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ICBF\CONTRATACION\BOGOTA\CP 001-2014 Bogota\"/>
    </mc:Choice>
  </mc:AlternateContent>
  <bookViews>
    <workbookView xWindow="0" yWindow="0" windowWidth="25200" windowHeight="11985" tabRatio="763"/>
  </bookViews>
  <sheets>
    <sheet name="G1 PROFESIONALES DE COLOMBIA" sheetId="80" r:id="rId1"/>
    <sheet name="G1 FUNDACION ACEPTA EL CAMBIO" sheetId="81" r:id="rId2"/>
    <sheet name="G2 YANAPA" sheetId="83" r:id="rId3"/>
    <sheet name="G3 FUNDACION DAR PARA RECIBIR" sheetId="84" r:id="rId4"/>
    <sheet name="G4 FORJADORAS PERDOMO" sheetId="45" r:id="rId5"/>
    <sheet name="G5 FUTURO EN PRESENTE" sheetId="72" r:id="rId6"/>
    <sheet name="G7 EL GRAN REDIL" sheetId="49" r:id="rId7"/>
    <sheet name="G8 SAN LORENZO" sheetId="85" r:id="rId8"/>
    <sheet name="G9 UNION PENSAMIENTO DE HOY" sheetId="77" r:id="rId9"/>
    <sheet name="G10 FUNDACION HOGAR INTEGRAL" sheetId="78" r:id="rId10"/>
    <sheet name="G11 FUNDACION SOCIAL POR BOGOTA" sheetId="71" r:id="rId11"/>
    <sheet name="G12 FUNDACION ESPERANZA VIVA" sheetId="73" r:id="rId12"/>
    <sheet name="G13 FUNGESCOL" sheetId="92" r:id="rId13"/>
    <sheet name="G13 FUND SOCIAL VIVE COLOMBIA" sheetId="86" r:id="rId14"/>
    <sheet name="G13 FUN ACEPTA EL CAMBIO" sheetId="74" r:id="rId15"/>
    <sheet name="G13 MINUTO DE DIOS" sheetId="87" r:id="rId16"/>
    <sheet name="G14 FUNGESCOL" sheetId="93" r:id="rId17"/>
    <sheet name="G15 SOLIDARIDAD POR COLOMB " sheetId="75" r:id="rId18"/>
    <sheet name="G16 FUND ARCO IRIS" sheetId="46" r:id="rId19"/>
    <sheet name="G17 FUNDACION SOCIAL CRECER" sheetId="79" r:id="rId20"/>
    <sheet name="G18 EL PORTAL" sheetId="94" r:id="rId21"/>
    <sheet name="G19 GRUPO CEIBA" sheetId="62" r:id="rId22"/>
    <sheet name="G20 RUTAS DE LUZ" sheetId="88" r:id="rId23"/>
    <sheet name="G21 FUNDACION PADRE DAMIAN" sheetId="63" r:id="rId24"/>
    <sheet name="G22CENT INFANTIL MADRE DE DIOS " sheetId="76" r:id="rId25"/>
    <sheet name="G24 GOTA DE LECHE" sheetId="89" r:id="rId26"/>
    <sheet name="G25 JARDIN INFANTIL OBRERO" sheetId="64" r:id="rId27"/>
    <sheet name="G26 DEJANDO HUELLA " sheetId="47" r:id="rId28"/>
    <sheet name="G27 DEJANDO HUELLA" sheetId="48" r:id="rId29"/>
    <sheet name="G28 COPROGRESO" sheetId="65" r:id="rId30"/>
    <sheet name="G28 FUNGESCOL" sheetId="95" r:id="rId31"/>
    <sheet name="G28 U.T BOGOTA SUEÑA 2015" sheetId="66" r:id="rId32"/>
    <sheet name="G29 WESLEYANA" sheetId="90" r:id="rId33"/>
    <sheet name=" G29 FUNGESCOL " sheetId="96" r:id="rId34"/>
    <sheet name="G29 UT BOGOTA SUEÑA 2015" sheetId="67" r:id="rId35"/>
    <sheet name=" FUNGESCOL G 29" sheetId="43" state="hidden" r:id="rId36"/>
    <sheet name="G30 UT. BOGOTA SUEÑA2015" sheetId="68" r:id="rId37"/>
    <sheet name="G30 FUNGESCOL" sheetId="97" r:id="rId38"/>
    <sheet name="G30 ESTRELLITA DEL ORIENTE" sheetId="91" r:id="rId39"/>
  </sheets>
  <externalReferences>
    <externalReference r:id="rId40"/>
  </externalReferences>
  <definedNames>
    <definedName name="_xlnm._FilterDatabase" localSheetId="36" hidden="1">'G30 UT. BOGOTA SUEÑA2015'!$A$83:$Z$93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4" i="95" l="1"/>
  <c r="M104" i="80" l="1"/>
  <c r="C106" i="80"/>
  <c r="K52" i="97"/>
  <c r="L51" i="94" l="1"/>
  <c r="K51" i="94"/>
  <c r="L54" i="93"/>
  <c r="K53" i="93"/>
  <c r="K51" i="93"/>
  <c r="L50" i="93"/>
  <c r="K50" i="92"/>
  <c r="L52" i="95" l="1"/>
  <c r="L55" i="95" s="1"/>
  <c r="L51" i="95"/>
  <c r="K51" i="95"/>
  <c r="F139" i="97" l="1"/>
  <c r="E123" i="97"/>
  <c r="D149" i="97" s="1"/>
  <c r="E149" i="97" s="1"/>
  <c r="C119" i="97"/>
  <c r="N117" i="97"/>
  <c r="L117" i="97"/>
  <c r="K110" i="97"/>
  <c r="A110" i="97"/>
  <c r="A111" i="97" s="1"/>
  <c r="A112" i="97" s="1"/>
  <c r="A113" i="97" s="1"/>
  <c r="A114" i="97" s="1"/>
  <c r="A115" i="97" s="1"/>
  <c r="A116" i="97" s="1"/>
  <c r="K84" i="97"/>
  <c r="C63" i="97"/>
  <c r="N58" i="97"/>
  <c r="A51" i="97"/>
  <c r="A52" i="97" s="1"/>
  <c r="A53" i="97" s="1"/>
  <c r="A54" i="97" s="1"/>
  <c r="A55" i="97" s="1"/>
  <c r="A56" i="97" s="1"/>
  <c r="A57" i="97" s="1"/>
  <c r="E41" i="97"/>
  <c r="F23" i="97"/>
  <c r="C25" i="97" s="1"/>
  <c r="E23" i="97"/>
  <c r="E25" i="97" s="1"/>
  <c r="D150" i="96"/>
  <c r="F139" i="96"/>
  <c r="E124" i="96"/>
  <c r="D149" i="96" s="1"/>
  <c r="E149" i="96" s="1"/>
  <c r="N118" i="96"/>
  <c r="M118" i="96"/>
  <c r="L118" i="96"/>
  <c r="K118" i="96"/>
  <c r="C120" i="96" s="1"/>
  <c r="A112" i="96"/>
  <c r="A113" i="96" s="1"/>
  <c r="A114" i="96" s="1"/>
  <c r="A115" i="96" s="1"/>
  <c r="A116" i="96" s="1"/>
  <c r="A117" i="96" s="1"/>
  <c r="K84" i="96"/>
  <c r="C63" i="96"/>
  <c r="N58" i="96"/>
  <c r="A53" i="96"/>
  <c r="A54" i="96" s="1"/>
  <c r="A55" i="96" s="1"/>
  <c r="A56" i="96" s="1"/>
  <c r="A57" i="96" s="1"/>
  <c r="A51" i="96"/>
  <c r="K50" i="96"/>
  <c r="K58" i="96" s="1"/>
  <c r="C62" i="96" s="1"/>
  <c r="E41" i="96"/>
  <c r="F23" i="96"/>
  <c r="C25" i="96" s="1"/>
  <c r="E23" i="96"/>
  <c r="E25" i="96" s="1"/>
  <c r="F129" i="95"/>
  <c r="D140" i="95" s="1"/>
  <c r="E139" i="95" s="1"/>
  <c r="E114" i="95"/>
  <c r="C110" i="95"/>
  <c r="N108" i="95"/>
  <c r="L108" i="95"/>
  <c r="A102" i="95"/>
  <c r="A103" i="95" s="1"/>
  <c r="A104" i="95" s="1"/>
  <c r="A105" i="95" s="1"/>
  <c r="A106" i="95" s="1"/>
  <c r="A107" i="95" s="1"/>
  <c r="K101" i="95"/>
  <c r="K100" i="95"/>
  <c r="K75" i="95"/>
  <c r="N55" i="95"/>
  <c r="C60" i="95"/>
  <c r="A51" i="95"/>
  <c r="K50" i="95"/>
  <c r="E41" i="95"/>
  <c r="F23" i="95"/>
  <c r="C25" i="95" s="1"/>
  <c r="E23" i="95"/>
  <c r="E25" i="95" s="1"/>
  <c r="F126" i="94"/>
  <c r="D137" i="94" s="1"/>
  <c r="E105" i="94"/>
  <c r="D136" i="94" s="1"/>
  <c r="C101" i="94"/>
  <c r="N99" i="94"/>
  <c r="M99" i="94"/>
  <c r="L99" i="94"/>
  <c r="K75" i="94"/>
  <c r="C60" i="94"/>
  <c r="N55" i="94"/>
  <c r="K54" i="94"/>
  <c r="K53" i="94"/>
  <c r="K52" i="94"/>
  <c r="A51" i="94"/>
  <c r="A52" i="94" s="1"/>
  <c r="A53" i="94" s="1"/>
  <c r="A54" i="94" s="1"/>
  <c r="K50" i="94"/>
  <c r="L59" i="94" s="1"/>
  <c r="E41" i="94"/>
  <c r="F23" i="94"/>
  <c r="C25" i="94" s="1"/>
  <c r="E23" i="94"/>
  <c r="E25" i="94" s="1"/>
  <c r="D133" i="93"/>
  <c r="E106" i="93"/>
  <c r="D132" i="93" s="1"/>
  <c r="E132" i="93" s="1"/>
  <c r="N100" i="93"/>
  <c r="A99" i="93"/>
  <c r="L98" i="93"/>
  <c r="K98" i="93"/>
  <c r="C59" i="93"/>
  <c r="N54" i="93"/>
  <c r="K54" i="93"/>
  <c r="C58" i="93" s="1"/>
  <c r="A51" i="93"/>
  <c r="A52" i="93" s="1"/>
  <c r="E41" i="93"/>
  <c r="F23" i="93"/>
  <c r="C25" i="93" s="1"/>
  <c r="E23" i="93"/>
  <c r="E25" i="93" s="1"/>
  <c r="F122" i="92"/>
  <c r="D133" i="92" s="1"/>
  <c r="E132" i="92" s="1"/>
  <c r="E106" i="92"/>
  <c r="N100" i="92"/>
  <c r="L100" i="92"/>
  <c r="K99" i="92"/>
  <c r="A99" i="92"/>
  <c r="K98" i="92"/>
  <c r="K100" i="92" s="1"/>
  <c r="C102" i="92" s="1"/>
  <c r="C57" i="92"/>
  <c r="N52" i="92"/>
  <c r="K51" i="92"/>
  <c r="K52" i="92" s="1"/>
  <c r="C56" i="92" s="1"/>
  <c r="A51" i="92"/>
  <c r="E41" i="92"/>
  <c r="F23" i="92"/>
  <c r="C25" i="92" s="1"/>
  <c r="E23" i="92"/>
  <c r="E25" i="92" s="1"/>
  <c r="E136" i="94" l="1"/>
  <c r="L62" i="97"/>
  <c r="K55" i="94"/>
  <c r="C59" i="94" s="1"/>
  <c r="L62" i="96"/>
  <c r="K58" i="97"/>
  <c r="C62" i="97" s="1"/>
  <c r="K55" i="95"/>
  <c r="C59" i="95" s="1"/>
  <c r="F128" i="91" l="1"/>
  <c r="D139" i="91" s="1"/>
  <c r="E113" i="91"/>
  <c r="D138" i="91" s="1"/>
  <c r="E138" i="91" s="1"/>
  <c r="M107" i="91"/>
  <c r="K107" i="91"/>
  <c r="C109" i="91" s="1"/>
  <c r="C62" i="91"/>
  <c r="L61" i="91"/>
  <c r="N57" i="91"/>
  <c r="K56" i="91"/>
  <c r="K55" i="91"/>
  <c r="K54" i="91"/>
  <c r="L53" i="91"/>
  <c r="L52" i="91"/>
  <c r="L51" i="91"/>
  <c r="L50" i="91"/>
  <c r="E41" i="91"/>
  <c r="C25" i="91"/>
  <c r="F23" i="91"/>
  <c r="E23" i="91"/>
  <c r="E25" i="91" s="1"/>
  <c r="F128" i="90"/>
  <c r="D139" i="90" s="1"/>
  <c r="E111" i="90"/>
  <c r="D138" i="90" s="1"/>
  <c r="E138" i="90" s="1"/>
  <c r="K105" i="90"/>
  <c r="C107" i="90" s="1"/>
  <c r="O104" i="90"/>
  <c r="M104" i="90"/>
  <c r="M105" i="90" s="1"/>
  <c r="L104" i="90"/>
  <c r="C58" i="90"/>
  <c r="N53" i="90"/>
  <c r="O52" i="90"/>
  <c r="M52" i="90"/>
  <c r="K52" i="90"/>
  <c r="M51" i="90"/>
  <c r="K51" i="90"/>
  <c r="K50" i="90"/>
  <c r="K53" i="90" s="1"/>
  <c r="C57" i="90" s="1"/>
  <c r="E41" i="90"/>
  <c r="F23" i="90"/>
  <c r="C25" i="90" s="1"/>
  <c r="E23" i="90"/>
  <c r="E25" i="90" s="1"/>
  <c r="F121" i="89"/>
  <c r="D132" i="89" s="1"/>
  <c r="E106" i="89"/>
  <c r="D131" i="89" s="1"/>
  <c r="M100" i="89"/>
  <c r="K100" i="89"/>
  <c r="C102" i="89" s="1"/>
  <c r="C59" i="89"/>
  <c r="N54" i="89"/>
  <c r="O53" i="89"/>
  <c r="K53" i="89"/>
  <c r="K52" i="89"/>
  <c r="O51" i="89"/>
  <c r="K51" i="89"/>
  <c r="O50" i="89"/>
  <c r="K50" i="89"/>
  <c r="L58" i="89" s="1"/>
  <c r="E41" i="89"/>
  <c r="C25" i="89"/>
  <c r="F23" i="89"/>
  <c r="E23" i="89"/>
  <c r="E25" i="89" s="1"/>
  <c r="F127" i="88"/>
  <c r="D138" i="88" s="1"/>
  <c r="E110" i="88"/>
  <c r="D137" i="88" s="1"/>
  <c r="E137" i="88" s="1"/>
  <c r="M104" i="88"/>
  <c r="K104" i="88"/>
  <c r="C106" i="88" s="1"/>
  <c r="L63" i="88"/>
  <c r="N59" i="88"/>
  <c r="M59" i="88"/>
  <c r="C64" i="88" s="1"/>
  <c r="K57" i="88"/>
  <c r="K56" i="88"/>
  <c r="K55" i="88"/>
  <c r="K54" i="88"/>
  <c r="K53" i="88"/>
  <c r="K52" i="88"/>
  <c r="L51" i="88"/>
  <c r="L50" i="88"/>
  <c r="E41" i="88"/>
  <c r="E25" i="88"/>
  <c r="F23" i="88"/>
  <c r="C25" i="88" s="1"/>
  <c r="E23" i="88"/>
  <c r="F135" i="87"/>
  <c r="D146" i="87" s="1"/>
  <c r="E118" i="87"/>
  <c r="D145" i="87" s="1"/>
  <c r="O111" i="87"/>
  <c r="K111" i="87"/>
  <c r="K109" i="87"/>
  <c r="K112" i="87" s="1"/>
  <c r="C114" i="87" s="1"/>
  <c r="M108" i="87"/>
  <c r="L108" i="87"/>
  <c r="L107" i="87"/>
  <c r="L106" i="87"/>
  <c r="L105" i="87"/>
  <c r="M104" i="87"/>
  <c r="M112" i="87" s="1"/>
  <c r="L104" i="87"/>
  <c r="L103" i="87"/>
  <c r="L102" i="87"/>
  <c r="L101" i="87"/>
  <c r="L100" i="87"/>
  <c r="L99" i="87"/>
  <c r="L56" i="87"/>
  <c r="N52" i="87"/>
  <c r="M52" i="87"/>
  <c r="C57" i="87" s="1"/>
  <c r="K52" i="87"/>
  <c r="C56" i="87" s="1"/>
  <c r="O51" i="87"/>
  <c r="E41" i="87"/>
  <c r="F23" i="87"/>
  <c r="C25" i="87" s="1"/>
  <c r="E23" i="87"/>
  <c r="E25" i="87" s="1"/>
  <c r="F128" i="86"/>
  <c r="D139" i="86" s="1"/>
  <c r="E111" i="86"/>
  <c r="D138" i="86" s="1"/>
  <c r="M105" i="86"/>
  <c r="K105" i="86"/>
  <c r="C107" i="86" s="1"/>
  <c r="L60" i="86"/>
  <c r="N56" i="86"/>
  <c r="M56" i="86"/>
  <c r="C61" i="86" s="1"/>
  <c r="K56" i="86"/>
  <c r="C60" i="86" s="1"/>
  <c r="E41" i="86"/>
  <c r="F23" i="86"/>
  <c r="C25" i="86" s="1"/>
  <c r="E23" i="86"/>
  <c r="E25" i="86" s="1"/>
  <c r="F120" i="85"/>
  <c r="D131" i="85" s="1"/>
  <c r="E103" i="85"/>
  <c r="D130" i="85" s="1"/>
  <c r="M97" i="85"/>
  <c r="K95" i="85"/>
  <c r="K97" i="85" s="1"/>
  <c r="C99" i="85" s="1"/>
  <c r="C57" i="85"/>
  <c r="L56" i="85"/>
  <c r="N52" i="85"/>
  <c r="O51" i="85"/>
  <c r="K51" i="85"/>
  <c r="K50" i="85"/>
  <c r="K52" i="85" s="1"/>
  <c r="C56" i="85" s="1"/>
  <c r="E41" i="85"/>
  <c r="F23" i="85"/>
  <c r="C25" i="85" s="1"/>
  <c r="E23" i="85"/>
  <c r="E25" i="85" s="1"/>
  <c r="F123" i="84"/>
  <c r="E107" i="84"/>
  <c r="D133" i="84" s="1"/>
  <c r="E133" i="84" s="1"/>
  <c r="K100" i="84"/>
  <c r="K101" i="84" s="1"/>
  <c r="C103" i="84" s="1"/>
  <c r="L99" i="84"/>
  <c r="L98" i="84"/>
  <c r="C60" i="84"/>
  <c r="L59" i="84"/>
  <c r="N55" i="84"/>
  <c r="O54" i="84"/>
  <c r="K54" i="84"/>
  <c r="K53" i="84"/>
  <c r="K52" i="84"/>
  <c r="L51" i="84"/>
  <c r="L50" i="84"/>
  <c r="E41" i="84"/>
  <c r="F23" i="84"/>
  <c r="C25" i="84" s="1"/>
  <c r="E23" i="84"/>
  <c r="E25" i="84" s="1"/>
  <c r="F120" i="83"/>
  <c r="D131" i="83" s="1"/>
  <c r="E104" i="83"/>
  <c r="D130" i="83" s="1"/>
  <c r="E130" i="83" s="1"/>
  <c r="M98" i="83"/>
  <c r="K98" i="83"/>
  <c r="C100" i="83" s="1"/>
  <c r="C58" i="83"/>
  <c r="L57" i="83"/>
  <c r="N53" i="83"/>
  <c r="O52" i="83"/>
  <c r="K52" i="83"/>
  <c r="K51" i="83"/>
  <c r="K53" i="83" s="1"/>
  <c r="C57" i="83" s="1"/>
  <c r="E41" i="83"/>
  <c r="E25" i="83"/>
  <c r="F23" i="83"/>
  <c r="C25" i="83" s="1"/>
  <c r="E23" i="83"/>
  <c r="K59" i="88" l="1"/>
  <c r="C63" i="88" s="1"/>
  <c r="E131" i="89"/>
  <c r="E145" i="87"/>
  <c r="K55" i="84"/>
  <c r="C59" i="84" s="1"/>
  <c r="K57" i="91"/>
  <c r="C61" i="91" s="1"/>
  <c r="K54" i="89"/>
  <c r="C58" i="89" s="1"/>
  <c r="E130" i="85"/>
  <c r="E138" i="86"/>
  <c r="L57" i="90"/>
  <c r="D148" i="81" l="1"/>
  <c r="F138" i="81"/>
  <c r="D149" i="81" s="1"/>
  <c r="N115" i="81"/>
  <c r="M115" i="81"/>
  <c r="L115" i="81"/>
  <c r="K115" i="81"/>
  <c r="C117" i="81" s="1"/>
  <c r="L63" i="81"/>
  <c r="O59" i="81"/>
  <c r="L59" i="81"/>
  <c r="K59" i="81"/>
  <c r="C63" i="81" s="1"/>
  <c r="A50" i="81"/>
  <c r="A51" i="81" s="1"/>
  <c r="A52" i="81" s="1"/>
  <c r="A53" i="81" s="1"/>
  <c r="E41" i="81"/>
  <c r="F23" i="81"/>
  <c r="C25" i="81" s="1"/>
  <c r="E23" i="81"/>
  <c r="E25" i="81" s="1"/>
  <c r="F126" i="80"/>
  <c r="D137" i="80" s="1"/>
  <c r="E110" i="80"/>
  <c r="D136" i="80" s="1"/>
  <c r="E136" i="80" s="1"/>
  <c r="N104" i="80"/>
  <c r="L103" i="80"/>
  <c r="L104" i="80" s="1"/>
  <c r="K102" i="80"/>
  <c r="K101" i="80"/>
  <c r="K104" i="80" s="1"/>
  <c r="O56" i="80"/>
  <c r="N56" i="80"/>
  <c r="M56" i="80"/>
  <c r="C61" i="80" s="1"/>
  <c r="K55" i="80"/>
  <c r="L54" i="80"/>
  <c r="L56" i="80" s="1"/>
  <c r="N53" i="80"/>
  <c r="K53" i="80"/>
  <c r="A52" i="80"/>
  <c r="L51" i="80"/>
  <c r="K51" i="80"/>
  <c r="K50" i="80"/>
  <c r="K56" i="80" s="1"/>
  <c r="C60" i="80" s="1"/>
  <c r="E25" i="80"/>
  <c r="F23" i="80"/>
  <c r="C25" i="80" s="1"/>
  <c r="E23" i="80"/>
  <c r="E148" i="81" l="1"/>
  <c r="F140" i="79" l="1"/>
  <c r="D151" i="79" s="1"/>
  <c r="E150" i="79" s="1"/>
  <c r="E124" i="79"/>
  <c r="N118" i="79"/>
  <c r="L115" i="79"/>
  <c r="L114" i="79"/>
  <c r="L113" i="79"/>
  <c r="K112" i="79"/>
  <c r="A112" i="79"/>
  <c r="A113" i="79" s="1"/>
  <c r="A114" i="79" s="1"/>
  <c r="A115" i="79" s="1"/>
  <c r="L111" i="79"/>
  <c r="K110" i="79"/>
  <c r="K109" i="79"/>
  <c r="K118" i="79" s="1"/>
  <c r="C120" i="79" s="1"/>
  <c r="C84" i="79"/>
  <c r="N59" i="79"/>
  <c r="M59" i="79"/>
  <c r="C64" i="79" s="1"/>
  <c r="L58" i="79"/>
  <c r="K57" i="79"/>
  <c r="L56" i="79"/>
  <c r="K56" i="79"/>
  <c r="L55" i="79"/>
  <c r="L54" i="79"/>
  <c r="K53" i="79"/>
  <c r="K52" i="79"/>
  <c r="K51" i="79"/>
  <c r="K50" i="79"/>
  <c r="L63" i="79" s="1"/>
  <c r="E41" i="79"/>
  <c r="F23" i="79"/>
  <c r="C25" i="79" s="1"/>
  <c r="E23" i="79"/>
  <c r="E25" i="79" s="1"/>
  <c r="F150" i="78"/>
  <c r="D161" i="78" s="1"/>
  <c r="E160" i="78" s="1"/>
  <c r="E133" i="78"/>
  <c r="O127" i="78"/>
  <c r="N127" i="78"/>
  <c r="M127" i="78"/>
  <c r="L127" i="78"/>
  <c r="K127" i="78"/>
  <c r="C129" i="78" s="1"/>
  <c r="A121" i="78"/>
  <c r="A122" i="78" s="1"/>
  <c r="A123" i="78" s="1"/>
  <c r="A124" i="78" s="1"/>
  <c r="A125" i="78" s="1"/>
  <c r="A126" i="78" s="1"/>
  <c r="A120" i="78"/>
  <c r="C63" i="78"/>
  <c r="N58" i="78"/>
  <c r="L55" i="78"/>
  <c r="K54" i="78"/>
  <c r="K53" i="78"/>
  <c r="K52" i="78"/>
  <c r="L62" i="78" s="1"/>
  <c r="K51" i="78"/>
  <c r="A51" i="78"/>
  <c r="A52" i="78" s="1"/>
  <c r="A53" i="78" s="1"/>
  <c r="A54" i="78" s="1"/>
  <c r="A55" i="78" s="1"/>
  <c r="A56" i="78" s="1"/>
  <c r="A57" i="78" s="1"/>
  <c r="K50" i="78"/>
  <c r="E41" i="78"/>
  <c r="F23" i="78"/>
  <c r="C25" i="78" s="1"/>
  <c r="E23" i="78"/>
  <c r="E25" i="78" s="1"/>
  <c r="F142" i="77"/>
  <c r="D153" i="77" s="1"/>
  <c r="E125" i="77"/>
  <c r="D152" i="77" s="1"/>
  <c r="N119" i="77"/>
  <c r="M119" i="77"/>
  <c r="L119" i="77"/>
  <c r="K119" i="77"/>
  <c r="C121" i="77" s="1"/>
  <c r="A113" i="77"/>
  <c r="A114" i="77" s="1"/>
  <c r="A115" i="77" s="1"/>
  <c r="A116" i="77" s="1"/>
  <c r="A117" i="77" s="1"/>
  <c r="A118" i="77" s="1"/>
  <c r="A112" i="77"/>
  <c r="C63" i="77"/>
  <c r="K55" i="77"/>
  <c r="K54" i="77"/>
  <c r="K53" i="77"/>
  <c r="K52" i="77"/>
  <c r="L51" i="77"/>
  <c r="L58" i="77" s="1"/>
  <c r="A51" i="77"/>
  <c r="A52" i="77" s="1"/>
  <c r="A53" i="77" s="1"/>
  <c r="A54" i="77" s="1"/>
  <c r="A55" i="77" s="1"/>
  <c r="A56" i="77" s="1"/>
  <c r="A57" i="77" s="1"/>
  <c r="K50" i="77"/>
  <c r="K58" i="77" s="1"/>
  <c r="C62" i="77" s="1"/>
  <c r="E41" i="77"/>
  <c r="F23" i="77"/>
  <c r="C25" i="77" s="1"/>
  <c r="E23" i="77"/>
  <c r="E25" i="77" s="1"/>
  <c r="K58" i="78" l="1"/>
  <c r="C62" i="78" s="1"/>
  <c r="L62" i="77"/>
  <c r="E152" i="77"/>
  <c r="K59" i="79"/>
  <c r="C63" i="79" s="1"/>
  <c r="K109" i="46"/>
  <c r="J119" i="45" l="1"/>
  <c r="J121" i="45"/>
  <c r="J122" i="45"/>
  <c r="D129" i="76"/>
  <c r="F119" i="76"/>
  <c r="D130" i="76" s="1"/>
  <c r="P98" i="76"/>
  <c r="K93" i="76"/>
  <c r="K92" i="76"/>
  <c r="K94" i="76" s="1"/>
  <c r="O56" i="76"/>
  <c r="N56" i="76"/>
  <c r="M56" i="76"/>
  <c r="K55" i="76"/>
  <c r="K54" i="76"/>
  <c r="K53" i="76"/>
  <c r="K52" i="76"/>
  <c r="K51" i="76"/>
  <c r="K56" i="76" s="1"/>
  <c r="C60" i="76" s="1"/>
  <c r="L50" i="76"/>
  <c r="L56" i="76" s="1"/>
  <c r="E41" i="76"/>
  <c r="E25" i="76"/>
  <c r="C25" i="76"/>
  <c r="F23" i="76"/>
  <c r="D143" i="75"/>
  <c r="F133" i="75"/>
  <c r="D144" i="75" s="1"/>
  <c r="E116" i="75"/>
  <c r="N110" i="75"/>
  <c r="M110" i="75"/>
  <c r="L110" i="75"/>
  <c r="K103" i="75"/>
  <c r="A103" i="75"/>
  <c r="A104" i="75" s="1"/>
  <c r="A105" i="75" s="1"/>
  <c r="A106" i="75" s="1"/>
  <c r="A107" i="75" s="1"/>
  <c r="A108" i="75" s="1"/>
  <c r="A109" i="75" s="1"/>
  <c r="K102" i="75"/>
  <c r="K110" i="75" s="1"/>
  <c r="C112" i="75" s="1"/>
  <c r="N53" i="75"/>
  <c r="L53" i="75"/>
  <c r="K52" i="75"/>
  <c r="A52" i="75"/>
  <c r="K51" i="75"/>
  <c r="A51" i="75"/>
  <c r="K50" i="75"/>
  <c r="L57" i="75" s="1"/>
  <c r="E41" i="75"/>
  <c r="F23" i="75"/>
  <c r="C25" i="75" s="1"/>
  <c r="E23" i="75"/>
  <c r="E25" i="75" s="1"/>
  <c r="D148" i="74"/>
  <c r="F137" i="74"/>
  <c r="E120" i="74"/>
  <c r="D147" i="74" s="1"/>
  <c r="C116" i="74"/>
  <c r="N114" i="74"/>
  <c r="M114" i="74"/>
  <c r="L114" i="74"/>
  <c r="A107" i="74"/>
  <c r="A108" i="74" s="1"/>
  <c r="A109" i="74" s="1"/>
  <c r="A110" i="74" s="1"/>
  <c r="A111" i="74" s="1"/>
  <c r="A112" i="74" s="1"/>
  <c r="A113" i="74" s="1"/>
  <c r="N55" i="74"/>
  <c r="M55" i="74"/>
  <c r="C60" i="74" s="1"/>
  <c r="L54" i="74"/>
  <c r="A54" i="74"/>
  <c r="L53" i="74"/>
  <c r="K52" i="74"/>
  <c r="L51" i="74"/>
  <c r="L55" i="74" s="1"/>
  <c r="K50" i="74"/>
  <c r="K55" i="74" s="1"/>
  <c r="C59" i="74" s="1"/>
  <c r="E41" i="74"/>
  <c r="F23" i="74"/>
  <c r="C25" i="74" s="1"/>
  <c r="E23" i="74"/>
  <c r="E25" i="74" s="1"/>
  <c r="E137" i="73"/>
  <c r="F127" i="73"/>
  <c r="E111" i="73"/>
  <c r="N105" i="73"/>
  <c r="M105" i="73"/>
  <c r="L104" i="73"/>
  <c r="K104" i="73"/>
  <c r="A104" i="73"/>
  <c r="A102" i="73" s="1"/>
  <c r="A101" i="73" s="1"/>
  <c r="L103" i="73"/>
  <c r="K102" i="73"/>
  <c r="L101" i="73"/>
  <c r="L105" i="73" s="1"/>
  <c r="K101" i="73"/>
  <c r="K99" i="73"/>
  <c r="C57" i="73"/>
  <c r="N52" i="73"/>
  <c r="L52" i="73"/>
  <c r="K51" i="73"/>
  <c r="K50" i="73"/>
  <c r="L56" i="73" s="1"/>
  <c r="E41" i="73"/>
  <c r="F23" i="73"/>
  <c r="C25" i="73" s="1"/>
  <c r="E23" i="73"/>
  <c r="E25" i="73" s="1"/>
  <c r="F126" i="72"/>
  <c r="D137" i="72" s="1"/>
  <c r="E136" i="72" s="1"/>
  <c r="E110" i="72"/>
  <c r="N104" i="72"/>
  <c r="M104" i="72"/>
  <c r="L104" i="72"/>
  <c r="K101" i="72"/>
  <c r="A101" i="72"/>
  <c r="K100" i="72"/>
  <c r="K104" i="72" s="1"/>
  <c r="C106" i="72" s="1"/>
  <c r="N52" i="72"/>
  <c r="M52" i="72"/>
  <c r="C57" i="72" s="1"/>
  <c r="L51" i="72"/>
  <c r="L52" i="72" s="1"/>
  <c r="K50" i="72"/>
  <c r="K52" i="72" s="1"/>
  <c r="C56" i="72" s="1"/>
  <c r="E41" i="72"/>
  <c r="E25" i="72"/>
  <c r="F23" i="72"/>
  <c r="C25" i="72" s="1"/>
  <c r="F135" i="71"/>
  <c r="D146" i="71" s="1"/>
  <c r="E118" i="71"/>
  <c r="D145" i="71" s="1"/>
  <c r="C114" i="71"/>
  <c r="N112" i="71"/>
  <c r="M112" i="71"/>
  <c r="L112" i="71"/>
  <c r="A105" i="71"/>
  <c r="A106" i="71" s="1"/>
  <c r="A107" i="71" s="1"/>
  <c r="A108" i="71" s="1"/>
  <c r="A109" i="71" s="1"/>
  <c r="A110" i="71" s="1"/>
  <c r="A111" i="71" s="1"/>
  <c r="O55" i="71"/>
  <c r="N55" i="71"/>
  <c r="M55" i="71"/>
  <c r="C60" i="71" s="1"/>
  <c r="L54" i="71"/>
  <c r="K53" i="71"/>
  <c r="K52" i="71"/>
  <c r="K51" i="71"/>
  <c r="A51" i="71"/>
  <c r="K50" i="71"/>
  <c r="K55" i="71" s="1"/>
  <c r="C59" i="71" s="1"/>
  <c r="E41" i="71"/>
  <c r="F23" i="71"/>
  <c r="C25" i="71" s="1"/>
  <c r="E23" i="71"/>
  <c r="E25" i="71" s="1"/>
  <c r="K105" i="73" l="1"/>
  <c r="C107" i="73" s="1"/>
  <c r="E147" i="74"/>
  <c r="E143" i="75"/>
  <c r="E129" i="76"/>
  <c r="E145" i="71"/>
  <c r="K52" i="73"/>
  <c r="C56" i="73" s="1"/>
  <c r="L59" i="74"/>
  <c r="K53" i="75"/>
  <c r="C57" i="75" s="1"/>
  <c r="F139" i="68" l="1"/>
  <c r="D150" i="68" s="1"/>
  <c r="E123" i="68"/>
  <c r="D149" i="68" s="1"/>
  <c r="C119" i="68"/>
  <c r="N117" i="68"/>
  <c r="M117" i="68"/>
  <c r="L117" i="68"/>
  <c r="A110" i="68"/>
  <c r="A111" i="68" s="1"/>
  <c r="A112" i="68" s="1"/>
  <c r="A113" i="68" s="1"/>
  <c r="A114" i="68" s="1"/>
  <c r="A115" i="68" s="1"/>
  <c r="A116" i="68" s="1"/>
  <c r="N53" i="68"/>
  <c r="M53" i="68"/>
  <c r="C58" i="68" s="1"/>
  <c r="L53" i="68"/>
  <c r="K53" i="68"/>
  <c r="C57" i="68" s="1"/>
  <c r="A51" i="68"/>
  <c r="A52" i="68" s="1"/>
  <c r="E41" i="68"/>
  <c r="F23" i="68"/>
  <c r="C25" i="68" s="1"/>
  <c r="E23" i="68"/>
  <c r="E25" i="68" s="1"/>
  <c r="F138" i="67"/>
  <c r="D149" i="67" s="1"/>
  <c r="E122" i="67"/>
  <c r="D148" i="67" s="1"/>
  <c r="E148" i="67" s="1"/>
  <c r="C118" i="67"/>
  <c r="N116" i="67"/>
  <c r="M116" i="67"/>
  <c r="L116" i="67"/>
  <c r="A110" i="67"/>
  <c r="A111" i="67" s="1"/>
  <c r="A112" i="67" s="1"/>
  <c r="A113" i="67" s="1"/>
  <c r="A114" i="67" s="1"/>
  <c r="A115" i="67" s="1"/>
  <c r="A109" i="67"/>
  <c r="N53" i="67"/>
  <c r="M53" i="67"/>
  <c r="C58" i="67" s="1"/>
  <c r="L53" i="67"/>
  <c r="K51" i="67"/>
  <c r="K53" i="67" s="1"/>
  <c r="C57" i="67" s="1"/>
  <c r="A51" i="67"/>
  <c r="A52" i="67" s="1"/>
  <c r="E41" i="67"/>
  <c r="F23" i="67"/>
  <c r="C25" i="67" s="1"/>
  <c r="E23" i="67"/>
  <c r="E25" i="67" s="1"/>
  <c r="D155" i="66"/>
  <c r="F144" i="66"/>
  <c r="E127" i="66"/>
  <c r="D154" i="66" s="1"/>
  <c r="E154" i="66" s="1"/>
  <c r="C123" i="66"/>
  <c r="N121" i="66"/>
  <c r="M121" i="66"/>
  <c r="L121" i="66"/>
  <c r="A114" i="66"/>
  <c r="A115" i="66" s="1"/>
  <c r="A116" i="66" s="1"/>
  <c r="A117" i="66" s="1"/>
  <c r="A118" i="66" s="1"/>
  <c r="A119" i="66" s="1"/>
  <c r="A120" i="66" s="1"/>
  <c r="L62" i="66"/>
  <c r="M58" i="66"/>
  <c r="L58" i="66"/>
  <c r="K58" i="66"/>
  <c r="C62" i="66" s="1"/>
  <c r="A50" i="66"/>
  <c r="A52" i="66" s="1"/>
  <c r="A53" i="66" s="1"/>
  <c r="A54" i="66" s="1"/>
  <c r="A55" i="66" s="1"/>
  <c r="A56" i="66" s="1"/>
  <c r="A57" i="66" s="1"/>
  <c r="E41" i="66"/>
  <c r="F23" i="66"/>
  <c r="C25" i="66" s="1"/>
  <c r="E23" i="66"/>
  <c r="E25" i="66" s="1"/>
  <c r="E152" i="65"/>
  <c r="F142" i="65"/>
  <c r="E127" i="65"/>
  <c r="N121" i="65"/>
  <c r="M121" i="65"/>
  <c r="L121" i="65"/>
  <c r="K121" i="65"/>
  <c r="C123" i="65" s="1"/>
  <c r="L60" i="65"/>
  <c r="O56" i="65"/>
  <c r="N56" i="65"/>
  <c r="L54" i="65"/>
  <c r="K54" i="65"/>
  <c r="K53" i="65"/>
  <c r="K52" i="65"/>
  <c r="K51" i="65"/>
  <c r="L50" i="65"/>
  <c r="E41" i="65"/>
  <c r="F23" i="65"/>
  <c r="C25" i="65" s="1"/>
  <c r="E23" i="65"/>
  <c r="E25" i="65" s="1"/>
  <c r="F121" i="64"/>
  <c r="D132" i="64" s="1"/>
  <c r="E103" i="64"/>
  <c r="D131" i="64" s="1"/>
  <c r="E131" i="64" s="1"/>
  <c r="N97" i="64"/>
  <c r="M97" i="64"/>
  <c r="L97" i="64"/>
  <c r="K97" i="64"/>
  <c r="C99" i="64" s="1"/>
  <c r="C58" i="64"/>
  <c r="L57" i="64"/>
  <c r="O53" i="64"/>
  <c r="N53" i="64"/>
  <c r="K52" i="64"/>
  <c r="K51" i="64"/>
  <c r="K50" i="64"/>
  <c r="K53" i="64" s="1"/>
  <c r="C57" i="64" s="1"/>
  <c r="E41" i="64"/>
  <c r="F23" i="64"/>
  <c r="C25" i="64" s="1"/>
  <c r="E23" i="64"/>
  <c r="E25" i="64" s="1"/>
  <c r="F150" i="63"/>
  <c r="D161" i="63" s="1"/>
  <c r="E133" i="63"/>
  <c r="D160" i="63" s="1"/>
  <c r="O127" i="63"/>
  <c r="N127" i="63"/>
  <c r="M127" i="63"/>
  <c r="L124" i="63"/>
  <c r="L123" i="63"/>
  <c r="L122" i="63"/>
  <c r="L127" i="63" s="1"/>
  <c r="K121" i="63"/>
  <c r="K120" i="63"/>
  <c r="A120" i="63"/>
  <c r="A121" i="63" s="1"/>
  <c r="A122" i="63" s="1"/>
  <c r="A123" i="63" s="1"/>
  <c r="A124" i="63" s="1"/>
  <c r="A125" i="63" s="1"/>
  <c r="A126" i="63" s="1"/>
  <c r="K119" i="63"/>
  <c r="K127" i="63" s="1"/>
  <c r="C129" i="63" s="1"/>
  <c r="C63" i="63"/>
  <c r="O58" i="63"/>
  <c r="N58" i="63"/>
  <c r="A52" i="63"/>
  <c r="A53" i="63" s="1"/>
  <c r="A54" i="63" s="1"/>
  <c r="A55" i="63" s="1"/>
  <c r="A56" i="63" s="1"/>
  <c r="A57" i="63" s="1"/>
  <c r="K51" i="63"/>
  <c r="L62" i="63" s="1"/>
  <c r="A51" i="63"/>
  <c r="K50" i="63"/>
  <c r="K58" i="63" s="1"/>
  <c r="C62" i="63" s="1"/>
  <c r="E41" i="63"/>
  <c r="F23" i="63"/>
  <c r="C25" i="63" s="1"/>
  <c r="E23" i="63"/>
  <c r="E25" i="63" s="1"/>
  <c r="F120" i="62"/>
  <c r="D131" i="62" s="1"/>
  <c r="E103" i="62"/>
  <c r="D130" i="62" s="1"/>
  <c r="E130" i="62" s="1"/>
  <c r="N97" i="62"/>
  <c r="L97" i="62"/>
  <c r="K96" i="62"/>
  <c r="A96" i="62"/>
  <c r="K95" i="62"/>
  <c r="K97" i="62" s="1"/>
  <c r="C99" i="62" s="1"/>
  <c r="N51" i="62"/>
  <c r="M51" i="62"/>
  <c r="C56" i="62" s="1"/>
  <c r="L51" i="62"/>
  <c r="K50" i="62"/>
  <c r="L55" i="62" s="1"/>
  <c r="E41" i="62"/>
  <c r="F23" i="62"/>
  <c r="C25" i="62" s="1"/>
  <c r="E23" i="62"/>
  <c r="E25" i="62" s="1"/>
  <c r="K56" i="65" l="1"/>
  <c r="C60" i="65" s="1"/>
  <c r="E160" i="63"/>
  <c r="E149" i="68"/>
  <c r="K51" i="62"/>
  <c r="C55" i="62" s="1"/>
  <c r="F138" i="49" l="1"/>
  <c r="D149" i="49" s="1"/>
  <c r="E122" i="49"/>
  <c r="D148" i="49" s="1"/>
  <c r="N116" i="49"/>
  <c r="K111" i="49"/>
  <c r="K110" i="49"/>
  <c r="K109" i="49"/>
  <c r="K116" i="49" s="1"/>
  <c r="C118" i="49" s="1"/>
  <c r="A109" i="49"/>
  <c r="A110" i="49" s="1"/>
  <c r="A111" i="49" s="1"/>
  <c r="A112" i="49" s="1"/>
  <c r="A113" i="49" s="1"/>
  <c r="A114" i="49" s="1"/>
  <c r="A115" i="49" s="1"/>
  <c r="L108" i="49"/>
  <c r="L116" i="49" s="1"/>
  <c r="C63" i="49"/>
  <c r="N58" i="49"/>
  <c r="K51" i="49"/>
  <c r="A51" i="49"/>
  <c r="A52" i="49" s="1"/>
  <c r="A53" i="49" s="1"/>
  <c r="A54" i="49" s="1"/>
  <c r="A55" i="49" s="1"/>
  <c r="A56" i="49" s="1"/>
  <c r="A57" i="49" s="1"/>
  <c r="L50" i="49"/>
  <c r="L58" i="49" s="1"/>
  <c r="K50" i="49"/>
  <c r="K58" i="49" s="1"/>
  <c r="C62" i="49" s="1"/>
  <c r="E41" i="49"/>
  <c r="F23" i="49"/>
  <c r="C25" i="49" s="1"/>
  <c r="E23" i="49"/>
  <c r="E25" i="49" s="1"/>
  <c r="F139" i="48"/>
  <c r="D150" i="48" s="1"/>
  <c r="E122" i="48"/>
  <c r="D149" i="48" s="1"/>
  <c r="N116" i="48"/>
  <c r="M116" i="48"/>
  <c r="L116" i="48"/>
  <c r="A109" i="48"/>
  <c r="A110" i="48" s="1"/>
  <c r="A111" i="48" s="1"/>
  <c r="A112" i="48" s="1"/>
  <c r="A113" i="48" s="1"/>
  <c r="A114" i="48" s="1"/>
  <c r="A115" i="48" s="1"/>
  <c r="K108" i="48"/>
  <c r="K116" i="48" s="1"/>
  <c r="C118" i="48" s="1"/>
  <c r="C63" i="48"/>
  <c r="M61" i="48"/>
  <c r="N58" i="48"/>
  <c r="K52" i="48"/>
  <c r="K51" i="48"/>
  <c r="A51" i="48"/>
  <c r="A52" i="48" s="1"/>
  <c r="A53" i="48" s="1"/>
  <c r="A54" i="48" s="1"/>
  <c r="A55" i="48" s="1"/>
  <c r="A56" i="48" s="1"/>
  <c r="A57" i="48" s="1"/>
  <c r="K50" i="48"/>
  <c r="L62" i="48" s="1"/>
  <c r="E41" i="48"/>
  <c r="F23" i="48"/>
  <c r="C25" i="48" s="1"/>
  <c r="E23" i="48"/>
  <c r="E25" i="48" s="1"/>
  <c r="F138" i="47"/>
  <c r="D149" i="47" s="1"/>
  <c r="E121" i="47"/>
  <c r="D148" i="47" s="1"/>
  <c r="N115" i="47"/>
  <c r="M115" i="47"/>
  <c r="L115" i="47"/>
  <c r="K107" i="47"/>
  <c r="K115" i="47" s="1"/>
  <c r="C117" i="47" s="1"/>
  <c r="C63" i="47"/>
  <c r="N58" i="47"/>
  <c r="K51" i="47"/>
  <c r="A51" i="47"/>
  <c r="A52" i="47" s="1"/>
  <c r="A53" i="47" s="1"/>
  <c r="A54" i="47" s="1"/>
  <c r="A55" i="47" s="1"/>
  <c r="A56" i="47" s="1"/>
  <c r="A57" i="47" s="1"/>
  <c r="K50" i="47"/>
  <c r="K58" i="47" s="1"/>
  <c r="C62" i="47" s="1"/>
  <c r="E41" i="47"/>
  <c r="E25" i="47"/>
  <c r="C25" i="47"/>
  <c r="F23" i="47"/>
  <c r="E23" i="47"/>
  <c r="F138" i="46"/>
  <c r="D149" i="46" s="1"/>
  <c r="E121" i="46"/>
  <c r="D148" i="46" s="1"/>
  <c r="N115" i="46"/>
  <c r="K110" i="46"/>
  <c r="K108" i="46"/>
  <c r="K115" i="46" s="1"/>
  <c r="C117" i="46" s="1"/>
  <c r="A108" i="46"/>
  <c r="A109" i="46" s="1"/>
  <c r="A110" i="46" s="1"/>
  <c r="A111" i="46" s="1"/>
  <c r="A112" i="46" s="1"/>
  <c r="A113" i="46" s="1"/>
  <c r="A114" i="46" s="1"/>
  <c r="K107" i="46"/>
  <c r="C63" i="46"/>
  <c r="N58" i="46"/>
  <c r="A52" i="46"/>
  <c r="A53" i="46" s="1"/>
  <c r="A54" i="46" s="1"/>
  <c r="A55" i="46" s="1"/>
  <c r="A56" i="46" s="1"/>
  <c r="A57" i="46" s="1"/>
  <c r="K51" i="46"/>
  <c r="A51" i="46"/>
  <c r="K50" i="46"/>
  <c r="K58" i="46" s="1"/>
  <c r="C62" i="46" s="1"/>
  <c r="E41" i="46"/>
  <c r="F23" i="46"/>
  <c r="C25" i="46" s="1"/>
  <c r="E23" i="46"/>
  <c r="E25" i="46" s="1"/>
  <c r="F138" i="45"/>
  <c r="D149" i="45" s="1"/>
  <c r="E148" i="45" s="1"/>
  <c r="E121" i="45"/>
  <c r="N115" i="45"/>
  <c r="O110" i="45"/>
  <c r="K110" i="45"/>
  <c r="K109" i="45"/>
  <c r="K108" i="45"/>
  <c r="A108" i="45"/>
  <c r="A109" i="45" s="1"/>
  <c r="A110" i="45" s="1"/>
  <c r="A111" i="45" s="1"/>
  <c r="A112" i="45" s="1"/>
  <c r="A113" i="45" s="1"/>
  <c r="A114" i="45" s="1"/>
  <c r="K107" i="45"/>
  <c r="K115" i="45" s="1"/>
  <c r="K116" i="45" s="1"/>
  <c r="L62" i="45"/>
  <c r="N58" i="45"/>
  <c r="M58" i="45"/>
  <c r="K58" i="45"/>
  <c r="A52" i="45"/>
  <c r="A53" i="45" s="1"/>
  <c r="A54" i="45" s="1"/>
  <c r="A55" i="45" s="1"/>
  <c r="A56" i="45" s="1"/>
  <c r="A57" i="45" s="1"/>
  <c r="A51" i="45"/>
  <c r="E41" i="45"/>
  <c r="E25" i="45"/>
  <c r="C25" i="45"/>
  <c r="F23" i="45"/>
  <c r="E23" i="45"/>
  <c r="E148" i="46" l="1"/>
  <c r="L62" i="47"/>
  <c r="K58" i="48"/>
  <c r="K59" i="48" s="1"/>
  <c r="C62" i="48" s="1"/>
  <c r="E148" i="47"/>
  <c r="E149" i="48"/>
  <c r="E148" i="49"/>
  <c r="L62" i="46"/>
  <c r="F139" i="43" l="1"/>
  <c r="D150" i="43" s="1"/>
  <c r="E124" i="43"/>
  <c r="D149" i="43" s="1"/>
  <c r="N118" i="43"/>
  <c r="M118" i="43"/>
  <c r="L118" i="43"/>
  <c r="K118" i="43"/>
  <c r="C120" i="43" s="1"/>
  <c r="A112" i="43"/>
  <c r="A113" i="43" s="1"/>
  <c r="A114" i="43" s="1"/>
  <c r="A115" i="43" s="1"/>
  <c r="A116" i="43" s="1"/>
  <c r="A117" i="43" s="1"/>
  <c r="K84" i="43"/>
  <c r="N58" i="43"/>
  <c r="C63" i="43"/>
  <c r="A53" i="43"/>
  <c r="A54" i="43" s="1"/>
  <c r="A55" i="43" s="1"/>
  <c r="A56" i="43" s="1"/>
  <c r="A57" i="43" s="1"/>
  <c r="A51" i="43"/>
  <c r="K50" i="43"/>
  <c r="L62" i="43" s="1"/>
  <c r="E41" i="43"/>
  <c r="F23" i="43"/>
  <c r="C25" i="43" s="1"/>
  <c r="E23" i="43"/>
  <c r="E25" i="43" s="1"/>
  <c r="E149" i="43" l="1"/>
  <c r="K58" i="43"/>
  <c r="C62" i="43" s="1"/>
</calcChain>
</file>

<file path=xl/sharedStrings.xml><?xml version="1.0" encoding="utf-8"?>
<sst xmlns="http://schemas.openxmlformats.org/spreadsheetml/2006/main" count="13065" uniqueCount="2062">
  <si>
    <t>SI</t>
  </si>
  <si>
    <t xml:space="preserve">NO </t>
  </si>
  <si>
    <t>1. CRITERIOS HABILITANTES</t>
  </si>
  <si>
    <t>Experiencia Específica - habilitante</t>
  </si>
  <si>
    <t>NOTA EXPLICATIVA: Este formato debe diligenciarse cuantas veces sea necesario de acuerdo al numero de Grupos.</t>
  </si>
  <si>
    <t>Nombre de Proponente:</t>
  </si>
  <si>
    <t>Nombre de Integrante No 1:</t>
  </si>
  <si>
    <t>Nombre de Integrante No 2:</t>
  </si>
  <si>
    <t>Nombre de Integrante No 3:</t>
  </si>
  <si>
    <t>grupo a la que se presenta</t>
  </si>
  <si>
    <t>Fecha de evaluación:</t>
  </si>
  <si>
    <t>Resumen de Grupos y Presupuesto que esta ofertando (se debe hacer una evaluación independiente para cada grupo al que se presenta)</t>
  </si>
  <si>
    <t>Número del Grupo</t>
  </si>
  <si>
    <t>Valor del Presupuesto</t>
  </si>
  <si>
    <t>Número de cupos</t>
  </si>
  <si>
    <t>Sumatoria</t>
  </si>
  <si>
    <t xml:space="preserve">Experiencia minima a acreditar </t>
  </si>
  <si>
    <t>Experiencia mínima a acreditar en cupos (80% de los cupos del grupo)</t>
  </si>
  <si>
    <t>RESULTADOS EVALUACION COMPONENTE TECNICO</t>
  </si>
  <si>
    <t>CRITERIO</t>
  </si>
  <si>
    <t>NO</t>
  </si>
  <si>
    <t>OBSERVACIONES</t>
  </si>
  <si>
    <t>Experiencia Específica habilitante en tiempo</t>
  </si>
  <si>
    <t>X</t>
  </si>
  <si>
    <t>Experiencia Específica habilitante en cupos</t>
  </si>
  <si>
    <t>Infraestructura</t>
  </si>
  <si>
    <t>Talento Humano</t>
  </si>
  <si>
    <t>RESULTADOS FACTORES DE PONDERACION</t>
  </si>
  <si>
    <t>PUNTAJE MAXIMO</t>
  </si>
  <si>
    <t>PUNTAJE ASIGNADO</t>
  </si>
  <si>
    <t>TOTAL</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</si>
  <si>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</si>
  <si>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</si>
  <si>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Experiencia habilitante</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</si>
  <si>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</si>
  <si>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</si>
  <si>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</si>
  <si>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Numero
 del contrato</t>
  </si>
  <si>
    <t xml:space="preserve">Objeto del contrato cumple con lo solcitado 
si/ no
</t>
  </si>
  <si>
    <t>Porcentaje de participación en caso de consorcio o unión temporal</t>
  </si>
  <si>
    <t xml:space="preserve">Fecha 
inicio </t>
  </si>
  <si>
    <t>Fecha de terminación</t>
  </si>
  <si>
    <t>fueron objeto de multas
si/no</t>
  </si>
  <si>
    <t>experiencia
acreditada
validada
(en meses)</t>
  </si>
  <si>
    <t>experiencia
acreditada
no validada 
(en meses)</t>
  </si>
  <si>
    <t xml:space="preserve">Cantidad de Cupos ejecutados </t>
  </si>
  <si>
    <t>Cantidad de Cupos 
 según % de participación</t>
  </si>
  <si>
    <t>Valor ejecutado
del contrato</t>
  </si>
  <si>
    <t>FOLIO</t>
  </si>
  <si>
    <t>OBSERVACION</t>
  </si>
  <si>
    <t>NO APLICA</t>
  </si>
  <si>
    <t>Criterio</t>
  </si>
  <si>
    <t>Valor (meses)</t>
  </si>
  <si>
    <t xml:space="preserve">Concepto, cumple </t>
  </si>
  <si>
    <t>si</t>
  </si>
  <si>
    <t>no</t>
  </si>
  <si>
    <t>Total meses de experiencia acreditada valida</t>
  </si>
  <si>
    <t>Total cupos certificados</t>
  </si>
  <si>
    <t>Infraestructura Formato 11 - Habilitante</t>
  </si>
  <si>
    <t>MODALIDAD A LA QUE SE PRESENTA
(CDI CON ARRIENDO- CDI SIN ARRIENDO - MODALIDAD FAMILIAR)</t>
  </si>
  <si>
    <t>MODALIDAD</t>
  </si>
  <si>
    <t>UBICACIÓN*</t>
  </si>
  <si>
    <t>CAPACIDAD  INSTALADA EN CUPOS**</t>
  </si>
  <si>
    <t>CERTIFICADO DE TRADICIÓN Y LIBERTAD SI ES PROPIA CDI</t>
  </si>
  <si>
    <t>PROMESA DE ARRENDAMIENTO O CARTA DE INTENCIÓN CDI</t>
  </si>
  <si>
    <t>DECLARACIÓN EXTRA JUICIO  O CERTIFICADO DEL JUZGADO DE QUE SE ADELANTA ACCIÓN DE PERTENENCIA EN CASO DE POSECIÓN</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</si>
  <si>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</si>
  <si>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</si>
  <si>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</si>
  <si>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</si>
  <si>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</si>
  <si>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UBICACIÓN ACTUAL DE LOS BENEFICIARIOS SI/NO</t>
  </si>
  <si>
    <t>CUMPLE 
SI /NO</t>
  </si>
  <si>
    <t>* Dirección, barrio - vereda, Centro Zonal</t>
  </si>
  <si>
    <t>** Cupos de acuerdo con el área exigida en el estándar 40 para las dos Modalidades</t>
  </si>
  <si>
    <t>*** Si es propia, en arriendo,  posesión , comodato ó con autorización de uso, con que entidad</t>
  </si>
  <si>
    <t>Talento Humano - Habilitante</t>
  </si>
  <si>
    <t>CARGO</t>
  </si>
  <si>
    <t>PROPORCIÓN T.HNO/CUPOS</t>
  </si>
  <si>
    <t>NOMBRE</t>
  </si>
  <si>
    <t>CÉDULA DE CIUDADANÍA</t>
  </si>
  <si>
    <t>TÍTULO OBTENIDO</t>
  </si>
  <si>
    <t>INSTITUCIÓN DE EDUCACIÓN SUPERIOR</t>
  </si>
  <si>
    <t>FECHA DE TERMINACIÓN DE MATERIAS O DE GRADO SEGÚN EL CASO</t>
  </si>
  <si>
    <t>TARJETA PROFESIONAL DE REQUERIRSE</t>
  </si>
  <si>
    <t xml:space="preserve">EXPERIENCIA PROFESIONAL </t>
  </si>
  <si>
    <t xml:space="preserve">CARTA DE COMPROMISO DE SUSCRIBIR EL CONTRATO FORMATO 8 </t>
  </si>
  <si>
    <t>EMPRESA</t>
  </si>
  <si>
    <t>FECHA DE INICIO Y TERMINACIÓN</t>
  </si>
  <si>
    <t xml:space="preserve">FUNCIONES </t>
  </si>
  <si>
    <t>COORDINADOR</t>
  </si>
  <si>
    <t>PROFESIONAL DE APOYO PSICOSOCIAL</t>
  </si>
  <si>
    <t>Propuesta Técnica - Habilitante</t>
  </si>
  <si>
    <t>2. CRITERIOS DE EVALUACIÓN</t>
  </si>
  <si>
    <t>1. Experiencia Específica - Adicional</t>
  </si>
  <si>
    <t>Total meses de experiencia adicional acreditada valida</t>
  </si>
  <si>
    <t>VARIABLES</t>
  </si>
  <si>
    <t>PUNTAJE MÁXIMO</t>
  </si>
  <si>
    <t>TOTAL PUNTAJE 
CRITERIO 1</t>
  </si>
  <si>
    <t xml:space="preserve">6 meses adicionales al mínimo requerido </t>
  </si>
  <si>
    <t xml:space="preserve">12 meses adicionales al mínimo requerido </t>
  </si>
  <si>
    <t xml:space="preserve">18 meses adicionales al mínimo requerido </t>
  </si>
  <si>
    <t>Equipo talento humano adicional</t>
  </si>
  <si>
    <t>TOTAL PUNTAJE 
CRITERIO 2</t>
  </si>
  <si>
    <t xml:space="preserve">
Disposición de un equipo adicional al requerido por manual operativo, para la administración de la ejecución del contrato a suscribir.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</si>
  <si>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</si>
  <si>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</si>
  <si>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</si>
  <si>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TOTAL PUNTAJE POR CRITERIO</t>
  </si>
  <si>
    <t>PSICOLOGA</t>
  </si>
  <si>
    <t>TRABAJADORA SOCIAL</t>
  </si>
  <si>
    <t>No  Aplica</t>
  </si>
  <si>
    <t xml:space="preserve">NO APLICA </t>
  </si>
  <si>
    <t>CDI SIN ARRIENDO</t>
  </si>
  <si>
    <t xml:space="preserve">PROFESIONAL DE APOYO PEDAGÓGICO  </t>
  </si>
  <si>
    <t>FINANCIERO</t>
  </si>
  <si>
    <t xml:space="preserve">CDI SIN ARRIENDO </t>
  </si>
  <si>
    <t>INSTITUCIONAL</t>
  </si>
  <si>
    <t>ESAP</t>
  </si>
  <si>
    <t xml:space="preserve"> </t>
  </si>
  <si>
    <t>1/200</t>
  </si>
  <si>
    <t>NA</t>
  </si>
  <si>
    <t xml:space="preserve">SI </t>
  </si>
  <si>
    <t xml:space="preserve">NUTRICIONISTA </t>
  </si>
  <si>
    <t xml:space="preserve">UNIVERSIDAD NACIONAL DE COLOMBIA </t>
  </si>
  <si>
    <t>LICENCIADA EN PREESCOLAR</t>
  </si>
  <si>
    <t>NO ADJUNTA TARJETA PROFESIONAL</t>
  </si>
  <si>
    <t xml:space="preserve">CONTADORA </t>
  </si>
  <si>
    <t>SE ENCUENTRA DENTRO DE UN KM DE DISTANCIA DE LA UNICACIÓN ACTUAL DE LOS BENEFICIARIOS SI/NO</t>
  </si>
  <si>
    <t>PSICÓLOGO</t>
  </si>
  <si>
    <t>FUNDACIÓN GESTIÓN POR COLOMBIA FUNGESCOL</t>
  </si>
  <si>
    <t>Solo de CERTIFICACIÓNes validadas (por que se ajustan al objeto solicitado y periodos solicitado y no fueron objeto de multas</t>
  </si>
  <si>
    <t>RED DE UNIVERSIDADES PUBLICAS ALMA MATER</t>
  </si>
  <si>
    <t>CONVENIO 124/2010</t>
  </si>
  <si>
    <t>NO ESPECIFICA</t>
  </si>
  <si>
    <t>28-29</t>
  </si>
  <si>
    <t>CONVENIO 123/2012</t>
  </si>
  <si>
    <t>CARTA DE COMPROMISO DE GESTIÓNAR EL USO CUENDO ES PÚBLICA CDI</t>
  </si>
  <si>
    <t xml:space="preserve"> FONTIBON: CARRERA 69B 19A-07</t>
  </si>
  <si>
    <t>YULIET CAMELO FIQUITIVA</t>
  </si>
  <si>
    <t>178841023-I</t>
  </si>
  <si>
    <t>LUIS EDUARDO CARVAJAL NIEBLES</t>
  </si>
  <si>
    <t>13,568,461</t>
  </si>
  <si>
    <t>FORMATO 12</t>
  </si>
  <si>
    <t>ALCALDIA LOCAL DE SANTA FE</t>
  </si>
  <si>
    <t>CONVENIO 419/2009</t>
  </si>
  <si>
    <r>
      <t xml:space="preserve">COORDINADOR GENERAL DEL PROYECTO </t>
    </r>
    <r>
      <rPr>
        <b/>
        <sz val="11"/>
        <color indexed="8"/>
        <rFont val="Calibri"/>
        <family val="2"/>
      </rPr>
      <t/>
    </r>
  </si>
  <si>
    <t>OLGA LUCIA CERO MARTINEZ</t>
  </si>
  <si>
    <t>PSICOLOGÍA</t>
  </si>
  <si>
    <t xml:space="preserve">UNIVERSIDAD DEL NORTE </t>
  </si>
  <si>
    <t xml:space="preserve">NO PRESENTO </t>
  </si>
  <si>
    <t>1. ARGOS</t>
  </si>
  <si>
    <t>1. 15/06/1999 A 15/06/2005</t>
  </si>
  <si>
    <t xml:space="preserve">1. DIRECTORA DE GESTIÓN SOCIAL </t>
  </si>
  <si>
    <t>ASTRID NATALIA MORENO CASTIBLANCO</t>
  </si>
  <si>
    <t>1,055,272,595</t>
  </si>
  <si>
    <t>LIC. Psicopedagogía</t>
  </si>
  <si>
    <t>Universidad Pedagógica y Tecnológica de Colombia</t>
  </si>
  <si>
    <t xml:space="preserve">RUBI ESPERANZA FIQUITIVA RINCON </t>
  </si>
  <si>
    <t>20,455,450</t>
  </si>
  <si>
    <t xml:space="preserve">UNIVERSIDAD AUTONOMA DE COLOMBIA </t>
  </si>
  <si>
    <t xml:space="preserve">NO ES CLARA </t>
  </si>
  <si>
    <t>-</t>
  </si>
  <si>
    <t>FUNDACIÓN GESTIÓN POR COLOMBIA FUNDESCOL</t>
  </si>
  <si>
    <t xml:space="preserve">GIMNASIO CAMPESTRE INQUITIMALCA, ALDEA DEL SOL </t>
  </si>
  <si>
    <t>243,000,000</t>
  </si>
  <si>
    <t>CONVENIO 010/2012</t>
  </si>
  <si>
    <t>CRA 95 D No. 87-16</t>
  </si>
  <si>
    <t>CRA 105 No. 78-22</t>
  </si>
  <si>
    <t>1,073,668,731</t>
  </si>
  <si>
    <t>137891013-I</t>
  </si>
  <si>
    <t>52,069,031</t>
  </si>
  <si>
    <t>KORAND LORENZZ</t>
  </si>
  <si>
    <t>52,953,883</t>
  </si>
  <si>
    <t>UNIVERSIADA CATOLICA</t>
  </si>
  <si>
    <t>1,077,966,738</t>
  </si>
  <si>
    <t xml:space="preserve">MINUTO DE DIOS </t>
  </si>
  <si>
    <t>198751023-I</t>
  </si>
  <si>
    <t xml:space="preserve">1. TRABAJO SOCIAL
2. TRABAJO SOCIAL
3. TRABAJO SOCIAL
4. TRABAJO SOCIAL
5. TRABAJO SOCIAL
6. TRABAJO SOCIAL
</t>
  </si>
  <si>
    <t xml:space="preserve">CASA DEL REFUGIO PARA LA MUJER Y SUS HIJOS </t>
  </si>
  <si>
    <t>CONTRATO 667/2014</t>
  </si>
  <si>
    <t>850,000,000</t>
  </si>
  <si>
    <t>CONTRATO 824/2013</t>
  </si>
  <si>
    <t>842,000,321</t>
  </si>
  <si>
    <t xml:space="preserve">PISCOLOGÍA </t>
  </si>
  <si>
    <t>ARGOS</t>
  </si>
  <si>
    <t>15/06/1999 A 15/06/2005</t>
  </si>
  <si>
    <t xml:space="preserve">DIRECTORA DE GESTIÓN SOCIAL </t>
  </si>
  <si>
    <t xml:space="preserve">COLSUBSIDO
GENTE OPORTUNA 
COLEGIO DE EDUCACION RAFAEL REYES </t>
  </si>
  <si>
    <t>27/02/2014 A 13/06/2014
21/08/2012 AL 06/12/2012
01/01/2011 AL 01/01/2012</t>
  </si>
  <si>
    <t xml:space="preserve">COORDIRADOR PEDAGÓGICO
COORDINADORA ACADEMICA Y DE CONVIVENCIA EN EL GIMNACIO ANTONIO NARIÑO
SICO- ORIENTADORA </t>
  </si>
  <si>
    <t>x</t>
  </si>
  <si>
    <t xml:space="preserve">ICBF  REGIONAL BOYACA </t>
  </si>
  <si>
    <t>259/13</t>
  </si>
  <si>
    <t>27 AL 35</t>
  </si>
  <si>
    <t>292/13</t>
  </si>
  <si>
    <t>36 AL 41</t>
  </si>
  <si>
    <t>241/14</t>
  </si>
  <si>
    <t>42 AL 50</t>
  </si>
  <si>
    <t>CONVENIO No.003/2009</t>
  </si>
  <si>
    <t>No</t>
  </si>
  <si>
    <t>1. LA CERTIFICACIÓN DEL AÑO 2009 NO SE TIENE ENCUENTA COMO EXPERIENCIA HABILITANTE.</t>
  </si>
  <si>
    <t>CON ARRIENDO</t>
  </si>
  <si>
    <t xml:space="preserve">CDI INSTITUCIONAL </t>
  </si>
  <si>
    <t>CL 161 7F 69</t>
  </si>
  <si>
    <t xml:space="preserve"> SI</t>
  </si>
  <si>
    <t xml:space="preserve"> SI </t>
  </si>
  <si>
    <t xml:space="preserve">1. PENDIENTE VISITA </t>
  </si>
  <si>
    <t xml:space="preserve">NINY JHOHANA SEPULVEDA BONILLA </t>
  </si>
  <si>
    <t>ABOGADA</t>
  </si>
  <si>
    <t>UNIVERSIDAD LIBRE</t>
  </si>
  <si>
    <t xml:space="preserve">1. CENTRO EDUCATIVO LOS ANDES
2. FUNDACIÓN GESTIÓN POR COLOMBIA </t>
  </si>
  <si>
    <t xml:space="preserve">1. COORDINADORA ACADEMICA Y DE CONVIVENCIA.
2. COORDINADORA PEDAGOGICA </t>
  </si>
  <si>
    <t xml:space="preserve">MIREYA HERNANDEZ FANDILLO </t>
  </si>
  <si>
    <t xml:space="preserve">TRABAJADORA SOCIAL </t>
  </si>
  <si>
    <t>COLEGIO MAYOR DE CUNDINAMARCA</t>
  </si>
  <si>
    <t>041125112-RR</t>
  </si>
  <si>
    <t xml:space="preserve">1. SEGURO SOCIAL </t>
  </si>
  <si>
    <t xml:space="preserve">1. 29/09/1995 HASTA 25/11/1996 
</t>
  </si>
  <si>
    <t xml:space="preserve">1.TRABAJADORA SOCIAL  
</t>
  </si>
  <si>
    <t>CASS SAS CO</t>
  </si>
  <si>
    <t>CONVENIO No. 2011-03-CASS</t>
  </si>
  <si>
    <t>1. NO DESCRIMINA VALOR DEL CONTRATO EN LA CERTIFICACIÓN.</t>
  </si>
  <si>
    <t>CONVENIO No. 2010-01-CASS</t>
  </si>
  <si>
    <t xml:space="preserve">COORDIRADOR PEDAGOGICO
COORDINADORA ACADEMINCA Y DE CONVIVENCIA EN EL GIMNACIO ANTONIO NARIÑO
SICO- ORIENTADORA </t>
  </si>
  <si>
    <t>CONVENIO 004/2010</t>
  </si>
  <si>
    <t>INSTITUTO COLOMBIANO DE BIENESTAR FAMILIAR</t>
  </si>
  <si>
    <t>CONTRATO No. 375 DE 2012</t>
  </si>
  <si>
    <t>COBRANZAS ASESORIAS Y CON SULTORIAS COMERCIALES</t>
  </si>
  <si>
    <t>CONVENIO-12-CACC</t>
  </si>
  <si>
    <t>CDI EN ARRIENDO</t>
  </si>
  <si>
    <t xml:space="preserve">INSTITUCIONAL </t>
  </si>
  <si>
    <t>CL 163 20 49</t>
  </si>
  <si>
    <t xml:space="preserve">PENDIENTE VISTA </t>
  </si>
  <si>
    <t>CL163 19A 68</t>
  </si>
  <si>
    <t>KR 23</t>
  </si>
  <si>
    <t xml:space="preserve">KR 23 1 ESTE </t>
  </si>
  <si>
    <t xml:space="preserve">YAMIDY CATALINA
 MOSQUERA LOZANO </t>
  </si>
  <si>
    <t xml:space="preserve">PSICOLOGA </t>
  </si>
  <si>
    <t xml:space="preserve">UNIVERSIDAD SUR COLOMBIANA </t>
  </si>
  <si>
    <t xml:space="preserve">ALIX MARY 
ROJAS PARDO </t>
  </si>
  <si>
    <t xml:space="preserve">UNIVERSDAD CATOLICA DE COLOMBIA </t>
  </si>
  <si>
    <t>1. COOPENSAR .
2. FUNDACIÓN ESCUELAS DE PAZ.
3. FUNDACIÓN ESCUELAS DE PAZ.
4. FUNDACIÓN ESCUELAS DE PAZ.</t>
  </si>
  <si>
    <t>1. 01/06/2014 HASTA 12/12/2014
2. 13/03/2010 HASTA 30/08/2012 
3. 01/09/2012 HASTA  30/09/2012
4. 01/10/2012 HASTA 31/12/2013</t>
  </si>
  <si>
    <t>1.PSICOLOGA.
2.COORDINADORA GENERAL DEL PROYECTO.
3.COORDINADORA GENERAL DEL PROYECTO.
4.COORDINADORA GENERAL DEL PROYECTO.</t>
  </si>
  <si>
    <t>MONICA ALEXANDRAN CORTEZ GONZALEZ</t>
  </si>
  <si>
    <t xml:space="preserve">FUNDACIÓN UNIVERSITARIA LOS LIBERTADORES </t>
  </si>
  <si>
    <t>1.SERVIOLA S.A.
2. GENTE OPORTUNA PRESTANDO SERVISIOS PARA LA FUNDACIÓN PLAN
3. FUNDACIÓN HOGARES CLARET.
4. COMPUTADORES PARA EDUCAR.
5. COOMERCADEO PARA EL HOSPITAL SAN BLAS Y ALCLADIA DE SAN CRISTOBAL.
6. CENTRO INTERNACIONAL INTEGRAL DE RESTAURACION CIIR</t>
  </si>
  <si>
    <t>1. 08/04/2013 HASTA 07/06/2013.
2.11/06/2013 HASTA 28/02/2014 .
3. 08/03/2011 HASTA 30/09/2011.
4. 01/09/2012 HASTA 31/12/2012.
5. 01/10/2011 HASTA 02/12/2011.
6.  02/12/2011 HASTA 08/06/2011.</t>
  </si>
  <si>
    <t>1. ANALISTA PROYECCION PETICIONES QUEJAS Y RECLAMOS 
2.AGENTE EDUCATIVO 
3. PSICOLOGA 
4. NO SE AJUSTA AL OBJETO.
5. PSICOLOGA.
6. PSICOLOGA</t>
  </si>
  <si>
    <t xml:space="preserve">CLAUDIA PAOLA ESPINOSA AVILA </t>
  </si>
  <si>
    <t>PSICO PEDAGOGA</t>
  </si>
  <si>
    <t xml:space="preserve">UNIVESIDAD PEDAGOGICA Y TECNOLOGICA DE COLOMBIA </t>
  </si>
  <si>
    <t>1. GENTE OPORTUNA PARA FUNDACIÓN PLAN .
2. CONSORICO SOCIAL 2012. 
3. JARDIN INFANTIL ANGELITOS DEL MAÑANA.</t>
  </si>
  <si>
    <t>1. 30/09/2013 HASTA 26/01/2014.
2. 02/08/2012 HASTA 18/12/2012.
3. 01/02/2007 HASTA 31/06/2011.</t>
  </si>
  <si>
    <t>1. AGENTE EDUCATIVO.
2. PEDAGOGA.
3. DOCENTE DE PRESCOLAR.</t>
  </si>
  <si>
    <t>CONVENIO 001/2014</t>
  </si>
  <si>
    <t>CAPROVIMPO</t>
  </si>
  <si>
    <t>CONTRATO 43/2011</t>
  </si>
  <si>
    <t>EL OBJETO DEL CONTRATO NO SE AJUSTA A LOS PLIEGOS .</t>
  </si>
  <si>
    <t xml:space="preserve">CACC SAS COBRANZAS Y CONSULTORIAS ASESORIAS COMERCIALES </t>
  </si>
  <si>
    <t>2012-01-CA-SS</t>
  </si>
  <si>
    <t xml:space="preserve">NO RELACIONAL EL VALOR DEL CONTRATO </t>
  </si>
  <si>
    <t>USAQUEN: KR 6 119 B 34</t>
  </si>
  <si>
    <t>2/200</t>
  </si>
  <si>
    <t>217431024-I</t>
  </si>
  <si>
    <t>52,829,736</t>
  </si>
  <si>
    <t>196655224-I</t>
  </si>
  <si>
    <t>1,018,4323747</t>
  </si>
  <si>
    <t>207481001-I</t>
  </si>
  <si>
    <t xml:space="preserve">CERTIFICACIÓN LABORAL DE COLSUBSIDO  ANTERIOR AL TITULO PROFESIONAL 
CERTIFICACIÓN LABORAL UNISABANA, NO CORRESPONDE CON EL OBJETO </t>
  </si>
  <si>
    <t>53,036,894</t>
  </si>
  <si>
    <t>188325323-I</t>
  </si>
  <si>
    <t>2011-03-CA SS</t>
  </si>
  <si>
    <t>NO RELACIONA</t>
  </si>
  <si>
    <t xml:space="preserve">NO RELACIONAL VALOR DEL CONTRATO EJECUTADO </t>
  </si>
  <si>
    <t>2014-07-CA SS</t>
  </si>
  <si>
    <t>24,2</t>
  </si>
  <si>
    <t xml:space="preserve">ELIZABETH VALERO RICO </t>
  </si>
  <si>
    <t xml:space="preserve">ADMINISTRADORA PÚBLICA </t>
  </si>
  <si>
    <t xml:space="preserve">NO REQUIERE </t>
  </si>
  <si>
    <t xml:space="preserve">FUNDAGESCOL </t>
  </si>
  <si>
    <t>08/05/2008 A 15/01/2015</t>
  </si>
  <si>
    <t xml:space="preserve">COORDINADORA GENERAL DE LOS PROGRAMAS DE ATENCION I NTEGRAL DE LA PRIMERA INFANCIA </t>
  </si>
  <si>
    <t>7,249,750</t>
  </si>
  <si>
    <t xml:space="preserve">UNIVERSIDAD DE SAN BUENAVENTURA </t>
  </si>
  <si>
    <t xml:space="preserve">FUNDACIÓN EL PORTAL </t>
  </si>
  <si>
    <t xml:space="preserve">EN LA CARTA DE PRESENTACIÓN EL PROPONENTE MANIFIESTA POSTULARSE  AL GRUPO "10 -RAFAEL URIBE", SIN EMBARGO, EL GRUPO RAFAEL URIBE ESTA ASIGNADO AL NÚMERO 18  SEGÚN LO ESTABLECIDO EN LOS PLIEGOS; PARA ELLO EN EL FORMATO 1  "CARTA DE  PRESENTACIÓN DE LA PROPUESTA" EN EL LITERAL d) SE MANIFIESTA QUE DEBEN INTERPRETARSE LAS OMISIONES Y/O CONTRADICCIONES,  DE ACUERDO CON LA COMPATIBILIDAD CON LOS PLIEGOS Y CONDICIONES DEL PROCESO DE LA CONVOCATORIA PÚBLICA, POR TANTO SE RESUELVE QUE LA PROPUESTA VA DIRIGIDA AL GRUPO 18 - RAFAEL URIBE Y DE ACUERDO A ESTO SE REALIZA LA EVALUACIÓN. </t>
  </si>
  <si>
    <t>ICBF- REGIONAL CUNDINAMARCA</t>
  </si>
  <si>
    <t>1823/2012</t>
  </si>
  <si>
    <t xml:space="preserve">NO RELACIONAL </t>
  </si>
  <si>
    <t>1359/2012</t>
  </si>
  <si>
    <t>389/2012</t>
  </si>
  <si>
    <t>92/2012</t>
  </si>
  <si>
    <t xml:space="preserve">376 /2010 </t>
  </si>
  <si>
    <t>AC 51 SUR 5F 50 ENTRADA LA PICOTA CENTRO ZONAL RAFAEL URIBE</t>
  </si>
  <si>
    <t xml:space="preserve">YA CUENTA CON COMODATO CON EL ESTADO </t>
  </si>
  <si>
    <t>JENNY ASTRID 
SANQUEZ MENDOZA</t>
  </si>
  <si>
    <t>LIC. EN EDUCACIÓN PREESCOLAR</t>
  </si>
  <si>
    <t>FUNDACIÓN UNIVERSITARIA MONSERRATE</t>
  </si>
  <si>
    <t xml:space="preserve">FUNDACIÓN PARA HIJOS DE RECLUSOS EL PORTAR </t>
  </si>
  <si>
    <t xml:space="preserve">2011-2014 </t>
  </si>
  <si>
    <t xml:space="preserve">COORDINADORA PEDAGÓGICA </t>
  </si>
  <si>
    <t>LUZ ERICA  SANTA 
MARIA CASTRO</t>
  </si>
  <si>
    <t>FUNDACIÓN UNIVERISTARIA MONSERRATE</t>
  </si>
  <si>
    <t xml:space="preserve">PROPUESTA TECNICA </t>
  </si>
  <si>
    <t>LUZ  YANETH ACOSTA GUIO</t>
  </si>
  <si>
    <t>NUTRICIONISTA</t>
  </si>
  <si>
    <t xml:space="preserve">AUXILIAR ADMINISTRATIVO </t>
  </si>
  <si>
    <t>MARLENE MENDOZA RUIZ</t>
  </si>
  <si>
    <t xml:space="preserve">TÉCNICO EN CONTABILIDAD </t>
  </si>
  <si>
    <t xml:space="preserve">POLITECNICO CENTRAL </t>
  </si>
  <si>
    <t xml:space="preserve">FONOAUDIOLOGA </t>
  </si>
  <si>
    <t>EDID YOHANA ESTUPIÑAN BECERRA</t>
  </si>
  <si>
    <t>LUZ ANDREA CHAPARRO CHAPARRO</t>
  </si>
  <si>
    <t xml:space="preserve">LIC. EN PRESCOLAR </t>
  </si>
  <si>
    <t>COORPORACIÓN UNIVERSITARIA PARA EL DESARROLLO EDUCATIVO</t>
  </si>
  <si>
    <t xml:space="preserve">LIC. EN EDUCACIÓN PREESCOLAR </t>
  </si>
  <si>
    <t xml:space="preserve">YUDY DAYANA GONZÁLES BELTRAN </t>
  </si>
  <si>
    <t xml:space="preserve">FUNDACIÓN UNIVERSITARIA PANAMERICANA </t>
  </si>
  <si>
    <t>1. ACREDITAR EXPERIENCIA LABORAL. 
2. PRESENTAR CEDULA.
3. APORTAR CARTA DE INTESIÓN.</t>
  </si>
  <si>
    <t>LIDA EUGENIA GUTIERREZ SALINAS</t>
  </si>
  <si>
    <t xml:space="preserve">LIC. EN PEDAGOGIA INFANTIL </t>
  </si>
  <si>
    <t xml:space="preserve">YULIETH MARCELA SANABRIA ARIAS </t>
  </si>
  <si>
    <t xml:space="preserve">UNIVERSIDAD MINUTO DE DIOS </t>
  </si>
  <si>
    <t xml:space="preserve">LIC. PSICOLOGIA Y PEDAGOGIA </t>
  </si>
  <si>
    <t xml:space="preserve">NOHORA CONSTANZA MATEUS ALDANA </t>
  </si>
  <si>
    <t xml:space="preserve">UNIVERSIDAD PEDAGOGICA NACIONAL </t>
  </si>
  <si>
    <t>1. DIVERFANT RECREACIÓN</t>
  </si>
  <si>
    <t>1. 01/09/2009 HASTA 31/05/2010</t>
  </si>
  <si>
    <t xml:space="preserve">1. RECREACIONISTA INFANTIL </t>
  </si>
  <si>
    <t>LILIANA VANEGAS LOPEZ</t>
  </si>
  <si>
    <t>COORPORACIÓN IBEROAMERICANA DE ESTUDIOS CIES</t>
  </si>
  <si>
    <t xml:space="preserve">1. AUXILAR PEDAGOGICA PREESCOLAR </t>
  </si>
  <si>
    <t xml:space="preserve">
2. LA EXPERIENACIA DEL GOBIERNO MUNICIPAL DE SOACHA NO ES CLARA LA FECHA DE TERMINACIÓN.
</t>
  </si>
  <si>
    <r>
      <rPr>
        <b/>
        <sz val="10"/>
        <rFont val="Arial"/>
        <family val="2"/>
      </rPr>
      <t>CUMPLE PERFIL</t>
    </r>
    <r>
      <rPr>
        <b/>
        <sz val="11"/>
        <rFont val="Arial"/>
        <family val="2"/>
      </rPr>
      <t xml:space="preserve">
SI /NO</t>
    </r>
  </si>
  <si>
    <r>
      <rPr>
        <b/>
        <sz val="9"/>
        <rFont val="Arial"/>
        <family val="2"/>
      </rPr>
      <t>CUMPLE PROPORCION</t>
    </r>
    <r>
      <rPr>
        <b/>
        <sz val="11"/>
        <rFont val="Arial"/>
        <family val="2"/>
      </rPr>
      <t xml:space="preserve">
SI /NO</t>
    </r>
  </si>
  <si>
    <r>
      <rPr>
        <b/>
        <sz val="10"/>
        <rFont val="Arial"/>
        <family val="2"/>
      </rPr>
      <t xml:space="preserve">CUMPLE </t>
    </r>
    <r>
      <rPr>
        <b/>
        <sz val="11"/>
        <rFont val="Arial"/>
        <family val="2"/>
      </rPr>
      <t xml:space="preserve">
SI /NO</t>
    </r>
  </si>
  <si>
    <r>
      <t>1.</t>
    </r>
    <r>
      <rPr>
        <sz val="7"/>
        <rFont val="Arial"/>
        <family val="2"/>
      </rPr>
      <t xml:space="preserve">   </t>
    </r>
    <r>
      <rPr>
        <sz val="11"/>
        <rFont val="Arial"/>
        <family val="2"/>
      </rPr>
      <t>Experiencia adicional a la mínima requerida en la ejecución de programas de atención a primera infancia y o familia</t>
    </r>
  </si>
  <si>
    <r>
      <t>2.</t>
    </r>
    <r>
      <rPr>
        <sz val="7"/>
        <rFont val="Arial"/>
        <family val="2"/>
      </rPr>
      <t xml:space="preserve">   </t>
    </r>
    <r>
      <rPr>
        <sz val="1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</si>
  <si>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1. NO ANEXA TARJETA PROFESIONAL .
2. EL EQUIPO ADICIONAL ES IGUAL AL PRESENTADO EN LA OFERTA NO. 14 DE FONTIBON // MEDIANTE OFICIO RADICADO No. E-2015-026149-1100 DEL 23 DE ENERO DE 2015 HORA 16:52:50, FUNGESCOL SOLICITA TENER EN CUENTA LA NOTAS 4 Y 2 QUE HACEN ACLARACIONES CONSERNIETES AL PERSONAL ADICIONAL A PRESENTAR EN LA PROPUESTA; REVISADOS LOS PLIEGOS Y ESPECIFICAMENTE LAS NOTAS PRESENTADAS POR EL PROPONENTE SE CONSIDERA VIABLE SU OBSERVACIÓN. ADICIONAL ELLO SE ACLARA QUE EL PLIEGO NO ESTABLECE LA PRESENTACIÓN DE LA TARJETA PROFESIONAL COMO REQUISITO.</t>
  </si>
  <si>
    <t>1. NO ANEXA TARJETA PROFESIONAL.
2. EL EQUIPO ADICIONAL ES IGUAL AL PRESENTADO EN LA OFERTA NO. 14 DE FONTIBON // MEDIANTE OFICIO RADICADO No. E-2015-026149-1100 DEL 23 DE ENERO DE 2015 HORA 16:52:50, FUNGESCOL SOLICITA TENER EN CUENTA LA NOTAS 4 Y 2 QUE HACEN ACLARACIONES CONSERNIETES AL PERSONAL ADICIONAL A PRESENTAR EN LA PROPUESTA; REVISADOS LOS PLIEGOS Y ESPECIFICAMENTE LAS NOTAS PRESENTADAS POR EL PROPONENTE SE CONSIDERA VIABLE SU OBSERVACIÓN. ADICIONAL ELLO SE ACLARA QUE EL PLIEGO NO ESTABLECE LA PRESENTACIÓN DE LA TARJETA PROFESIONAL COMO REQUISITO.</t>
  </si>
  <si>
    <t xml:space="preserve">NO ADJUNTA TARJETA PROFESIONAL/// MEDIANTE OFICIO RADICADO No. E-2015-026149-1100 DEL 23 DE ENERO DE 2015 HORA 16:52:50, FUNGESCOL SOLICITA SE HAN TENIDOS ENCUENTAS EL PLIGO DONDE NO SE ESTIPULA ESTE DOCUMENTO COMO REQUISITO </t>
  </si>
  <si>
    <t xml:space="preserve">APORTAR LAS CERTIFICACIÓN LABORAL DE FUNDACIÓN PARA HIJOS DE RECLUSOS EL PORTAR  AÑOS 2011 Y 2014. 
REQUIERE UN COORDINADOR POR CADA 200 NIÑOS Y NIÑAS Y EL OFERENTE PRESENTA U N COORDINADOR PARA 300 CUPOS//MEDIANTE OFICIO CON RADICADO No. E-2015-026267-1100, DEL 23/01/2015, EL PORTAL FUNDACIÓN HACE ACLARACIONES AL RESPECTO DE LAS OBSERVACIONES HECHAS Y APORTA DOCUMENTOS ACLARATORIOS. </t>
  </si>
  <si>
    <t>132115213-I</t>
  </si>
  <si>
    <t xml:space="preserve">1.GAS JEAN SAS.
2. EL PORTAL FUNDACIÓN
</t>
  </si>
  <si>
    <t>NO REGISTRA.
2. 20/01/2014 HASTA 22/01/2015</t>
  </si>
  <si>
    <t>1.TRABAJADOR SOCIAL 
2. TRABAJADORA SOCIAL</t>
  </si>
  <si>
    <t xml:space="preserve">NO ADJUNTA TARJETA PROFESIONAL 
ACREDITAR EXPERIENCIA.//MEDIANTE OFICIO CON RADICADO No. E-2015-026267-1100, DEL 23/01/2015, EL PORTAL FUNDACIÓN HACE ACLARACIONES AL RESPECTO DE LAS OBSERVACIONES HECHAS Y APORTA DOCUMENTOS ACLARATORIOS. </t>
  </si>
  <si>
    <t xml:space="preserve">LUZ MARINA BUITRAGO OSPINA </t>
  </si>
  <si>
    <t xml:space="preserve">UNIVERSIDAD CATÓLICA DE COLOMBIA </t>
  </si>
  <si>
    <t>NO APORTA</t>
  </si>
  <si>
    <t>1. FUNDACIÓN PARA HIJOS DE RECLUSOS EL PORTAR. 2.</t>
  </si>
  <si>
    <t xml:space="preserve">1. HOSPITAL RAFAEL URIBE URIBE
2. EL PORTAL FUNDACIÓN </t>
  </si>
  <si>
    <t>1. 23/10/2012 ACTUALMENTE SE DESEMPEÑA. 
2. 16/10/2013 HASTA 22/01/2015</t>
  </si>
  <si>
    <t>1. NUTRICIONISTA.
2. NUTRICIONISTA</t>
  </si>
  <si>
    <t xml:space="preserve">1. ACREDITAR EXPERIENCIA.
2. PRESENTAR CEDULA Y TARJETA PROFESIONAL.//MEDIANTE OFICIO CON RADICADO No. E-2015-026267-1100, DEL 23/01/2015, EL PORTAL FUNDACIÓN HACE ACLARACIONES AL RESPECTO DE LAS OBSERVACIONES HECHAS Y APORTA DOCUMENTOS ACLARATORIOS. </t>
  </si>
  <si>
    <t xml:space="preserve">1. CODENSA.
2.  FANALCA SA. 
3. EL PORTAL FUNDACIÓN </t>
  </si>
  <si>
    <t>01/04/1999 HASTA 31/10/2000.
2. 01/04/1996 HASTA 30/04/1999.
3. 06/06/2001 HASTA 22/01/2015</t>
  </si>
  <si>
    <t xml:space="preserve">1. AUXILIAR DE OFICINA DEPARTAMENTO.
2. SECRETARIA DEPARTAMENTO DE PLANEACIÓN Y COMPRAS
3. AUXILIAR CONTABLE </t>
  </si>
  <si>
    <t xml:space="preserve">1. ACREDITAR EXPERIENCIA.
2. PRESENTAR CEDULA.//MEDIANTE OFICIO CON RADICADO No. E-2015-026267-1100, DEL 23/01/2015, EL PORTAL FUNDACIÓN HACE ACLARACIONES AL RESPECTO DE LAS OBSERVACIONES HECHAS Y APORTA DOCUMENTOS ACLARATORIOS. </t>
  </si>
  <si>
    <t>1. EL PORTAL FUNDACIÓN</t>
  </si>
  <si>
    <t>1. 14/11/2012 HASTA EL 22/01/2015</t>
  </si>
  <si>
    <t xml:space="preserve">1. FONOAUDOLOGA </t>
  </si>
  <si>
    <t xml:space="preserve">1. ACREDITAR EXPERIENCIA LABORAL. 
2. NO ADJUNTA TARJETA PROFESIONAL.
3. PRESENTAR CEDULA.
4. APORTAR CARTA DE INTESIÓN.//MEDIANTE OFICIO CON RADICADO No. E-2015-026267-1100, DEL 23/01/2015, EL PORTAL FUNDACIÓN HACE ACLARACIONES AL RESPECTO DE LAS OBSERVACIONES HECHAS Y APORTA DOCUMENTOS ACLARATORIOS. </t>
  </si>
  <si>
    <t xml:space="preserve">A. COOPENSAR.
B. FE Y ALEGRIA 
C. ASOCIACIÓN DE HOGARES DE BIENESTAR ASPUBI.
D. EL PORTAL FUNDACIÓN </t>
  </si>
  <si>
    <t>A.
1. 19/04/2010 HASTA 15/12/2010
2. 17/01/2011 HASTA 15/12/2011
B.
1.01/02/2010 HASTA EL 13/12/2010.
C. 
06/10/1997 HASTA 30/03/2006
D.
 27/07/2012 HASTA 2201/2015</t>
  </si>
  <si>
    <t xml:space="preserve">A. PEDAGOGO ACOMPAÑAMIENTO EDUCATIVO.
B. JARDINERA.
C. MADRE COMUNITARIA.
D. PROFESORA PARBULOS </t>
  </si>
  <si>
    <t xml:space="preserve">1. ACREDITAR EXPERIENCIA LABORAL. 
2. PRESENTAR CEDULA.
3. APORTAR CARTA DE INTENSIÓN.
//MEDIANTE OFICIO CON RADICADO No. E-2015-026267-1100, DEL 23/01/2015, EL PORTAL FUNDACIÓN HACE ACLARACIONES AL RESPECTO DE LAS OBSERVACIONES HECHAS Y APORTA DOCUMENTOS ACLARATORIOS. </t>
  </si>
  <si>
    <t xml:space="preserve">1. JARDIN INFANTIL MI NUEVO MUNDO.
2. COLEGIO PSICOPEDAGOGICO SAN SEBASTIAN. 
3. EL PORTAL FUNDACIÓN </t>
  </si>
  <si>
    <t>1. 25/01/2010 HASTA  EL 30/11/2013.
2. 02/02/2009 HASTA EL  22/09/2009.
3.27/01/2014 HASTA EL 22/01/2015</t>
  </si>
  <si>
    <t xml:space="preserve">1. DOCENTE EN PREESCOLAR 
2. DOCENTE DE TRANSICIÓN </t>
  </si>
  <si>
    <t xml:space="preserve">1. ACREDITAR EXPERIENCIA LABORAL. 
2. PRESENTAR CEDULA.
3. APORTAR CARTA DE INTESIÓN.//MEDIANTE OFICIO CON RADICADO No. E-2015-026267-1100, DEL 23/01/2015, EL PORTAL FUNDACIÓN HACE ACLARACIONES AL RESPECTO DE LAS OBSERVACIONES HECHAS Y APORTA DOCUMENTOS ACLARATORIOS. </t>
  </si>
  <si>
    <t xml:space="preserve">1. FUNDACIÓN VICTOR BRAUN CENTRO DE DESARROLLO INFANTIL SAN AUGUSTIN .
2. EL PORTAL FUNDACIÓN </t>
  </si>
  <si>
    <t>1. 01/03/2008 HASTA 31/12/2010.
2. 18/01/2011 HASTA 22/01/2015</t>
  </si>
  <si>
    <t xml:space="preserve">1. AGENTE EDUCATIVO.
2.PROFESORA DE TRANSICIÓN </t>
  </si>
  <si>
    <t xml:space="preserve">1. ACREDITAR EXPERIENCIA LABORAL. 
2. PRESENTAR CEDULA.
3. APORTAR CARTA DE INTESIÓN.
//MEDIANTE OFICIO CON RADICADO No. E-2015-026267-1100, DEL 23/01/2015, EL PORTAL FUNDACIÓN HACE ACLARACIONES AL RESPECTO DE LAS OBSERVACIONES HECHAS Y APORTA DOCUMENTOS ACLARATORIOS. </t>
  </si>
  <si>
    <t xml:space="preserve">1. JARDIN INFANTIL MUNDO MAGICO.
2. EL PORTAL FUNDACIÓN </t>
  </si>
  <si>
    <t>1. 09/09/2007 HASTA 20/12/2012.
2. 01/04/2014 HASTA EL 22/01/2015</t>
  </si>
  <si>
    <t xml:space="preserve">1. DOCENTE EN PREESCOLAR
2. PROFESORA DE JARDIN. </t>
  </si>
  <si>
    <t xml:space="preserve">1. ACREDITAR EXPERIENCIA LABORAL. 
2. PRESENTAR CEDULA.
3. ADJUNTAR ACTA DE GRADO DE LICENCIATURA .
4. APORTAR CARTA DE INTESIÓN.//MEDIANTE OFICIO CON RADICADO No. E-2015-026267-1100, DEL 23/01/2015, EL PORTAL FUNDACIÓN HACE ACLARACIONES AL RESPECTO DE LAS OBSERVACIONES HECHAS Y APORTA DOCUMENTOS ACLARATORIOS. </t>
  </si>
  <si>
    <t xml:space="preserve">1. FUNDACIÓN EL PORTAL </t>
  </si>
  <si>
    <t>1. 01/03/2008 HASTA 22/01/2015</t>
  </si>
  <si>
    <t>ISABEL ADRIANA RODRIGUEZ BARRAGAN</t>
  </si>
  <si>
    <t>52,058,291</t>
  </si>
  <si>
    <t xml:space="preserve">UNIVERSIDAD COOPERATIVA DE COLOMBIA </t>
  </si>
  <si>
    <t xml:space="preserve">A. HERMANAS TERCIARIAS CAPUCHINAS 
B. FUNDACIÓN GIANNI RODARI </t>
  </si>
  <si>
    <t>A. 1.PSICOLOGIA
2.PSICOLOGIA
3.COORDINADORA.
4.COORDINADORA 
B. 1.COORDINADOR</t>
  </si>
  <si>
    <t>MEDIANTE OFICIO RADICADO No. E-2015-026169-1100 DEL 23/01/2015 HORA 16:57:16 FUNGESCOL APORTA HOJA DE VIDA PARA COORDINADOR, SUBSANANDO DE ESTA FORMA UN CRITERIO HABILITANTE PARA EL CASO DE LA COORDINADORA.</t>
  </si>
  <si>
    <t xml:space="preserve">
1. EL EQUIPO ADICIONAL ES IGUAL AL PRESENTADO EN LA OFERTA NO. 14 DE FONTIBON .// MEDIANTE OFICIO RADICADO No. E-2015-026149-1100 DEL 23 DE ENERO DE 2015 HORA 16:52:50, FUNGESCOL SOLICITA TENER EN CUENTA LA NOTAS 4 Y 2 QUE HACEN ACLARACIONES CONSERNIETES AL PERSONAL ADICIONAL A PRESENTAR EN LA PROPUESTA; REVISADOS LOS PLIEGOS Y ESPECIFICAMENTE LAS NOTAS PRESENTADAS POR EL PROPONENTE SE CONSIDERA VIABLE SU OBSERVACIÓN. ADICIONAL ELLO SE ACLARA QUE EL PLIEGO NO ESTABLECE LA PRESENTACIÓN DE LA TARJETA PROFESIONAL COMO REQUISITO.</t>
  </si>
  <si>
    <t>NO ANEXA TARJETA PROFESIONAL
EL EQUIPO ADICIONAL ES IGUAL AL PRESENTADO EN LA OFERTA NO. 14 DE FONTIBON // MEDIANTE OFICIO RADICADO No. E-2015-026149-1100 DEL 23 DE ENERO DE 2015 HORA 16:52:50, FUNGESCOL SOLICITA TENER EN CUENTA LA NOTAS 4 Y 2 QUE HACEN ACLARACIONES CONSERNIETES AL PERSONAL ADICIONAL A PRESENTAR EN LA PROPUESTA; REVISADOS LOS PLIEGOS Y ESPECIFICAMENTE LAS NOTAS PRESENTADAS POR EL PROPONENTE SE CONSIDERA VIABLE SU OBSERVACIÓN. ADICIONAL ELLO SE ACLARA QUE EL PLIEGO NO ESTABLECE LA PRESENTACIÓN DE LA TARJETA PROFESIONAL COMO REQUISITO.</t>
  </si>
  <si>
    <t>NO ANEXA TARJETA PROFESIONAL
EL EQUIPO ADICIONAL ES IGUAL AL PRESENTADO EN LA OFERTA NO. 14 DE FONTIBON  //MEDIANTE OFICIO RADICADO No. E-2015-026149-1100 DEL 23 DE ENERO DE 2015 HORA 16:52:50, FUNGESCOL SOLICITA TENER EN CUENTA LA NOTAS 4 Y 2 QUE HACEN ACLARACIONES CONSERNIETES AL PERSONAL ADICIONAL A PRESENTAR EN LA PROPUESTA; REVISADOS LOS PLIEGOS Y ESPECIFICAMENTE LAS NOTAS PRESENTADAS POR EL PROPONENTE SE CONSIDERA VIABLE SU OBSERVACIÓN. ADICIONAL ELLO SE ACLARA QUE EL PLIEGO NO ESTABLECE LA PRESENTACIÓN DE LA TARJETA PROFESIONAL COMO REQUISITO.</t>
  </si>
  <si>
    <t>FUNDACION GIANNI RODARI</t>
  </si>
  <si>
    <t xml:space="preserve">MEDIANTE CORREO ELECTRONICO DE ENERO 23 DE 2014 FUNGESCOL SOLICITA SUBSANAR Y HALLEGA DOCUMENTO </t>
  </si>
  <si>
    <t>OBJETO: ATENCIÓN A POBLACIÓN VICTIMA DE VIOLENCIA, NO SE AJUSTA CON LOS PLIEGOS.</t>
  </si>
  <si>
    <t>LA FECHA DE LA CERTIFICACIÓN NO SE INCLUYE DENTRO DE LOS CINCO AÑOS.</t>
  </si>
  <si>
    <t xml:space="preserve">1. NO ANEXA CEDULA NI TARJETA PROFESIONAL. 
EL COORDINADOR DEBE SER 1 POR CADA 200 NIÑOS Y NIÑAS. EL OFERENTE PRESENTA 2 COORDINADORES// MEDIANTE CORREO ELECTRONICO FUNGESCOL APORTA FOTOCOPIA DE LA CEDULA Y TARJETA PROFESIONAL.
</t>
  </si>
  <si>
    <t xml:space="preserve">1. LA CERTIFICACIÓN FUNGESCOL, ESTA EN FOTOCOPIA, SE REQUIERE ORIGINAL PARA VERIFICACIÓN. 
2. LA EXPERIENCIA DE LA ALCALDIA MUNICIPAL DE COTA NO ESTABLECE FECHA DE FINALIZACIÓN. NO ES ACORDE CON EL OBJETO, SE REQUIERE ORIGINAL PARA VERIFICACIÓN.
3. ALCADIA MUNICIPAL DE COTA  CONTRATO 64/2011 Y CONTRATO 057/2012, NO ES ACORDE CON EL OBJETO. 
4. NO ES ACORDE CON EL OBJETO.
5. NO ESPECIFICA FUNCIONES DE COORDINADOR, SE REQUIERE ORIGINAL PARA VERIFICACIÓN (PRESENTA APARENTE ENMENDADURA).//
 MEDIANTE CORREO ELECTRONICO FUNGESCOL NO APORTA CERTIFICACIONES SOLICITADAS PARA VERIFICACIÓN Y APORTAN NUEVOS DOCUMENTOS QUE ACREDITAN EXPERIENCIA LABORAL DE LA PROFESIONAL. </t>
  </si>
  <si>
    <t xml:space="preserve">YADIRA ESCOBAR HEREDIA  </t>
  </si>
  <si>
    <t xml:space="preserve">UNIVERSDAD NACIONAL ABIERA Y A DISTANCIA </t>
  </si>
  <si>
    <t>6195-09-07-2007</t>
  </si>
  <si>
    <t>1. FUNDEXPO.
2. FUNDEXPO.
3. FUNDEXPO.
4. FUNDEXPO..
5. CONSORCIO GERENCIA CASANARE.</t>
  </si>
  <si>
    <t>1. 01/11/2012 HASTA 30/09/2013.
2. 01/09/2013 HASTA 30/07/2014.
3. 01/09/2014 HASTA 30/10/2014.
4. 01/11/2014 HASTA 15/12/2014.
5. 05/01/2011 HASTA EL 04/04/2012</t>
  </si>
  <si>
    <t>1. PSICOLOGIA
2. COORDINADORA.
3. PSICOLOGIA.
4. PSICOLOGA.
5 . PSICOLOGA</t>
  </si>
  <si>
    <t>052/2008</t>
  </si>
  <si>
    <t>1. NO APLICA PORQUE EXCEDE EL TIEMPO DE EXPERIENCIA A CERTIFICAR( ULTIMOS 5 AÑOS).</t>
  </si>
  <si>
    <t>SECRETARIA  DE EDUCACIÓN MUNICIPAL COTA</t>
  </si>
  <si>
    <t>SECRETARIA DE DESARROLLO SOCIAL SALUD Y EDUCACIÓN MUNICIPIO EL ROSAL</t>
  </si>
  <si>
    <t>RADICADO E-2015-026158-211 DE 23/01/2015 FUNGESCOL APORTA DOCUMENTO</t>
  </si>
  <si>
    <t>PUEDE SER TENIDA COMO EXPERIENCIA ADICIONAL.// MEDIANTE OFICIO CON RADICADO No. E-2015-026158-1100 DE FECHA 23 DE ENERO DE 2015 HORA 4:55 pm, FUNGESCOL PRESENTA SOLICITUD PARA VALIDE LA EXPERIENCIA DE LA CERTIFICACIÓN PRESENTADA EN LA ADICIONADA, POR LO CUAL SE TIENE  SOLO EN CUENTA LA EXPERIENCIA CERTIFICADA EN 2010.</t>
  </si>
  <si>
    <t>2. NO ANEXA TARJETA PROFESIONAL //MEDIANTE OFICIO RADICADO No. 
E-2015-026149-1100 DEL 23 DE ENERO DE 2015 HORA 16:52:50, FUNGESCOL SOLICITA SE HAN TENIDOS ENCUENTA, EL PLIEGO NO ESTIPULA ESTE DOCUMENTO COMO REQUISITO.</t>
  </si>
  <si>
    <t>CORPORACIÓN UNIVERSITARIA MINUTO DE DIOS</t>
  </si>
  <si>
    <t xml:space="preserve">NO SE TIENE EN CUENTA LA CERTIFICACIÓN LABORAL COMO TRABAJADORA SOCIAL YA QUE SE REQUIERE EXPERIENCIA COMO COORDINADORA. </t>
  </si>
  <si>
    <t>1. SEPTIEMBRE /2013 HASTA NOVIEMBRE/2014.
2. LA EXPERIENCIA CERIFICADA ES DE 23 DÍAS.
3. 15/01/2012 HASTA 15/09/2012.
4. 02/06/2011 HASTA 31/01/2012</t>
  </si>
  <si>
    <t xml:space="preserve">1. COORDINADORA PEDAGOGICA EN PRIMERA INFANCIA.
2. TRABAJADORA SOCIAL.
3. TRABAJADORA SOCIAL 
4. TRABAJADORA SOCIAL </t>
  </si>
  <si>
    <t>UNIVERSIDAD
 INDUSTRIAL DE SANTANDER</t>
  </si>
  <si>
    <t>139204506-I</t>
  </si>
  <si>
    <t>1. TRABAJADOR SOCIAL 
2. TRABAJADOR SOCIAL
3. TRABAJADOR SOCIAL
4. ASESOR PSICOSOCIAL
5. ASESOR PARA EL DESARROLLO SOCIAL Y COMUNITARIO PARA LAS OBRAS DE INFRAESTRUCUTRA VIAL</t>
  </si>
  <si>
    <t xml:space="preserve">1. 13/03/2014 HASTA 11/07/2014.
2. 26/03/2014 HASTA 26/08/2014.
3. 04/02/2014 HASTA 04/08/2014.
4. 11/03/2013 HASTA 11/09/2013.
5. 24/05/2011 HASTA 24/12/2011.
</t>
  </si>
  <si>
    <t>1/500</t>
  </si>
  <si>
    <t xml:space="preserve">POR SOLICITUD DEL PROPONENTE SE TIENE ENCUENTA SOLO 2 MESES DE ESTA CERTIFICACIÓN </t>
  </si>
  <si>
    <t>POR SOLICITUD DEL PROPONENTE SE TIENE ENCUENTA COMO EXPERIENCIA ADICIONAL 10 MESES DE ESTA CERTIFICACIÓN.</t>
  </si>
  <si>
    <t xml:space="preserve">1. 15/07/2012 HASTA  05/08/2013
2. 18/08/2003 HASTA 10/06/2014 </t>
  </si>
  <si>
    <t>SIN INFORMACIÓN</t>
  </si>
  <si>
    <t xml:space="preserve">
3. EL EQUIPO ADICIONAL ES IGUAL AL PRESENTADO EN LA OFERTA NO. 14 DE FONTIBON.// MEDIANTE OFICIO RADICADO No. E-2015-026149-1100 DEL 23 DE ENERO DE 2015 HORA 16:52:50, FUNGESCOL SEÑALA QUE PARA ESTE PROFESIONAL NO SE REQUIERE TARJETA PROFESIONAL, NI EXPERIENCIA, PERO EN LOS PLIEGOS EN LA PAGINA NO. 78 SEÑALA QUE PARA EL AUXILIAR ADMINISTRATIVO SE REQUIERE DE 1 AÑO DE EXPERIENCIA LABORAL COMO AUXILIAR ADMINISTRATIVO.NO ACREDITA EXPERIENCIA SOLICITADA
</t>
  </si>
  <si>
    <t xml:space="preserve">SE REQUIERE QUE LA CERTIFICACIÓN ESPECIFIQUE CUANTOS NIÑOS MENORES DE 5 AÑOS SE ATENDIERON DENTRO DEL CONVENIO. </t>
  </si>
  <si>
    <t xml:space="preserve">1. NO ANEXA TARJETA PROFESIONAL 
2. NO ACREDITA EXPERIENCIA SOLICITADA.
3. EL EQUIPO ADICIONAL ES IGUAL AL PRESENTADO EN LA OFERTA NO. 14 DE FONTIBON.// MEDIANTE OFICIO RADICADO No. E-2015-026149-1100 DEL 23 DE ENERO DE 2015 HORA 16:52:50, FUNGESCOL SEÑALA QUE PARA ESTE PROFESIONAL NO SE REQUIERE TARJETA PROFESIONAL, NI EXPERIENCIA, SE ACEPTA LA OBSERVACIÓN
</t>
  </si>
  <si>
    <t>ALEJANDRA
 RIVERA CALLE</t>
  </si>
  <si>
    <t>INGRID MARTINEZ 
OLIVEROS</t>
  </si>
  <si>
    <t>ALEJANDRA RIAÑO
 CUASTUMAL</t>
  </si>
  <si>
    <t>UNIVERSIDAD MONSERRATE</t>
  </si>
  <si>
    <t xml:space="preserve">1. SEC PARA EL DESARROLLO SOCIAL Y PARTICIPACIÓN COMUNITARIA DEL MUNICIPIO DE SOACHA CONTRATO 187.
2. FUNDACIÓN HOGAR DE RESTAURACIÓN.
3. MUNICIPO DE SOACHA CONTRATO 111
</t>
  </si>
  <si>
    <t xml:space="preserve">1. 21/01/2014 HASTA 31/12/2014
2. 14/01/2013 HASTA 12/12/2014
3. 25/02/2013 HASTA 31/12/2013.
</t>
  </si>
  <si>
    <t>1. COORDINADORA DE PROGRAMA DE MUJER Y GENERO.
2.TRABAJADORA SOCIAL.
3. COORDINADORA.</t>
  </si>
  <si>
    <t>NO ADJUNTA TARJETA PROFESIONAL// EL PERFIL NO CUMPLE CON EL TIEMPO REQUERIDO COMO CORDINADORA 1 AÑO.</t>
  </si>
  <si>
    <t>1. SEC PARA EL DESARROLLO SOCIAL Y PARTICIPACIÓN COMUNITARIA DEL MUNICIPIO DE SOACHA.
2. GOBIERNO MUNICIPAL DE SOACHA.</t>
  </si>
  <si>
    <t>1. 19/03/2013 HASTA 18/01/2014
2. 21/11/2012</t>
  </si>
  <si>
    <t>1. PSICOLOGIA
2. PSICOLOGIA</t>
  </si>
  <si>
    <t xml:space="preserve">JUAN PABLO
 BUSTOS PINTO </t>
  </si>
  <si>
    <t>1. 11/03/2013 HASTA EL 30/04/2013.
2. 01/05/2013  HASTA EL 31/05/2013.
3. 01/06/2013 HASTA EL 30/06/2013.
4. 01/07/2013 HASTA EL 15/08/2015.
5. 01/07/2010 HASTA EL 31/12/2010.
6. 08/10/2012 HASTA EL 31/12/2012.</t>
  </si>
  <si>
    <t xml:space="preserve">1. HOSPITAL USME I NIVEL.
2. HOSPITAL USME I NIVEL.
3. HOSPITAL USME I NIVEL.
4. HOSPITAL USME I NIVEL.
5. ALCALDIA MAYOR DE BOGOTÁ 
6. ALCALDIA DE VILLETA CONTRATO 116/2012.
</t>
  </si>
  <si>
    <t>1. FUNDACIÓN GESTIÓN POR COLOMBIA FUNGESCOL.
2. ALCADIA MUNICIPAL DE COTA  CONTRATO 489/2013.
3.ALCADIA MUNICIPAL DE COTA  CONTRATO 64/2011.
Y CONTRATO 057/2012.
4. ALCADIA MUNICIPAL DE COTA  CONTRATO 042/2010.
5. COLEGIO CAMPESTRE MAYOR DE INGLATERRA.
6. FUNGESCOL 
7. FUNGESCOL</t>
  </si>
  <si>
    <t>1. 12/03/2014 HASTA 31/10/2014.
2. 23/05/2013 HASTA NO RELACIONA .
3.15/02/2011 HASTA NO RELACIONA.
4.29/01/2010 POR 7 MESES.
5. 01/02/2013 HASTA NO RELACIONA.
6. 12/03/2014 HASTA 31/10/2014.
7. 12/01/2013 HASTA 31/12/2013.</t>
  </si>
  <si>
    <t xml:space="preserve">NO ANEXA TARJETA PROFESIONAL , NO ACREDITA EXPERIENCIA  SOLICITADA
EL EQUIPO ADICIONAL ES IGUAL AL PRESENTADO EN LA OFERTA NO. 14 DE FONTIBON //MEDIANTE OFICIO RADICADO No. E-2015-026149-1100 DEL 23 DE ENERO DE 2015 HORA 16:52:50, FUNGESCOL SEÑALA QUE PARA ESTE PROFESIONAL NO SE REQUIERE TARJETA PROFESIONAL, NI EXPERIENCIA, SE ACEPTA LA OBSERVACION.
</t>
  </si>
  <si>
    <t xml:space="preserve">GIMNASIO CAMPESTRE INQUITIMALKA, ALDEA DEL SOL </t>
  </si>
  <si>
    <t>ESTE DOCUMENTO ESTA RELACIONADO EN EL FORMATO 9 EXPERIENCIA ADICIONAL SIN EMBARGO NO SE ANEXA LA CERTIFICACION.</t>
  </si>
  <si>
    <t xml:space="preserve">DIANA SULAI 
MEDINA BENAVIDES </t>
  </si>
  <si>
    <t>SE RECIBE CORREO EN EL QUE INFORMA QUE ESTE INMUEBLE YA SE ENCUENTRA ARRENDADO, SE SOLICITA ACLARACIÓN</t>
  </si>
  <si>
    <t xml:space="preserve">CORPORACIÓN UNIVERSITARIA REPUBLICANA </t>
  </si>
  <si>
    <t>MARY CONSTANZA 
MENDEZ MARTINEZ</t>
  </si>
  <si>
    <t>LA CERTIFICACIÓN APORTADA DE 
LA SECRETARIA DE INTEGRACION,
FUNDACIÓN AMAR , NO SE RELACIONA CON LA POBLACIÓN A ATENDER.</t>
  </si>
  <si>
    <t xml:space="preserve">1. SECRETARIA DE INTEGRACION 
2. FUNDACIÓN AMAR 
3. HASES INVERSIONES Y SERVICIOS S.A.A
4. ADIFCOL
</t>
  </si>
  <si>
    <t>1. 23/03/2012 HASTA 22-02/2013
2. 01/01/2011 HASTA 31/31/2011
3. 01/02/2013 HASTA 20/05/2014
4. 06/12/2013 HASTA 06/12/2014</t>
  </si>
  <si>
    <t xml:space="preserve">1. TRABAJADOR SOCIAL 
2.TRABAJADOR SOCIAL
3. TRABAJADOR SOCIAL.
4. COORDINADORA 
</t>
  </si>
  <si>
    <t>LICETH CAROLINA 
OVALLE RODRIGUEZ</t>
  </si>
  <si>
    <t xml:space="preserve">YENNY ROCIO 
RUBIANO CECHAGUA </t>
  </si>
  <si>
    <t>01/08/2011 HASTA  30/12/2011
01/02/2013 HASTA EL 18/12/2014</t>
  </si>
  <si>
    <t>TRABAJADORA SOCIAL  
PROFESIONAL EN DESARROLLO SOCIAL</t>
  </si>
  <si>
    <t>1. COLSUBSIDO 
2. EMGESA.</t>
  </si>
  <si>
    <t>UNIVERSIDAD UNIMINUTO</t>
  </si>
  <si>
    <t>1.ICBF  CONTRATO 061/13
C.Z. KENNEDY.
2. ALCALDIA DE SANTAFE.</t>
  </si>
  <si>
    <t xml:space="preserve">1. 14/08/2013 HASTA 31/12/2013
2. 09/08/2010 HASTA EL 12/07/2011
</t>
  </si>
  <si>
    <t xml:space="preserve">1. TRABAJADOR SOCIAL 
2. TRABAJADOR SOCIAL - EN FORMACIÓN </t>
  </si>
  <si>
    <t xml:space="preserve">ALONZO RAMIREZ
VARGAS </t>
  </si>
  <si>
    <t xml:space="preserve">RUBI ESPERANZA 
FIQUITIVA RINCON </t>
  </si>
  <si>
    <t xml:space="preserve">UNIVERSIDAD AUTONOMA
 DE COLOMBIA </t>
  </si>
  <si>
    <t xml:space="preserve">LIC. En educacion
 administrativa </t>
  </si>
  <si>
    <t>NO ANEXA TARJETA PROFESIONAL
 //LA TARJETA PROFESIONAL NO ES EXIGENCIA EN LOS PLIEGOS, SIN EMBARGO ANEXAN DOCUMENTO.</t>
  </si>
  <si>
    <t>NO ANEXA TARJETA PROFESIONAL  //LA TARJETA PROFESIONAL
 NO ES EXIGENCIA EN LOS PLIEGOS, SIN EMBARGO ANEXAN DOCUMENTO.</t>
  </si>
  <si>
    <t xml:space="preserve">DE ACUERDO AL PLIEGO DE  CONDICIONES, SE REQUIERE UN COORDINADOR POR CADA 200 NIÑOS Y NIÑAS ATENDIDOS, EL OFERENTE SOLO REGISTRA UN COORDINADOR. </t>
  </si>
  <si>
    <t>A.
1. 02/03/2010 HASTA 30/12/2010
2. 18/01/2011 HASTA 10/01/2011.
3. 11/01/2012 HASTA 30/12/2012.
4. 02/01/2013 HASTA 31/01/2013.
5.01/02/2014 HASTA 18/09/2014.
B.
1, 01/01/2011 HASTA 31/12/2011</t>
  </si>
  <si>
    <t>LA DIRECCION NO ESTA COMPLETA</t>
  </si>
  <si>
    <t>1. PSICOLOGIA.
2. PSICOLOGIA.
3. PSICOLOGIA.
4. PSICOLOGIA.
5. PSICOLOGIA.
6. COORDINADORA PEDAGOGICA.
7. COORDINADORA PEDAGOGICA.</t>
  </si>
  <si>
    <t xml:space="preserve">1. NO ANEXA CEDULA NI TARJETA PROFESIONAL. 
EL COORDINADOR DEBE SER 1 POR CADA 200 NIÑOS Y NIÑAS. EL OFERENTE PRESENTA 2 COORDINADORES// MEDIANTE CORREO ELECTRONICO FUNGESCOL APORTA FOTOCOPIA DE LA CEDULA Y TARJETA PROFESIONAL. </t>
  </si>
  <si>
    <t xml:space="preserve">1. LA CERTIFICACIÓN NO SE AJUSTA AL OBJETO.
4. LA CERTIFICACION DE COMPUTADORES PARA EDUCAR NO SE AJUSTA AL OBJETO. </t>
  </si>
  <si>
    <t>10.87</t>
  </si>
  <si>
    <t>1. DOCENTE</t>
  </si>
  <si>
    <t>R 182 No. 03 -79</t>
  </si>
  <si>
    <t>CUMPLE PERFIL
SI /NO</t>
  </si>
  <si>
    <t>CUMPLE PROPORCION
SI /NO</t>
  </si>
  <si>
    <t>1/1000</t>
  </si>
  <si>
    <t>1/5000-</t>
  </si>
  <si>
    <t>1. FUNDAGESCOL
2. FUNDACIÓN NIÑA MARIA.
3. MUNICIPIO DE COTA.
4. CONGREGACIÓN DE RELIGIOSAS TERCIARIAS CAPUCHINAS</t>
  </si>
  <si>
    <t>1. DESMARGINALIZAR CONSULTORES
2. ALCALDIA MUNICIPAL DE BARRANCABERMEJA
3. TECNOLOGIA DE INFORMACIÓN Y  COMUNICACIÓN  CTO 0656
4. CORPORACIÓN PARA EL DESARROLLO EMPRESARIAL Y COMUNITARIO  COOPRENDER
5. CONSTRUCTORA CON CONCRETO.</t>
  </si>
  <si>
    <t xml:space="preserve">CORPORACIÓN FORJADORAS DEL PERDOMO </t>
  </si>
  <si>
    <t>Solo de certificaciones validadas (por que se ajustan al objeto solicitado y periodos solicitado y no fueron objeto de multas</t>
  </si>
  <si>
    <t>ICBF</t>
  </si>
  <si>
    <t>116/2006</t>
  </si>
  <si>
    <t>67, 69, 70., 71</t>
  </si>
  <si>
    <t>SUBSANADO MEDIANTE RADICADO  E-2015-022771-1100 CON FECHA 2015-01-22 HORA 12:29:30</t>
  </si>
  <si>
    <t>245/2007</t>
  </si>
  <si>
    <t>67, 69, 70., 72</t>
  </si>
  <si>
    <t>206/2008</t>
  </si>
  <si>
    <t>67, 69, 70., 73</t>
  </si>
  <si>
    <t xml:space="preserve">OBSERVACIÓN </t>
  </si>
  <si>
    <t xml:space="preserve">Total meses de experiencia y cupos en experiencia habilitante, de acuerdo con la subsanacion realizada mediante RADICADO  E-2015-022771-1100 CON FECHA 2015-01-22 HORA 12:29:30 </t>
  </si>
  <si>
    <t>34.5</t>
  </si>
  <si>
    <t>312</t>
  </si>
  <si>
    <t>CARTA DE COMPROMISO DE GESTIONAR EL USO CUENDO ES PÚBLICA CDI</t>
  </si>
  <si>
    <t>CDI CON ARRIENDO</t>
  </si>
  <si>
    <t xml:space="preserve">CALLE 64 # 70 G - 27 SUR BARRIO ISMAEL PERDOMO </t>
  </si>
  <si>
    <t xml:space="preserve">SANDRA MILENA RAMIREZ RUIZ </t>
  </si>
  <si>
    <t>LICENCIADA EN PREEESCOLAR</t>
  </si>
  <si>
    <t>COORPORACIÓN INTERNACIONAL PAREA EL DESARROLLO EDUCATIVO</t>
  </si>
  <si>
    <t xml:space="preserve">COORPORACIÓN FORJADORAS DEL PERDOMO </t>
  </si>
  <si>
    <t>02/02/2008 - 30/11/2009  15/01/2011 - 15/12/2014</t>
  </si>
  <si>
    <t>ADMINISTRACION EDUCATIVA / DIRECTORA / COORDINADORA</t>
  </si>
  <si>
    <t>ALBA CAROLINA ARISTIZABAL MARIN</t>
  </si>
  <si>
    <t>UNIVERSIDAD PILOTO DE COLOMBIA</t>
  </si>
  <si>
    <t>NO PRESENTA</t>
  </si>
  <si>
    <t>HOSPITAL TUNJUELITO II NIVEL E.S.E.</t>
  </si>
  <si>
    <t xml:space="preserve">04/01/2012 - 07/09/2010
01/09/2008 - 30/12/2009
08/11/2010 - 09/08/2011
</t>
  </si>
  <si>
    <t>PSICÓLOGA</t>
  </si>
  <si>
    <t>AUXILIAR ADMINISTRATIVO, NUTRICIONISTA, DOCENTES, AUXILIARES PEDAGOGICAS, MANIPULADORAS DE ALIMENTOS, AUXILIAR DE SERVICIO GENERAL</t>
  </si>
  <si>
    <t>ESTE TALENTO HUMANO NO SERA TENIDO EN CUENTA TODA VEZ QUE NO HACE PARTE DE LO QUE SE REQUIERE EN EL TALENTO HUMANO HABILITANTE.</t>
  </si>
  <si>
    <t xml:space="preserve">EN LA PROPUESTA SE ENCUENTRAN RELACIONADOS Y DESARROLLADOS LOS CINCO COMPONENTES QUE SE ESTIPULAN EN EL FORMATO 12 </t>
  </si>
  <si>
    <t>472/2011</t>
  </si>
  <si>
    <t xml:space="preserve">ESTA EXPERIENCIA SERA TOMADA PARA LA EXPERIENCIA  HABILITANTE, SIN EMBARGO,; SE ACLARA QUE ESTA EXPERIENCIA ADICIONAL NO SERA TENIDA EN CUENTA PARA LA PONDERACION EN PUNTAJE ADICIONAL </t>
  </si>
  <si>
    <t>803/2012</t>
  </si>
  <si>
    <t>965/2012</t>
  </si>
  <si>
    <t>5.6</t>
  </si>
  <si>
    <t>1819/2012</t>
  </si>
  <si>
    <t>0.9</t>
  </si>
  <si>
    <t>6.53</t>
  </si>
  <si>
    <t xml:space="preserve">EXPERIENCIA MENOS 5.6 MESES DEL CONTRATO 965/2012 QUE SE TRASLAPA CON EL CONTRATO 803/2012. Y MENOS 0.9 MESES DEL CONTRATO 1819/2012 QUE SE TRASLAPA CON EL CONTRATO 803/2012  </t>
  </si>
  <si>
    <t>CONTADOR</t>
  </si>
  <si>
    <t>ALEXANDER MEDINA TRIANA</t>
  </si>
  <si>
    <t>CONTADOR PUBLICO</t>
  </si>
  <si>
    <t>UNIVERSIDAD SURCOLOMBIANA DE NEIVA</t>
  </si>
  <si>
    <t>85451-T</t>
  </si>
  <si>
    <t>01/01/2007 - 15/12/2014</t>
  </si>
  <si>
    <t xml:space="preserve">ASESOR CONTABLE Y FINANCIERO </t>
  </si>
  <si>
    <t>FUNDACIÓN ARCOIRIS DE AMOR - FUNDAIRIS-</t>
  </si>
  <si>
    <t xml:space="preserve">FUNDACION ARCOIRIS DE AMOR - FUNDAIRIS- </t>
  </si>
  <si>
    <t>933/2013</t>
  </si>
  <si>
    <t>No Aplica</t>
  </si>
  <si>
    <t>SECRETARIA DISTRITAL DE INTEGRACIÓN SOCIAL</t>
  </si>
  <si>
    <t>0074
23/01/2012</t>
  </si>
  <si>
    <t>CARRERA 78 M # 57 D - 20 SUR, BARRIO EL RUBI</t>
  </si>
  <si>
    <t>JUAN CARLOS PANCHE VIRUGUEZ</t>
  </si>
  <si>
    <t xml:space="preserve">PROFESIONAL EN  CULTURA FISICA, DEPORTE Y RECREACIÓN </t>
  </si>
  <si>
    <t>UNIVERSIDAD SANTO TOMÁS</t>
  </si>
  <si>
    <t xml:space="preserve">CENTRO DE DESARROLLO INFANTIL LOS COLORES DEL ARCOIRIS
</t>
  </si>
  <si>
    <t>01/20/2014 - 15/12/2014
01/10/2013 - 20/12/2013
01/05/2011 - 15/12/2011</t>
  </si>
  <si>
    <t>JENIFFER RINCÓN ARIZA</t>
  </si>
  <si>
    <t>CORPORACIÓN UNIVERSITARIA REPUBLICANA</t>
  </si>
  <si>
    <t>189971024-1</t>
  </si>
  <si>
    <t xml:space="preserve">CENTRO DE DESARROLLO INFANTIL LOS COLORES DEL ARCOIRIS
HOGAR INFANTIL ICBF AGRUPADO "MIS AMIGOS Y LOS DUENDECITOS"
</t>
  </si>
  <si>
    <t xml:space="preserve">01/20/2014 - 15/12/2014
23/10/2013 - 20/12/2013
01/02/2013 - 30/07/2013
01/02/2012 - 07/12/2012
01/02/2011 - 09/12/2011 </t>
  </si>
  <si>
    <t>2798
28/01/2010</t>
  </si>
  <si>
    <t>3754
28/06/2011</t>
  </si>
  <si>
    <t>5900
23/05/2013</t>
  </si>
  <si>
    <t>6701
23/01/2014</t>
  </si>
  <si>
    <t>COORDINADORA GENERAL</t>
  </si>
  <si>
    <t>JULIE ANGELICA ROJAS CRUZ</t>
  </si>
  <si>
    <t>52.875.431.</t>
  </si>
  <si>
    <t>LICENCIADA EN EDUCACIÓN PREESCOLAR</t>
  </si>
  <si>
    <t>FUNDACIÓN UNIVERSITARIA PANAMERICANA</t>
  </si>
  <si>
    <t>FUNDAIRIS</t>
  </si>
  <si>
    <t>13/07/2009 - 16/12/2014</t>
  </si>
  <si>
    <t>PROFESIONAL DE APOYO PEDAGOGICO</t>
  </si>
  <si>
    <t>DIANA ROCIO PEÑUELA MUÑOZ</t>
  </si>
  <si>
    <t xml:space="preserve">LICENCIADA EN PREESCOLAR </t>
  </si>
  <si>
    <t>COORPORACIÓN INTERNACIONAL PARA EL DESARROLLO EDUCATIVO</t>
  </si>
  <si>
    <t>08/03/2010 - 10/12/2010
17/01/2011 - 15/12/2011
01/02/2012 - 14/12/2012
14/01/2013 - 15/12/2013
13/01/2014 - 12/12/2014</t>
  </si>
  <si>
    <t>DOCENTE TITULAR</t>
  </si>
  <si>
    <t>GERLEY MILENA GOMEZ RIVERA</t>
  </si>
  <si>
    <t>1.026.555.216.</t>
  </si>
  <si>
    <t>ADMINISTRADOR DE EMPRESAS</t>
  </si>
  <si>
    <t xml:space="preserve">COORPORACIÓN UNIFICADA NACIONAL DE EDUCACIÓN SUPERIOR </t>
  </si>
  <si>
    <t>FUNDAIRIS
FUNPROSCA</t>
  </si>
  <si>
    <t xml:space="preserve">04/06/2012 - 14/12/2012
01/01/2013 - 30/12/2014
22/08/2011 - 22/12/2011
</t>
  </si>
  <si>
    <t xml:space="preserve">ASISTENTE FINANCIERA
AUXILIAR ADMINISTRATIVA
ASISTENTE ADMINISTRATIVA </t>
  </si>
  <si>
    <t>NOTA EXPLICATIVA: Este formato debe diligenciarse cuantas veces sea necesario de acuerdo al número de Grupos.</t>
  </si>
  <si>
    <t xml:space="preserve">FUNDACIÓN DEJANDO HUELLA </t>
  </si>
  <si>
    <t>153/2011</t>
  </si>
  <si>
    <t>651/2012</t>
  </si>
  <si>
    <t xml:space="preserve">CDI CON ARRIENDO </t>
  </si>
  <si>
    <t>CARRERA 141 A BIS # 143 A -22 SUBA BILBAO</t>
  </si>
  <si>
    <t>CARRERA 143 A # 141 A- 22 SUBA BILBAO</t>
  </si>
  <si>
    <t>CARRERA 147 # 137 - 08 SUBA SAN PEDRO</t>
  </si>
  <si>
    <t>NEISA CERQUERA</t>
  </si>
  <si>
    <t>LICENCIADA EN CIENCIAS DE LA EDUCACIÓN CON ESPECIALIDAD EN ADMINISTRACIÓN EDUCATIVA</t>
  </si>
  <si>
    <t>UNIVERSIDAD COOPERATIVA DE COLOMBIA</t>
  </si>
  <si>
    <t>HOGAR INFANTIL LOURDES</t>
  </si>
  <si>
    <t>01/07/2012
31/07/2014</t>
  </si>
  <si>
    <t xml:space="preserve">DIRECTORA HOGAR INFANTIL </t>
  </si>
  <si>
    <t>MARCIA YARITZA SANCHEZ MORENO</t>
  </si>
  <si>
    <t xml:space="preserve">UNIVERSIDAD SANTO TOMAS </t>
  </si>
  <si>
    <t>52265424 SECRETARIA DE SALUD</t>
  </si>
  <si>
    <t>FUNDACIÓN DEJANDO HUELLA
INSTITUTO IFESCOLSALUD</t>
  </si>
  <si>
    <t>11/10/2013 - 15/12/2014
1/07/2006 - 4/02/2009</t>
  </si>
  <si>
    <t xml:space="preserve">PSICÓLOGA </t>
  </si>
  <si>
    <t>GLADYS TERESA BANDA MARTINEZ</t>
  </si>
  <si>
    <t>CORPORACIÓN EDUCATIVA MAYOR DEL DESARROLLO SIMÓN BOLÍVAR</t>
  </si>
  <si>
    <t xml:space="preserve">REQUIERE PERO NO PRESENTA </t>
  </si>
  <si>
    <t>FUNDACIÓN DEJANDO HUELLA
FUNDACIÓN DEJANDO HUELLA</t>
  </si>
  <si>
    <t>03/02/2013- 15/12/2014
3/06/2012- 12/12/2012</t>
  </si>
  <si>
    <t>COORDINADORA HOGAR INFANTIL
PSICÓLOGA</t>
  </si>
  <si>
    <t>SUBSANADO MEDIANTE RADICADO 13-2015-024247-2010 CON FECHA 2015-01-23 HORA 09:10:10.</t>
  </si>
  <si>
    <t>EDNA ROCIO GOMES RODRIGUEZ</t>
  </si>
  <si>
    <t>UNIVERSIDAD INCCA DE COLOMBIA</t>
  </si>
  <si>
    <t xml:space="preserve">FUNDACIÓN DEJANDO HUELLA
FUNDACIÓN DEJANDO HUELLA
</t>
  </si>
  <si>
    <t xml:space="preserve">01/27/2014 - 15/12/2014
01/10/2013 - 20/12/2013
</t>
  </si>
  <si>
    <t>FUNDACIÓN DEJANDO HUELLA</t>
  </si>
  <si>
    <t>220/2013</t>
  </si>
  <si>
    <t xml:space="preserve">SE VALIDA COMO EXPERIENCIA ADICIONAL, TENIENDO EN CUENTA QUE DESDE LA SEDE NACIONAL SE ACLARA QUE LA EXPERIENCIA HABILITANTE Y LA EXPERIENCIA ADICIONAL NO SE INVALIDAN SI SE TRASLAPAN ENTRE SI 
EL VALOR SE ENCUENTRA PENDIENTE DE VERIFICACIÓN </t>
  </si>
  <si>
    <t>COORDINADORA DE PROYECTO</t>
  </si>
  <si>
    <t>GLORIA ESPERANZA SOTO MORENO</t>
  </si>
  <si>
    <t>LICENCIADA EN PEDAGOGIA REEDUCATIVA</t>
  </si>
  <si>
    <t>FUNDACION UNIVERSITARIA LUIS AMIGÓ</t>
  </si>
  <si>
    <t>22/01/2013 - 15/12/2014</t>
  </si>
  <si>
    <t>COORDINADORA DE CDI</t>
  </si>
  <si>
    <t>COORDINADORA PEDAGOGICA</t>
  </si>
  <si>
    <t>MARIA TERESA GALEANO AVILA</t>
  </si>
  <si>
    <t>LICENCIATURA EN EDUCACIÓN BÁSICA CON ÉNFASIS EN LENGUA CASTELLANA</t>
  </si>
  <si>
    <t>UNIVERSIDAD DEL TOLIMA</t>
  </si>
  <si>
    <t>01/10/2013 - 15/12/2014</t>
  </si>
  <si>
    <t>ANDREA JOHANNA DUARTE LOPEZ</t>
  </si>
  <si>
    <t>TECNOLOGO EN CONTABILIDAD Y FINANZAS</t>
  </si>
  <si>
    <t>SENA</t>
  </si>
  <si>
    <t>1/02/2012- 15/12/2014</t>
  </si>
  <si>
    <t xml:space="preserve">DIRECTORA ADMINISTRATIVA </t>
  </si>
  <si>
    <t xml:space="preserve">ICBF </t>
  </si>
  <si>
    <t>768/2011</t>
  </si>
  <si>
    <t>222/2013</t>
  </si>
  <si>
    <t>940/2013</t>
  </si>
  <si>
    <t>4.1</t>
  </si>
  <si>
    <t xml:space="preserve">Experiencia menos 4,1 meses en los que se traslapan los contratos 222/2013 y 940/2013 </t>
  </si>
  <si>
    <t xml:space="preserve">CALLE 127 D # 94 F - 22 SUBA RINCON </t>
  </si>
  <si>
    <t xml:space="preserve">NA </t>
  </si>
  <si>
    <t xml:space="preserve">CARRERA 95 A #127 D- 08 SUBA RINCON </t>
  </si>
  <si>
    <t xml:space="preserve">CALLE 132 D # 157 - 23 SUBA SANTA CECILIA </t>
  </si>
  <si>
    <t xml:space="preserve">DORIS AMANDA JIMENEZ MORENO </t>
  </si>
  <si>
    <t>CEDINPRO</t>
  </si>
  <si>
    <t>3/02/2012 - 15/12/2014</t>
  </si>
  <si>
    <t>DOCENTE Y COORDINADORA HOGAR INFANTIL</t>
  </si>
  <si>
    <t>PAOLA YISED RUEDA SANCHEZ</t>
  </si>
  <si>
    <t>FUNDACIÓN UNIVERSITARIA LUIS AMIGÓ</t>
  </si>
  <si>
    <t>03/02/2014 - 15/12/2014</t>
  </si>
  <si>
    <t>JOHANA CAROLINA AVILA PRIETO</t>
  </si>
  <si>
    <t>28/01/2013 - 15/12/2014</t>
  </si>
  <si>
    <t>COORDINADORA CDI</t>
  </si>
  <si>
    <t>PAOLA MABEL BEJARANO AMAYA</t>
  </si>
  <si>
    <t xml:space="preserve">UNIVERSIDAD INCCA </t>
  </si>
  <si>
    <t>04/02/2014- 15/12/2014</t>
  </si>
  <si>
    <t>117/2014</t>
  </si>
  <si>
    <t>NO MENCIONA</t>
  </si>
  <si>
    <t>FUNDACIÓN EL GRAN REDIL</t>
  </si>
  <si>
    <t xml:space="preserve">FUNDACIÓN EL GRAN REDIL </t>
  </si>
  <si>
    <t>1346/2012</t>
  </si>
  <si>
    <t>1812/2012</t>
  </si>
  <si>
    <t>57-58</t>
  </si>
  <si>
    <t xml:space="preserve">Experiencia menos 0,83 meses en los que se traslapan los contratos 1346/2012 Y 1812/2012 </t>
  </si>
  <si>
    <t xml:space="preserve">CARRERA 20 D # 61 B - 07 SUR </t>
  </si>
  <si>
    <t xml:space="preserve">OLGA LUCIA GUILLEN GARZÓN </t>
  </si>
  <si>
    <t>FUNDACIÓN EL GRAN REDIL
JUNTA MISIONERA DEL PACTO EVANGELICO DE COLOMBIA</t>
  </si>
  <si>
    <t xml:space="preserve">01/07/2012 - 30/12/2014
19/01/1998 - 15/12/2003
</t>
  </si>
  <si>
    <t>COORDINADORA</t>
  </si>
  <si>
    <t>JENNI JOHANNA MENDIVELSO SUA</t>
  </si>
  <si>
    <t>UNIVERSIDAD ANTONIO NARILO</t>
  </si>
  <si>
    <t>FUNDACIÓN EL GRAN REDIL
FUNDACIÓN LAUDES</t>
  </si>
  <si>
    <t>01/07/2012 - 30/08/2013
27/01/2014 - 17/12/2014
2008</t>
  </si>
  <si>
    <t xml:space="preserve">NUTRICIONISTA, SERVICIOS GENERALES, DOCENTES, AUXILIAR PEDAGOGICO, MANIPULADORA DE ALIMENTOS, AUXILIAR ADMINISTRATIVO </t>
  </si>
  <si>
    <t>701/09</t>
  </si>
  <si>
    <t xml:space="preserve">ESTA EXPERIENCIA NO ES TENIDA EN CUENTA DEBIDO A LA FECHA DE EJECUCIÓN DEL CONTRATO </t>
  </si>
  <si>
    <t>302/10</t>
  </si>
  <si>
    <t xml:space="preserve">SE DEBE VERIFICAR EL VALOR DEL CONTRATO </t>
  </si>
  <si>
    <t>136/2011</t>
  </si>
  <si>
    <t>319/12</t>
  </si>
  <si>
    <t>LINA MARCELA RODRIGUEZ PARDO</t>
  </si>
  <si>
    <t>COMUNICADOR SOCIAL -PERIODISTA</t>
  </si>
  <si>
    <t>UNIVERSIDAD DEL QUINDÍO</t>
  </si>
  <si>
    <t>01/07/2012 - 30/06/2014</t>
  </si>
  <si>
    <t xml:space="preserve">ELABORACIÓN DE PROYECTOS PEDAGOGICOS </t>
  </si>
  <si>
    <t>ELIZABETH LARA RODRIGUEZ</t>
  </si>
  <si>
    <t>CONTADORA PUBLICA</t>
  </si>
  <si>
    <t>UNIVERSIDAD GRAN COLOMBIA</t>
  </si>
  <si>
    <t>165.053-T</t>
  </si>
  <si>
    <t>01/06/2012 - 21/08/2014</t>
  </si>
  <si>
    <t>REVISOR FISCAL</t>
  </si>
  <si>
    <t>FUNDACION YANAPA</t>
  </si>
  <si>
    <t>FUNDACIÓN YANAPA</t>
  </si>
  <si>
    <t>ICBF REGIONAL BOGOTA</t>
  </si>
  <si>
    <t>323 de 2012</t>
  </si>
  <si>
    <t>FOLIO 41</t>
  </si>
  <si>
    <t>SE REALIZÓ VERIFICACIÓN EN EL SECOP SOBRE FECHA DE INICIO, TERMINACIÓN, OBJETO DEL CONTYRATO, CUPOS, VALOR Y SANCIONES</t>
  </si>
  <si>
    <t>1349 de 2012</t>
  </si>
  <si>
    <t>1816 de 2012</t>
  </si>
  <si>
    <t xml:space="preserve">Observación </t>
  </si>
  <si>
    <t>CDI INSTITUCIONAL CON  ARRIENDO</t>
  </si>
  <si>
    <t>CALLE 65 SUR No. 30-04
BARRIO CANDELARIA</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</si>
  <si>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</si>
  <si>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</si>
  <si>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SONIA LILIANA RICO VANEGAS</t>
  </si>
  <si>
    <t xml:space="preserve">*LICENCIADA EN EDUCACIÓN BÁSICA PRIMARIA
</t>
  </si>
  <si>
    <t>* UNIVERSIDAD SAN BUENAVENTURA</t>
  </si>
  <si>
    <t xml:space="preserve">*01/09/2000
</t>
  </si>
  <si>
    <t xml:space="preserve">*FUNDACION YANAPA CDI CHIQUILLOS PILLOS
</t>
  </si>
  <si>
    <t>*2010-ACTUAL</t>
  </si>
  <si>
    <t>*COORDINADORA</t>
  </si>
  <si>
    <t>HECTOR SAUL NIÑO MORENO</t>
  </si>
  <si>
    <t>LICENCIADO EN PSICOLOGIA Y PEDAGOGIA</t>
  </si>
  <si>
    <t>*UNIVERSIDAD PEDAGOGICA NACIONAL</t>
  </si>
  <si>
    <t>*30/07/2007</t>
  </si>
  <si>
    <t>* FUNDACION SOCIAL SAN LOREZO</t>
  </si>
  <si>
    <t>*20/02/2014 - 15/12/2014</t>
  </si>
  <si>
    <t>*PSICÓLOGA</t>
  </si>
  <si>
    <r>
      <rPr>
        <b/>
        <sz val="10"/>
        <color theme="1"/>
        <rFont val="Calibri"/>
        <family val="2"/>
        <scheme val="minor"/>
      </rPr>
      <t xml:space="preserve">CUMPLE </t>
    </r>
    <r>
      <rPr>
        <b/>
        <sz val="11"/>
        <color theme="1"/>
        <rFont val="Calibri"/>
        <family val="2"/>
        <scheme val="minor"/>
      </rPr>
      <t xml:space="preserve">
SI /NO</t>
    </r>
  </si>
  <si>
    <t>Presentó propuesta técnica de acuedo con lo solicitado en el pliego de condiciones. Formato 12</t>
  </si>
  <si>
    <t>FUNDACION DAR PARA RECIBIR</t>
  </si>
  <si>
    <t>305</t>
  </si>
  <si>
    <t>*NO SE VALIDA CERTIFICACIÓN DEBIDO A QUE EL CONTRATO EN MENCIÓN FUE CELEBRADO ENTRE EL ICBF Y LA FUNDACIÓN DAR PARA RECIBIR</t>
  </si>
  <si>
    <t>138</t>
  </si>
  <si>
    <t>24/01/2011</t>
  </si>
  <si>
    <t>20/12/2011</t>
  </si>
  <si>
    <t>0</t>
  </si>
  <si>
    <t>11</t>
  </si>
  <si>
    <t>80</t>
  </si>
  <si>
    <t>200</t>
  </si>
  <si>
    <r>
      <t xml:space="preserve">COORDINADOR GENERAL DEL PROYECTO </t>
    </r>
    <r>
      <rPr>
        <b/>
        <sz val="11"/>
        <rFont val="Calibri"/>
        <family val="2"/>
        <scheme val="minor"/>
      </rPr>
      <t>POR CADA MIL</t>
    </r>
    <r>
      <rPr>
        <sz val="11"/>
        <rFont val="Calibri"/>
        <family val="2"/>
        <scheme val="minor"/>
      </rPr>
      <t xml:space="preserve"> CUPOS OFERTADOS O FRACIÓN INFERIOR</t>
    </r>
  </si>
  <si>
    <r>
      <t>PROFESIONAL DE APOYO PEDAGÓGICO  POR C</t>
    </r>
    <r>
      <rPr>
        <b/>
        <sz val="11"/>
        <rFont val="Calibri"/>
        <family val="2"/>
        <scheme val="minor"/>
      </rPr>
      <t xml:space="preserve">ADA MIL CUPOS </t>
    </r>
    <r>
      <rPr>
        <sz val="11"/>
        <rFont val="Calibri"/>
        <family val="2"/>
        <scheme val="minor"/>
      </rPr>
      <t>OFERTADOS O FRACIÓN INFERIOR</t>
    </r>
  </si>
  <si>
    <t>DORIS FAJARDO HERNANDEZ</t>
  </si>
  <si>
    <t>LICENCIADA EN EDUCACIÓN ESCOLAR</t>
  </si>
  <si>
    <t>TECNOLÓGICO INESPRO</t>
  </si>
  <si>
    <t>*CDI CHIQUILLOS PILLOS</t>
  </si>
  <si>
    <t>*19/01/2007 - ACTUAL</t>
  </si>
  <si>
    <t>*APOYO PEDAGÓGICO</t>
  </si>
  <si>
    <r>
      <t xml:space="preserve">FINANCIERO  </t>
    </r>
    <r>
      <rPr>
        <b/>
        <sz val="11"/>
        <rFont val="Calibri"/>
        <family val="2"/>
        <scheme val="minor"/>
      </rPr>
      <t>POR CADA CINCO MIL</t>
    </r>
    <r>
      <rPr>
        <sz val="11"/>
        <rFont val="Calibri"/>
        <family val="2"/>
        <scheme val="minor"/>
      </rPr>
      <t xml:space="preserve"> CUPOS OFERTADOS O FRACIÓN INFERIOR </t>
    </r>
  </si>
  <si>
    <t>1/5000</t>
  </si>
  <si>
    <t>ALBERTO MOSQUERA BERNAL</t>
  </si>
  <si>
    <t>UNIVERSIDAD NACIONAL DE COLOMBIA</t>
  </si>
  <si>
    <t>43372-T</t>
  </si>
  <si>
    <t>*19/05/2014 - ACTUAL</t>
  </si>
  <si>
    <t>*CONTADOR</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</si>
  <si>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</si>
  <si>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</si>
  <si>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FUNDACIÓN DAR PARA RECIBIR</t>
  </si>
  <si>
    <t>EL PROPONENTE MEDIANTE COMUNICACIÓN No 000699 DE FECHA 23/01/2015 ACLARA EN EL FORMATO 6 EXPERIENCIA MINIMA HABILITANTE CONTRATO DE APORTE No 1815/12</t>
  </si>
  <si>
    <t>EL PROPONENTE EN LA COMUNICACIÓN  000699 DE FECHA 23/01/2015 MANIFIESTA LA REALIZACIÓN DE CAMBIO DEL PROFESIONAL COORDINADOR PRESENTADO EN SU PROPUESTA INCIAL POR LA PROFESIONAL AURA MARITZA PINEDA JIMENEZ DE LA CUAL ALLEGA HOJA DE VIDA Y SOPORTES ACADEMICOS Y LABORALES.</t>
  </si>
  <si>
    <t>94 DE 2007</t>
  </si>
  <si>
    <t>NO REPORTA</t>
  </si>
  <si>
    <t>LA EXPERIENCIA ACREDITADA NO CUMPLE CON LO SOLICITADO EN EL PLIEGO SEGÚN NUMERAL 3.19 "EXPERIENCIA ESPECÍFICA"</t>
  </si>
  <si>
    <t>687 DE 2008</t>
  </si>
  <si>
    <t>LA EXPERIENCIA ACREDITADA NO CUMPLE CON LO SOLICITADO EN EL PLIEGO SEGÚN NUMERAL 3.19 "EXPERIENCIA ESPECÍFICA"
EL VALOR CONTIENE UNA ADICIÓN POR $4905515</t>
  </si>
  <si>
    <t>322 DE 2012</t>
  </si>
  <si>
    <t>1348 DE 2012</t>
  </si>
  <si>
    <t>* LOS 100 CUPOS REGISTRADOS EN LA CERTIFICACIÓN NO SE VALIDAN YA QUE CORRESPONDEN A LOS MISMOS 100 CUPOS DEL CONTRATO ANTERIOR, ESTO SEGÚN NUMERAL3.19 "EXPERIENCIA ESPECÍFICA" LITERAL "REGLAS GENERALES PARA LA VALORACIÓN DE LA EXPERIENCIA" VIÑETA 9</t>
  </si>
  <si>
    <t>1815 DE 2012</t>
  </si>
  <si>
    <t>EL PROPONENTE MEDIANTE COMUNICACIÓN No 000699 DE FECHA 23/01/2015 RELACIONA EN EL FORMATO 6 EXPERIENCIA MINIMA HABILITANTE CONTRATO DE APORTE No 1815/12</t>
  </si>
  <si>
    <t>CDI INSTITUCIONAL CON ARRIENDO</t>
  </si>
  <si>
    <t>TV 51 No. 73 B - 08 SUR</t>
  </si>
  <si>
    <t>AURA MARITZA PINEDA JIMENEZ</t>
  </si>
  <si>
    <t>LICENCIADO EN PEDAGOGIA INFANTIL</t>
  </si>
  <si>
    <t>*FUNDACIÓN DAR PARA RECIBIR</t>
  </si>
  <si>
    <t>*03/05/2004-20/12/2013
*27/01/2014-15/12/2014</t>
  </si>
  <si>
    <t>YURID NATALIA CASTRO VEGA</t>
  </si>
  <si>
    <t>*PONTIFICIA UNIVERSIDAD JAVERIANA</t>
  </si>
  <si>
    <t>*01/01/2014 - 31/08/2014</t>
  </si>
  <si>
    <t>*GESTOR EN LAS FASES SISTEMATIZACIÓN, ACOMPAÑAMIENTO EN FORMACIÓN Y PRODUCCIÓN DE CONTENIDOS EN COLEGIOS DISTRITALES DEL PROYECTO: "ASESORÍA, ACOMPAÑAMIENTO Y ACTUALIZACIÓN PARA DOCENTES Y ESTUDIANTES DE 200 COLEGIOS DEL DISTRITO CAPITAL, EN LA INCORPORACIÓN, USO Y APROPIACIÓN PEDAGÓGICA DE LAS TIC, Y LA CARACTERIZACIÓN DE 430 SEDES EDUCATIVAS"</t>
  </si>
  <si>
    <t>484 DE 2006</t>
  </si>
  <si>
    <t>EL PROPONENTE MEDIANTE COMUNICACIÓN No 000699 DE FECHA 23/01/2015 ACLARA QUE LOS CONTRATOS 484/2006; 704/2009 Y 305/2010 CORRESPONDEN A EXPERIENCIA ADICIONAL LA CUAL RELACIONA EN EL FORMATO 9.</t>
  </si>
  <si>
    <t>704 DE 2009</t>
  </si>
  <si>
    <t>305 DE 2010</t>
  </si>
  <si>
    <t>65-66</t>
  </si>
  <si>
    <t>COORDINADOR GENERAL DEL PROYECTO POR CADA MIL CUPOS OFERTADOS O FRACIÓN INFERIOR</t>
  </si>
  <si>
    <t xml:space="preserve">PROFESIONAL DE APOYO PEDAGÓGICO  POR CADA MIL CUPOS OFERTADOS O FRACIÓN INFERIOR </t>
  </si>
  <si>
    <t>LUZ AYDEE PINEDA CUBILLOS</t>
  </si>
  <si>
    <t xml:space="preserve">CONTADORA PÚBLICO </t>
  </si>
  <si>
    <t>UNIVERSIDAD ANTONIO NARIÑO</t>
  </si>
  <si>
    <t>76053-T</t>
  </si>
  <si>
    <t>CORPORACIÓN FORJADORES DEL PERDOMO -ICBF</t>
  </si>
  <si>
    <t>01/07/2012-01/05/2014</t>
  </si>
  <si>
    <t>*CONTADORA</t>
  </si>
  <si>
    <t>FUNDACION SAN LORENZO</t>
  </si>
  <si>
    <t>LA FUNDACIÓN ALLEGA HOJAS DE VIDA CON SOPORTES, NO SOLO DEL RECURSO HUMANO MÍNIMO REQUERIDO, SEGÚN LO SEÑALADO EN EL NUMERAL 3.21.1  "TALENTO HUMANO HABILITANTE", SINO TAMBIÉN ALLEGA HOJAS DE VIDA CON SOPORTES DEL RECURSO HUMANO REQUERIDO PARA LA EJECUCIÓN DEL CONTRATO SEGÚN EL NUMERAL 3.22. EN LOS FOLIOS DEL 118 AL 268
*LA CERTIFICACIÓN QUE ACREDITA LA EXPERIENCIA ENTRE 2012 Y 2014  ESTÁ FIRMADA POR LA MISMA PROFESIONAL EN SU CALIDAD DE REPRESENTANTE LEGAL DE LA FUNDACIÓN</t>
  </si>
  <si>
    <t>1351 DE 2012</t>
  </si>
  <si>
    <t>1814 DE 2012</t>
  </si>
  <si>
    <t>REVERSO FOLIO 54</t>
  </si>
  <si>
    <t>CALLE 59 A BIS No. 47- 87 SUR</t>
  </si>
  <si>
    <t>AMIRA MARIA ROZO TOBAR</t>
  </si>
  <si>
    <t>*LICENCIADA EN EDUCACIÓN PRESCOLAR
*LICENCIADA EN MATEMÁTICAS</t>
  </si>
  <si>
    <t>* FUNDACIÓN UNIVERSITARIA MONSERRATE
*UNIVERSIDAD FRNACISCO DE PAULA SANTANDER</t>
  </si>
  <si>
    <t>*07/03/1994
*27/09/2013</t>
  </si>
  <si>
    <t>*FUNDACIÓN SOCIAL SAN LORENZO
*INSTITUTO PEDAGÓGICO SAN LORENZO</t>
  </si>
  <si>
    <t>*ENERO/2012 - DICIEMBRE 2014
*ENERO/2006 - DICIEMBRE 2011</t>
  </si>
  <si>
    <t>*COORDINADORA
*COORDINADORA</t>
  </si>
  <si>
    <t>LA CERTIFICACIÓN QUE ACREDITALA EXPERIENCIA ENTRE 2012 Y 2014  ESTÁ FIRMADA POR LA MISMA PROFESIONAL EN SU CALIDAD DE REPRESENTANTE LEGAL DE LA FUNDACIÓN.</t>
  </si>
  <si>
    <t>ERIKA MENDIETA RAMOS</t>
  </si>
  <si>
    <t>*UNIVERSIDAD ANTONIO NARIÑO</t>
  </si>
  <si>
    <t>*05/03/1999</t>
  </si>
  <si>
    <t>*JULIO/2012 - ACTUAL</t>
  </si>
  <si>
    <t>325 DE 2012</t>
  </si>
  <si>
    <t xml:space="preserve">EL OFERENTE PRESENTA HOJAS DE VIDA PARA LOS DIFERENTES PERFILES DEL CDI, PERO NOPRESENTA HOJAS DE VIDA DE UN EQUIPO ADICIONAL AL REQUERIDO POR EL MANUAL OPERATIVO EL CUAL GENERA PUNTAJE ADICIONAL SEGÚN EL CRITERIO 2 DEL NUMERAL 4,1 CRITERIOS DE PONDERACION </t>
  </si>
  <si>
    <t>UNIVERSIDAD INNCA</t>
  </si>
  <si>
    <t>EL PROPONENTE RELACIONA EN EL FORMATO No. 10 EL CARGO APOYO  PEDAGÓGICO EL CUAL SERA   DESARROLLADO POR PRACTICANTES DE LA UNIVERSIDAD INNCA DE SÉTIMO SEMESTRE DE LICENCIATURA EN EDUCACIÓN PRESCOLAR. NO SE PRESENTAN HOJAS DE VIDA. EL CUAL NO CUMPLE CON LO SEÑALADO EN NUMERAL 4,1  "CRITERIOS DE PONDERACIÓN "</t>
  </si>
  <si>
    <t>CONTADORA</t>
  </si>
  <si>
    <t>FUNDACIÓN SAN LORENZO</t>
  </si>
  <si>
    <t>FEBRERO/2012 - ACTUAL</t>
  </si>
  <si>
    <t>CARGO PRESENTADO POR LA FUNDACIÓN: APOYO EN SALUD</t>
  </si>
  <si>
    <t>AUXILIARES DE ENFERMERIA</t>
  </si>
  <si>
    <t>FUSDEZA</t>
  </si>
  <si>
    <t xml:space="preserve">EL PROPONENTE RELACIONA EN EL FORMATO No. 10 EL CARGO APOYO EN SALUD  EL CUAL SERÁ DESARROLLADO POR PRACTICANTES DE LA INSTITUCION FUSDEZA, EL CUAL NO CUMPLE CON LO SEÑALADO EN NUMERAL 4,1  "CRITERIOS DE PONDERACIÓN "
</t>
  </si>
  <si>
    <t>FUNDACIÓN SOCIAL VIVE COLOMBIA</t>
  </si>
  <si>
    <t>*EL PROPOENENTE NO ANEXA CERTIFICACIONES DE LOS CONTRATOS 1917, 3079 Y 088 DE LA EXPERIENCIA RELACIONADA EN SU PROPUESTA.
* DE ACUERDO CON EL PLIEGO DE CONDICIONES DE LA CONVOCATORIA PUBLICA DE APORTE - CP - 001 - 2014, CAPITULO III "COMPORNENTE TÉCNICO" NUMERAL 3.19 "EXPERIENCIA ESPECÍFICA" VIÑETA 1: "PARA EFECTOS DE ESTE PROCESO SE TENDRÁ EN CUENTA: "EXPERIENCIA EN ATENCIÓN A LA PRIMERA INFANCIA:COMO AQUELLA RELACIONADA CON SERVICIOS QUE INCLUYAN EN SU DESARROLLO EL COMPONENTE DE EDUCACIÓN INICIAL Y/O SERVICIOS EDUCATIVOS EN EL NIVEL DE PRE ESCOLAR. LO ANTERIOR DEBERÁ SER ACREDITADO MEDIANTE LA CERTIFICACIÓN RESPECTIVA". VIÑETA DOS:"EXPERIENCIA EN ATENCIÓN A LA FAMILIA: COMO AQUELLA RELACIONADA CON SERVICIOS QUE INCLUYAN EL COMPONENTE DE FORTALECIMIENTO DE LAS CAPACIDADES DE CUIDADO Y CRIANZA A PRIMERA INFANCIA EN LOS PROCESOS DESARROLLADOS. LO ANTERIOR DEBERÁ SER ACREDITADO MEDIANTE LA CERTIFICACIÓN RESPECTIVA".
TENIENDO EN CUENTA LO DESCRITO EN EL TÍTULO 3 "COMPONENTE DE INCLUSIÓN SOCIAL" DEL ANEXO TÉCNICO DE EJECUCIÓN DE COMEDORES COMUNITARIOS, ANEXO EN EL DOCUMENTO RADICADO No. E-2015-025480-1100 POR EL PORPONENTE, LOS CONTRATOS ALLEGADOS  NO CUMPLEN CON EL OBJETO DE LA PRESENTE CONVOCATORIA YA QUE NO DESCRIBEN EN DICHO COMPONENTE ESPECIFICAMENTE ACTIVIDADES DE "EDUCACIÓN INICIAL NI FORTALECIMIENTO DE LAS CAPACIDADES DE CUIDADO Y CRIANZA A PRIMERA INFANCIA EN SU EJECUCIÓN.</t>
  </si>
  <si>
    <t>1)DE LOS CUPOS RELACIONADOS, ÚNICAMENTE 400 CUMPLEN CON EL OBJETO DE LA PRESENTE CONVOCATORIA Y CUENTAN CON LA DEBIDA CERTIFICACIÓN.</t>
  </si>
  <si>
    <t>FUNDACION SOCIAL VIVE COLOMBIA</t>
  </si>
  <si>
    <t>VENTANAS DEL FUTURO</t>
  </si>
  <si>
    <t>008 DE 2013</t>
  </si>
  <si>
    <t>1917</t>
  </si>
  <si>
    <t>85 - 101</t>
  </si>
  <si>
    <t>EL PROPONENTE NO ALLEGA CERTIFICACIÓN  NI ACTA DE LIQUIDACIÓN DEL CONTRATO. EL OBJETO DEL CONTRATO NO CORRESPONDE CON EL SOLICITADO SEGÚN LOS PLIEGOS DE CONDICIONES</t>
  </si>
  <si>
    <t>3079</t>
  </si>
  <si>
    <t>102-117</t>
  </si>
  <si>
    <t>FONDE DE DESARROLLO LOCAL DE RAFAEL URIBE URIBE</t>
  </si>
  <si>
    <t>088</t>
  </si>
  <si>
    <t>30/02/2013</t>
  </si>
  <si>
    <t>118-133</t>
  </si>
  <si>
    <t>ALCALDÍA MUNICIAPL DE SOACHA</t>
  </si>
  <si>
    <t>652</t>
  </si>
  <si>
    <t>134 - 1140</t>
  </si>
  <si>
    <t>EL CONTRATO RELACIONADO CORRESPONDE A SUMINISTRO DE ALIMENTOS</t>
  </si>
  <si>
    <t>3987</t>
  </si>
  <si>
    <t>141 - 153</t>
  </si>
  <si>
    <t>EL OBJETO DEL CONTRATO NO CORRESPONDE AL SOLICITADO SEGÚN EL PLIEGO DE LICITACIÓN</t>
  </si>
  <si>
    <t>DE LA EXPERIENCIA ACREDITADA 3 CONTRATOS NO CUENTAN CON CERTIFICACIÓN SEGÚN LO ESTABLECIDO EN EL NUMERAL 3,19 "EXPERIENCIA ESPECÍFICA", LITERAL a) "REGLAS GENERALES PARA LA VALORACIÓN DE LA EXPERIENCIA</t>
  </si>
  <si>
    <t>CDI INSTITUCIONAL SIN ARRIENDO</t>
  </si>
  <si>
    <t>KR 95D No. 87 - 15</t>
  </si>
  <si>
    <t>EL PROPONENTE NO RELACIONA EN EL FORMATO NO. 11 EL TIPO DE DISPONIBILIDAD DEL INMUEBLE, SIN EMBARGO ANEXA CARTA DE INTENCIÓN DE GESTIÓN DE PERMISO PARA EL USO DE LA INFRAESTRUCTURA.</t>
  </si>
  <si>
    <t>KR 105 No. 78 - 21</t>
  </si>
  <si>
    <r>
      <rPr>
        <b/>
        <sz val="10"/>
        <color theme="1"/>
        <rFont val="Arial"/>
        <family val="2"/>
      </rPr>
      <t>CUMPLE PERFIL</t>
    </r>
    <r>
      <rPr>
        <b/>
        <sz val="11"/>
        <color theme="1"/>
        <rFont val="Arial"/>
        <family val="2"/>
      </rPr>
      <t xml:space="preserve">
SI /NO</t>
    </r>
  </si>
  <si>
    <r>
      <rPr>
        <b/>
        <sz val="9"/>
        <color theme="1"/>
        <rFont val="Arial"/>
        <family val="2"/>
      </rPr>
      <t>CUMPLE PROPORCION</t>
    </r>
    <r>
      <rPr>
        <b/>
        <sz val="11"/>
        <color theme="1"/>
        <rFont val="Arial"/>
        <family val="2"/>
      </rPr>
      <t xml:space="preserve">
SI /NO</t>
    </r>
  </si>
  <si>
    <t>AURA MATILDE CARRERA USSA</t>
  </si>
  <si>
    <t>LICENCIADA EN CIENCIAS SOCIALES</t>
  </si>
  <si>
    <t>UNIVERSIDAD PEDAGÓGICA NACIONAL</t>
  </si>
  <si>
    <t>*FUNCULSOL</t>
  </si>
  <si>
    <t>*15/02/1998 - 17/02/2004</t>
  </si>
  <si>
    <t>*COORDINADORA DE PROYECTOS SOCIALES</t>
  </si>
  <si>
    <t>EDGAR WILLIAM CARDENAS GARZÓN</t>
  </si>
  <si>
    <t>ADMINISTRADPR DE EMPRESAS</t>
  </si>
  <si>
    <t>CORPORACION UNIFICADA NACIONAL DE EDUCACIÓN SUPERIOR CUN</t>
  </si>
  <si>
    <t>* FUNDACIÓN SOCIAL VIVE COLOMBIA</t>
  </si>
  <si>
    <t>*21/06/2013 - 20/06/2014</t>
  </si>
  <si>
    <t>* COORDINADOR DE PROYECTO SOCIAL</t>
  </si>
  <si>
    <t>ERIKA ESMERALDA BAUTISTA GUTIERREZ</t>
  </si>
  <si>
    <t>UNIVERSIDAD NACIONAL ABIERTA Y A DISTANCIA UNAD</t>
  </si>
  <si>
    <t>* CENTRO INTERACTIVO DE CRM S.A. 
*OFICINA DE PASTORAL PARA LA NIÑEZ Y LA FAMILIA DE LOS RELIGIOSOS TERCIARIOS CAPUCHINOS
*FUNDACIÓN MUJER, GÉNERO Y CULTURA</t>
  </si>
  <si>
    <t>*13/02/2012 - 04/03/2013 
*2/09/2013 - 18/07/2014
*17/10/2012 - 29/07/2014</t>
  </si>
  <si>
    <t>*FORMADOR
*PSICÓLOGA
*COORDINADORA DE PROYECTO</t>
  </si>
  <si>
    <t>SEGÚN RADICADO No. E-2015-0025480-1100 SE ADJUNTA CERTIFICACIÓN LABORAL DE TERCIARIOS CAPUCHINOS AJUSTADA</t>
  </si>
  <si>
    <t>YULLY ALEXANDRA GONZALEZ TORRES</t>
  </si>
  <si>
    <t>UNIVERSIDAD SANTO TOMAS</t>
  </si>
  <si>
    <t>*FUNDACION SOCIAL VIVE COLOMBIA
*FUNDAMOR</t>
  </si>
  <si>
    <t xml:space="preserve">
*07/01/2014 - 23/09/2014
*20/01/2011 - 21/01/2012
*22/01/2012 - 23/01/2013
*24/01/2013 - 25/01/2014</t>
  </si>
  <si>
    <t>SEGÚN RADICADO No. E-2015-0025480-1100 SE ADJUNTA FOTOCOPIA DE TARJETA PROFESIONAL Y HOJHA DE VIDA</t>
  </si>
  <si>
    <r>
      <rPr>
        <b/>
        <sz val="10"/>
        <color theme="1"/>
        <rFont val="Arial"/>
        <family val="2"/>
      </rPr>
      <t xml:space="preserve">CUMPLE </t>
    </r>
    <r>
      <rPr>
        <b/>
        <sz val="11"/>
        <color theme="1"/>
        <rFont val="Arial"/>
        <family val="2"/>
      </rPr>
      <t xml:space="preserve">
SI /NO</t>
    </r>
  </si>
  <si>
    <t>1919</t>
  </si>
  <si>
    <t>28/02/2012</t>
  </si>
  <si>
    <t>28/07/2012</t>
  </si>
  <si>
    <t>5</t>
  </si>
  <si>
    <t>259 - 275</t>
  </si>
  <si>
    <t xml:space="preserve"> EL OBJETO DEL CONTRATO NO CORRESPONDE CON EL SOLICITADO SEGÚN LOS PLIEGOS DE CONDICIONES</t>
  </si>
  <si>
    <t>CONSORCIO NIÑOS POR SUBA</t>
  </si>
  <si>
    <t>3755</t>
  </si>
  <si>
    <t>27/10/2009</t>
  </si>
  <si>
    <t>26/07/2010</t>
  </si>
  <si>
    <t>9</t>
  </si>
  <si>
    <t>1070</t>
  </si>
  <si>
    <t>276 - 296</t>
  </si>
  <si>
    <t>UNIÓN TEMPORAL EMPRENDIENDO CAMINOS</t>
  </si>
  <si>
    <t>3494</t>
  </si>
  <si>
    <t>22/11/2010</t>
  </si>
  <si>
    <t>22/02/2011</t>
  </si>
  <si>
    <t>3</t>
  </si>
  <si>
    <t>297-313</t>
  </si>
  <si>
    <t xml:space="preserve">1) ESTA EXPERIENCIA ES ACREDITADA DENTO DE UN CONSORCIO Y EL PORPONENTE NO ALLEGA DOCUMENTO PARA VERIFICAR SU PARTICIPACIÓN EN EL MISMO.
2) EL PROPONENTE NO ALLEGA CERTIFICACIÓN  NI ACTA DE LIQUIDACIÓN DEL CONTRATO
</t>
  </si>
  <si>
    <r>
      <t xml:space="preserve">COORDINADOR GENERAL DEL PROYECTO </t>
    </r>
    <r>
      <rPr>
        <b/>
        <sz val="11"/>
        <rFont val="Arial"/>
        <family val="2"/>
      </rPr>
      <t>POR CADA MIL</t>
    </r>
    <r>
      <rPr>
        <sz val="11"/>
        <rFont val="Arial"/>
        <family val="2"/>
      </rPr>
      <t xml:space="preserve"> CUPOS OFERTADOS O FRACIÓN INFERIOR</t>
    </r>
  </si>
  <si>
    <t>PAOLA TATIANA CONAPIA CASTELBOLDO</t>
  </si>
  <si>
    <t>UNIVERSIDAD SIMON BOLIVAR</t>
  </si>
  <si>
    <t>208791022-1</t>
  </si>
  <si>
    <t>*FUNDACIÓN SOCIAL VIVE COLOMBIA
*CIRCUOLO DE OBREROS DE SAN PEDRO CLAVER</t>
  </si>
  <si>
    <t>*01/08/2012 - *01/12/2014
*01/08/2010 - 017/02/2011</t>
  </si>
  <si>
    <t>*/DIRECTORA DE PROYECTO SOCIAL PARA LA INFANCIA
*COGESTOR SOCIAL</t>
  </si>
  <si>
    <r>
      <t>PROFESIONAL DE APOYO PEDAGÓGICO  POR C</t>
    </r>
    <r>
      <rPr>
        <b/>
        <sz val="11"/>
        <rFont val="Arial"/>
        <family val="2"/>
      </rPr>
      <t xml:space="preserve">ADA MIL CUPOS </t>
    </r>
    <r>
      <rPr>
        <sz val="11"/>
        <rFont val="Arial"/>
        <family val="2"/>
      </rPr>
      <t>OFERTADOS O FRACIÓN INFERIOR</t>
    </r>
  </si>
  <si>
    <t>MARIA DEL PILAR PAEZ CASAGUA</t>
  </si>
  <si>
    <t>UNIVERSIDAD DISTRITAL FRANCISCO JOSE DE CALDAS</t>
  </si>
  <si>
    <t>*FUNDACIÓN SOCIAL VIVE COLOMBIA</t>
  </si>
  <si>
    <t>*02/03/2011 - 07/03/2014</t>
  </si>
  <si>
    <t>*COORDINADORA DE PROYECTO</t>
  </si>
  <si>
    <r>
      <t xml:space="preserve">FINANCIERO  </t>
    </r>
    <r>
      <rPr>
        <b/>
        <sz val="11"/>
        <rFont val="Arial"/>
        <family val="2"/>
      </rPr>
      <t>POR CADA CINCO MIL</t>
    </r>
    <r>
      <rPr>
        <sz val="11"/>
        <rFont val="Arial"/>
        <family val="2"/>
      </rPr>
      <t xml:space="preserve"> CUPOS OFERTADOS O FRACIÓN INFERIOR </t>
    </r>
  </si>
  <si>
    <t>PABLO DAVID VERGARA DIAZ</t>
  </si>
  <si>
    <t xml:space="preserve">CONTADOR PÚBLICO </t>
  </si>
  <si>
    <t>191211-T</t>
  </si>
  <si>
    <r>
      <t>1.</t>
    </r>
    <r>
      <rPr>
        <sz val="7"/>
        <color theme="1"/>
        <rFont val="Arial"/>
        <family val="2"/>
      </rPr>
      <t xml:space="preserve">   </t>
    </r>
    <r>
      <rPr>
        <sz val="11"/>
        <color theme="1"/>
        <rFont val="Arial"/>
        <family val="2"/>
      </rPr>
      <t>Experiencia adicional a la mínima requerida en la ejecución de programas de atención a primera infancia y o familia</t>
    </r>
  </si>
  <si>
    <r>
      <t>2.</t>
    </r>
    <r>
      <rPr>
        <sz val="7"/>
        <color theme="1"/>
        <rFont val="Arial"/>
        <family val="2"/>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</si>
  <si>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CORPORACION EDUCATIVA MINUTO DE DIOS</t>
  </si>
  <si>
    <t>EL PROPONENTE ALLEGA MEDIANTE CORREO ELECTRONICO (convocatoriaprimerainfanciabogota@icbf.gov.co)  DE FECHA 23/01/2015 DOCUMENTO ACLARATORIO RESPECTO A LA RELACION DE EXPERIENCIA HABILITANTE Y ADICIONAL EN LA CUAL REFIEREN QUE POR ERROR DE DIGITACION SE INVIRTIERON LOS DATOS RELACIONADOS EN EL FORMATO 6 EXPERIENCIA MINIMA HABILITANTE Y EN EL FORMATO 9 EXPERIENCIA ADICIONAL. SE REALIZO VERIFICACION DE LA INFORMACION CORRESPONDIENTE AL CONTRATO EN EL APLICATIVO SECOP DEL CUAL SE TOMO LA INFORMACION DE FECHA DE INICIO-TERMINACION-CUPOS EJECUTADOS Y PRESUPUESTO EJECUTADO.</t>
  </si>
  <si>
    <t>EL PROPONENTE ALLEGA MEDIANTE CORREO ELECTRONICO (convocatoriaprimerainfanciabogota@icbf.gov.co)  DE FECHA 23/01/2015. CARTA DE GESTION CON EL PROPIETARIO DEL INMUEBLE QUE SE ENCUENTRA EN COMODATO CON EL ICBF SEGÚN LO DILIGENCIADO EN EL FORMATO 11.</t>
  </si>
  <si>
    <t>70/2011</t>
  </si>
  <si>
    <t>REVERSO DEL FOLIO 100</t>
  </si>
  <si>
    <t>1897/2012</t>
  </si>
  <si>
    <t>CDI - INSTITUCIONAL SIN ARRIENDO</t>
  </si>
  <si>
    <t>KRA 95 D # 87-15</t>
  </si>
  <si>
    <t>SI PRESENTA</t>
  </si>
  <si>
    <t>KRA 105 # 78-21</t>
  </si>
  <si>
    <t xml:space="preserve">MONICA MARCELA FONSECA </t>
  </si>
  <si>
    <t>LICENCIADA EN PEDAGOGIA INFANTIL</t>
  </si>
  <si>
    <t>UNIVERSIDAD DEL TOLIMA CONVENIO UNIMINUTO</t>
  </si>
  <si>
    <t>HOGARES INFANTILES DE LA CORPORACION EDUCATIVA MINUTO DE DIOS</t>
  </si>
  <si>
    <t>*08/11/2012 - 25/12/2011
*10/01/2012-23/12/2012
*8/01/2013-25/12/2013
*07/01/2014-25/12/2014</t>
  </si>
  <si>
    <t>*Coordinadora</t>
  </si>
  <si>
    <t>MARIA NELCY PEREZ DUARTE</t>
  </si>
  <si>
    <t xml:space="preserve">LICENCIADA EN EDUCACIÓN PREESCOLAR </t>
  </si>
  <si>
    <t>*15/01/2001-21/12/2001
*15/01/2002-20/12/2002
*20/01/2003-19/12/2003
*26/01/2004-10/12/2004
*25/01/2005-25/12/2005
*16/01/2006-24/12/2006
*15/01/2007-23/12/2007
*16/01/2008-22/12/2008
*12/01/2009-23/12/2009
*14/01/2010-25/12/2011
*10/01/2012-23/12/2012
*08/01/2013-25/12/2013
*07/01/2014-24/12/2014</t>
  </si>
  <si>
    <t>GLADYS MILENA CAMARGO</t>
  </si>
  <si>
    <t>UNIVERSIDAD COLEGIO MAYOR DE CUNDINAMARCA</t>
  </si>
  <si>
    <t>*22/07/2013-15/12/2013
*23/01/2014-15/12/2014</t>
  </si>
  <si>
    <t>*TRABAJADORA SOCIAL</t>
  </si>
  <si>
    <t>NO ALLEGA TARJETA PROFESIONAL</t>
  </si>
  <si>
    <t>MARIBEL PAEZ DUARTE</t>
  </si>
  <si>
    <t>FUNDACION UNIVERSITARIA SAN MARTIN</t>
  </si>
  <si>
    <t>*01/03/2013-15/12/2013
*13/01/2014-15/12/2014</t>
  </si>
  <si>
    <t>*PSICOLOGA</t>
  </si>
  <si>
    <t>499/2000</t>
  </si>
  <si>
    <t>163/2001</t>
  </si>
  <si>
    <t>REVERSO DEL FOLIO 89</t>
  </si>
  <si>
    <t>643/2002</t>
  </si>
  <si>
    <t>531/2003</t>
  </si>
  <si>
    <t>1163/2003</t>
  </si>
  <si>
    <t>REVERSO DEL FOLIO 91</t>
  </si>
  <si>
    <t>24/2004</t>
  </si>
  <si>
    <t>REVERSO DEL FOLIO 92</t>
  </si>
  <si>
    <t>09/2005</t>
  </si>
  <si>
    <t>475/2006</t>
  </si>
  <si>
    <t>REVERSO DEL FOLIO 93</t>
  </si>
  <si>
    <t>85/2007</t>
  </si>
  <si>
    <t>REVERSO DEL FOLIO 95</t>
  </si>
  <si>
    <t>497/2009</t>
  </si>
  <si>
    <t>297/2010</t>
  </si>
  <si>
    <t>NO SE TENDRA EN CUENTA  EL TIEMPO DE  ESTE CONTRATO YA QUE SE CONTABILIZO COMO EXPERIENCIA MINIMA HABILITANTE DE ACUERDO A LA ACLARACION REALIZADA POR EL PROPONENTE MEDIANTE CORREO ELECTRONICO DE FECHA 23/01/2015.</t>
  </si>
  <si>
    <t>1910/2012</t>
  </si>
  <si>
    <r>
      <t xml:space="preserve">COORDINADORCOORDINADOR GENERAL DEL PROYECTO </t>
    </r>
    <r>
      <rPr>
        <b/>
        <sz val="11"/>
        <rFont val="Arial"/>
        <family val="2"/>
      </rPr>
      <t>POR CADA MIL</t>
    </r>
    <r>
      <rPr>
        <sz val="11"/>
        <rFont val="Arial"/>
        <family val="2"/>
      </rPr>
      <t xml:space="preserve"> CUPOS OFERTADOS O FRACIÓN INFERIOR</t>
    </r>
  </si>
  <si>
    <t>DENISE MAHECHA RUBIO</t>
  </si>
  <si>
    <t>LICENCIADA EN EDUCACION AMBIENTAL Y DESARROLLO COMUNITARIO</t>
  </si>
  <si>
    <t>*01/06/2010-Actual</t>
  </si>
  <si>
    <t>*DIRECTORA GENERAL HOGARES INFANTILES</t>
  </si>
  <si>
    <t>JACQUELINE CARVAJAL BOCACHICA</t>
  </si>
  <si>
    <t>LICENCIADA PARA LA EDUCACION BASICA EN CIENCIAS NATURALES Y EDUCACION AMBIENTAL</t>
  </si>
  <si>
    <t>*25/01/2006-19/12/2006
*24/01/2007-18/12/2007
*23/01/2008-21/12/2008
*26/01/2009-23/12/2009
*15/01/2010-22/12/2010
*12/01/2011-25/12/2011
*10/01/2012-23/12/2012
*08/01/2013-25/12/2013
*07/01/2014-24/12/2014</t>
  </si>
  <si>
    <t>*JARDINERA
*COORDINADORA</t>
  </si>
  <si>
    <t>CUENTA CON EXPERIENCIA LABORAL EN ATENCION A INFANCIA O FAMILIA DE 9 AÑOS DE LOS CUALES CUENTA CON EXPERIENCIA PROFESIONAL DE 3 MESES.</t>
  </si>
  <si>
    <t>GUSTAVO GONZALEZ BEJARANO</t>
  </si>
  <si>
    <t>93610-T</t>
  </si>
  <si>
    <t>*16/01/1996-Actual</t>
  </si>
  <si>
    <t>*Contador General</t>
  </si>
  <si>
    <t>CUENTA CON EXPERIENCIA LABORAL DE 18 AÑOS DE LOS CUALES CUENTA CON EXPERIENCIA PROFESIONAL DE 12 AÑOS.</t>
  </si>
  <si>
    <t>HOGAR INFANTIL RUTAS DE LUZ</t>
  </si>
  <si>
    <t>LA FUNDACIÓN ALLEGA HOJAS DE VIDA CON SOPORTES, NO SOLO DEL RECURSO HUMANO MÍNIMO REQUERIDO, SEGÚN LO SEÑALADO EN EL NUMERAL 3.21.1  "TALENTO HUMANO HABILITANTE", SINO TAMBIÉN ALLEGA HOJAS DE VIDA CON SOPORTES DEL RECURSO HUMANO REQUERIDO PARA LA EJECUCIÓN DEL CONTRATO SEGÚN EL NUMERAL 3.22. EN LOS FOLIOS DEL 118 AL 268</t>
  </si>
  <si>
    <t>ICBF REGIONAL BOGOTÁ</t>
  </si>
  <si>
    <t>664</t>
  </si>
  <si>
    <t>NO APLICA PORQUE EXCEDE EL TIEMPO DE EXPERIENCIA A CERTIFICAR</t>
  </si>
  <si>
    <t>738</t>
  </si>
  <si>
    <t>331</t>
  </si>
  <si>
    <t>146</t>
  </si>
  <si>
    <t>333</t>
  </si>
  <si>
    <t>1047</t>
  </si>
  <si>
    <t>1054</t>
  </si>
  <si>
    <t>960</t>
  </si>
  <si>
    <t>* LOS 200 CUPOS REGISTRADOS EN LA CERTIFICACIÓN NO SE VALIDAN YA QUE CORRESPONDEN A LOS MISMOS 200 CUPOS DEL CONTRATO ANTERIOR, ESTO SEGÚN NUMERAL3.19 "EXPERIENCIA ESPECÍFICA" LITERAL "REGLAS GENERALES PARA LA VALORACIÓN DE LA EXPERIENCIA" VIÑETA 9</t>
  </si>
  <si>
    <t>MARIA TELLEZ VELASCO</t>
  </si>
  <si>
    <t>UNIVERSIDAD DE LA SALLE</t>
  </si>
  <si>
    <t>112955211-A</t>
  </si>
  <si>
    <t>*HOGAR INFANTIL RUTAS DE LUZ
*HOGAR INFANTIL RUTAS DE LUZ</t>
  </si>
  <si>
    <t>*27/01/2014 - 15/12/2014
*11/01/2012 - 30/06/2012</t>
  </si>
  <si>
    <t>VANESSA ARENAS HERNANDEZ</t>
  </si>
  <si>
    <t>ACJ YMCA</t>
  </si>
  <si>
    <t>*21/06/2011 - 15/06/2012</t>
  </si>
  <si>
    <t xml:space="preserve">EL OFERENTE PRESENTA HOJAS DE VIDA PARA LOS DIFERENTES PERFILES DEL CDI, PERO NOPRESENTA HOJAS DE VIDA DE UN EQUIPO ADICIONAL AL REQUERIDO POR EL MANUAL OPERATIVO EL CUAL GENERA PUNTAJE ADICIONAL SEGÚN EL CRITERIO 2 DEL NUMERAL 4.1 CRITERIOS DE PONDERACION </t>
  </si>
  <si>
    <t>FUNDACION GOTA DE LECHE</t>
  </si>
  <si>
    <t>336/2012</t>
  </si>
  <si>
    <t>1336/2012</t>
  </si>
  <si>
    <t>1915/2012</t>
  </si>
  <si>
    <t xml:space="preserve">VERIFICADO EN EL SECOP. ACTA DE LIQUIDACION DEL CTO 1915-2012 </t>
  </si>
  <si>
    <t>937/2013</t>
  </si>
  <si>
    <t>SEGÚN VERIFICACION EN EL SECOP. EL CTO 937-2013 PRESENTA LAS SIGUIENTES MODIFICACIONES: No 1 DISMINUIR (-$72.398.650 ) Y (-50 CUPOS); No 2 ADICIONAR ($180.904.750) Y PRORROGA HASTA EL 31/10/2014. No 3 DISMINUCION (-$3.307.000); No 4 ADICION ($87.264.750) Y PRORROGA HASTA EL 15/12/2014.</t>
  </si>
  <si>
    <t>CRA 9 # 20 - 42</t>
  </si>
  <si>
    <t>MARIA ELENA SANTOS FLOREZ</t>
  </si>
  <si>
    <t xml:space="preserve">LICENCIADA EN EDUCACION PREESCOLAR </t>
  </si>
  <si>
    <t>FUNDACION UNIVESITARIA PANAMERICANA</t>
  </si>
  <si>
    <t>JOSE EVARISTO CARRANZA BAQUERO</t>
  </si>
  <si>
    <t xml:space="preserve">PSICOLOGO </t>
  </si>
  <si>
    <t>FUNDACION UNIVERSITARIA KONRAD LORENZ</t>
  </si>
  <si>
    <t>EL PROPONENTE NO ALLEGA DILIGENCIADO EL FORMATO 9 EXPERIENCIA ADICIONAL POR LO ANTERIOR NO ES OBJETO DE PONDERACION</t>
  </si>
  <si>
    <r>
      <t xml:space="preserve">COORDINADOR GENERAL DEL PROYECTO </t>
    </r>
    <r>
      <rPr>
        <b/>
        <sz val="11"/>
        <color theme="1"/>
        <rFont val="Calibri"/>
        <family val="2"/>
        <scheme val="minor"/>
      </rPr>
      <t/>
    </r>
  </si>
  <si>
    <t>FUNDACION SOCIAL EDUCATIVA WESLEYANA NORTE</t>
  </si>
  <si>
    <t>EL PROPONENTE ALLEGA MEDIANTE COMUNICACIÓN E-2015-02-5132-1100 DE FECHA 23/01/2015 CARTA DE INTENCION DE GESTION DEL INMUEBLE / CARTA DE INTENSION DE ARRENDAMIENTO.</t>
  </si>
  <si>
    <t>EL PROPONENTE ALLEGA MEDIANTE COMUNICACIÓN E-2015-02-5132-1100 DE FECHA 23/01/2015 COPIA DE LAS CERTIFICACIONES LABORALES DEL TALENTO HUMANO Y  COPIA DE  LA RESOLUCIÓN No 07289 DE FECHA 23/05/1986 EMITIDA POR EL MIN SALUD PARA EL PROFESIONAL DE APOYO PSICOSOCIAL, SIN EMBARGO NO ALLEGA TARJETA PROFESIONAL.</t>
  </si>
  <si>
    <t>ICBR REGIONAL BOGOTA</t>
  </si>
  <si>
    <t>411/2012</t>
  </si>
  <si>
    <t>43-48</t>
  </si>
  <si>
    <t>1369/2012</t>
  </si>
  <si>
    <t>51-58</t>
  </si>
  <si>
    <t>SE REALIZÓ VERIFICACIÓN EN EL SECOP SOBRE FECHA DE INICIO, TERMINACIÓN, OBJETO DEL CONTRATO, CUPOS, VALOR Y SANCIONES.</t>
  </si>
  <si>
    <t>1840/2012</t>
  </si>
  <si>
    <t>64-76</t>
  </si>
  <si>
    <t>SE REALIZÓ VERIFICACIÓN EN EL SECOP SOBRE FECHA DE INICIO, TERMINACIÓN, OBJETO DEL CONTRATO, CUPOS, VALOR Y SANCIONES. ESTA EXPERIENCIA TAMBIEN ESTA RELACIONADA EN LA EXPERIENCIA ADICIONAL.</t>
  </si>
  <si>
    <t>KRA 23 No 164-96</t>
  </si>
  <si>
    <t>SI CUMPLE</t>
  </si>
  <si>
    <t>EL PROPONENTE ALLEGA MEDIANTE COMUNICACIÓN E-2015-02-5132-1100 DE FECHA 23/01/2015 CARTA DE INTENCION DE GESTION DEL INMUEBLE</t>
  </si>
  <si>
    <t>CDI - INSTITUCIONAL CON ARRIENDO</t>
  </si>
  <si>
    <t>CL 160 BIS # 7 G- 06</t>
  </si>
  <si>
    <t>EL PROPONENTE ALLEGA MEDIANTE COMUNICACIÓN E-2015-02-5132-1100 DE FECHA 23/01/2015 CARTA DE COMPROMISO DE ARRIENDO DEL INMUEBLE.</t>
  </si>
  <si>
    <t>CL 162 # 17 A-75</t>
  </si>
  <si>
    <t>KRA 1 ESTE # 163-60</t>
  </si>
  <si>
    <t>MARTHA CECILIA DIAZ</t>
  </si>
  <si>
    <t>LICENCIATURA EN EDUCACION PREESCOLAR</t>
  </si>
  <si>
    <t>UNIVERSIDAD MARIANA</t>
  </si>
  <si>
    <t>*FUNDACION SOCIAL EDUCATIVA WESLEYANA NORTE</t>
  </si>
  <si>
    <t>*28/01/2013-20/12/2013
*1/08/2014-15/12/2014</t>
  </si>
  <si>
    <t>*COORDINADORA
*COORDINADORA</t>
  </si>
  <si>
    <t>EL PROPONENTE ALLEGA MEDIANTE COMUNICACIÓN E-2015-02-5132-1100 DE FECHA 23/01/2015 COPIA DE LAS CERTIFICACIONES LABORALES</t>
  </si>
  <si>
    <t>GLORIA ELVIRA GUTIERREZ FIGEROA</t>
  </si>
  <si>
    <t>LICENCIADA EN EDUCACION PREESCOLAR</t>
  </si>
  <si>
    <t>FUNDACION DE EDUCACION SUPERIOR CEDINPRO</t>
  </si>
  <si>
    <t>*16/01/2014-31/07/2014
*01/07/2013-20/12/2013
*28/01/2013-30/06/2013</t>
  </si>
  <si>
    <t>*COORDINADORA
*COORDINADORA
*DOCENTE</t>
  </si>
  <si>
    <t>LUISA FERNANDA PRIETO LIZARAZO</t>
  </si>
  <si>
    <t>UNIVERSIDAD DEL ROSARIO</t>
  </si>
  <si>
    <t>*16/04/2013-20/12/2013
*16/01/2014-15/12/2014</t>
  </si>
  <si>
    <t>EXPERIENCIA LABORAL DE 20 MESES SIN EMBARGO COMO EXPERIENCIA PROFESIONAL SE CUENTA CON 16 MESES Y 20 DIAS</t>
  </si>
  <si>
    <t xml:space="preserve">MARIA INES MORENO </t>
  </si>
  <si>
    <t>CORPORACION UNIVERSITARIA METROPOLITANA</t>
  </si>
  <si>
    <t>*16/01/2014-31/07/2014
*28/01/2013-20/12/2013
*01/02/2011-15/12/2011
*01/02/2010-15/12/2010</t>
  </si>
  <si>
    <t>*COORDINADORA
*COORDINADORA
*DOCENTE
*DOCENTE</t>
  </si>
  <si>
    <t>EL PROPONENTE ALLEGA MEDIANTE COMUNICACIÓN E-2015-02-5132-1100 DE FECHA 23/01/2015 COPIA DE  LA RESOLUCIÓN No 07289 DE FECHA 23/05/1986 EMITIDA POR EL MIN SALUD, SIN EMBARGO NO ALLEGA TARJETA PROFESIONAL.</t>
  </si>
  <si>
    <t>SE REALIZÓ VERIFICACIÓN EN EL SECOP SOBRE FECHA DE INICIO, TERMINACIÓN, OBJETO DEL CONTRATO, CUPOS, VALOR Y SANCIONES. ESTA EXPERIENCIA TAMBIEN ESTA RELACIONADA EN LA EXPERIENCIA MINIMA HABILITANTE POR LO ANTERIOR NO SERÁ OBJETO DE PUNTAJE SEGÚN LO SEÑALADO EN EL NUMERAL 4.1 CRITERIOS DE PONDERACIÓN.</t>
  </si>
  <si>
    <r>
      <t xml:space="preserve">COORDINADOR COORDINADOR GENERAL DEL PROYECTO </t>
    </r>
    <r>
      <rPr>
        <b/>
        <sz val="11"/>
        <rFont val="Calibri"/>
        <family val="2"/>
        <scheme val="minor"/>
      </rPr>
      <t>POR CADA MIL</t>
    </r>
    <r>
      <rPr>
        <sz val="11"/>
        <rFont val="Calibri"/>
        <family val="2"/>
        <scheme val="minor"/>
      </rPr>
      <t xml:space="preserve"> CUPOS OFERTADOS O FRACIÓN INFERIOR</t>
    </r>
  </si>
  <si>
    <t>SANDRA PATRICIA VARGAS ALARCON</t>
  </si>
  <si>
    <t>NO REPORTA YA QUE NO ALLEGA SOPORTE(DIPLOMA Y ACTA DE GRADO)</t>
  </si>
  <si>
    <t>119290-T</t>
  </si>
  <si>
    <t>*01/10/2013-Actual</t>
  </si>
  <si>
    <t>*DIRECTORA EJECUTIVA</t>
  </si>
  <si>
    <t>FUNDACION COLEGIO WESLEYANO DEL NORTE</t>
  </si>
  <si>
    <t>01/01/2013-30/09/2013</t>
  </si>
  <si>
    <t>*ASESORA PEDAGOGICA EXTERNA</t>
  </si>
  <si>
    <t>GLADYS PATRICIA ROMERO ROJAS</t>
  </si>
  <si>
    <t>NO ALLEGA</t>
  </si>
  <si>
    <t>CSJ</t>
  </si>
  <si>
    <t>*03/01/1995-17/11/1997
*03/08/2006-NO REPORTA</t>
  </si>
  <si>
    <t>*ASISTENTE SOCIAL</t>
  </si>
  <si>
    <t>EL PROPONENTE ALLEGA 3 CERTIFICACIONES LABORALES  LAS CUALES  NO REFIEREN FECHA DE INICIO Y/O TERMINACION DEL CONTRATO. POR LO CUAL NO SE PUEDE VERIFICAR. ADICIONALMENTE EL PERFIL DEL PROFESIONAL NO CUMPLE CON LOS CRITERIOS DEFINIDOS EN EL NUMERAL 4.1 CRITERIOS DE PONDERACIÓN</t>
  </si>
  <si>
    <t>CESAR AUGUSTO CASTRO CIFUENTES</t>
  </si>
  <si>
    <t>*01/08/2012-Actual</t>
  </si>
  <si>
    <t>*REVISOR FISCAL</t>
  </si>
  <si>
    <t>NO ALLEGA TARJETA PROFESIONAL DE CONTADOR</t>
  </si>
  <si>
    <t>HERMANAS FRANCISCANAS DEL ESPIRITU SANTO -CDI ESTRELLA DE ORIENTE</t>
  </si>
  <si>
    <t>EL PROPONENTE ALLEGA EN  COMUNICACIÓN No E-2015-023330 -1100 DE FECHA 23/01/2015 FORMATO 6 DILIGENCIADO REFERENCIANDO 3 CERTIFICACIONES DE EXPERIENCIA (90/2005; 517/2006 Y 673/2008) , ESTAS CERTIFICACIONES  EXCEDEN EL TIEMPO MAXIMO ESTABLECIDO EN EL NUMERAL 3.19 EXPERIENCIA ESPECIFICA.</t>
  </si>
  <si>
    <t>EL PROPONENTE EN EL FOLIO 35 ALLEGA COPIA DE DOCUENTO EMITIDO POR LA SECRETARIA DISTRITAL DE PLANEACION DE FECHA 28/04/2014 EN EL CUAL RELACIONA UN INMUEBLE UBICADO EN EL KRA 6 A # 119 B-34 IDAS SANTA BIBIANA EL CUAL ES ADMINISTRADO POR EL MISMO PROPONENTE, SIN EMBARGO ESTE INMUBLE NO ES RELACIONADO EN EL FORMATO 11 INFRAESTRUCTURA</t>
  </si>
  <si>
    <t xml:space="preserve">EL PROPONENTE ALLEGA DOCUMENTACION FALTANTE DEL TALENTO HUMANO EN  COMUNICACIÓN No E-2015-023330 -1100 DE FECHA 23/01/2015 </t>
  </si>
  <si>
    <t>90/2005</t>
  </si>
  <si>
    <t>517/2006</t>
  </si>
  <si>
    <t>673/2008</t>
  </si>
  <si>
    <t>REVERSO FOLIO 22</t>
  </si>
  <si>
    <t>689/2009</t>
  </si>
  <si>
    <t>342/2010</t>
  </si>
  <si>
    <t>345/2012</t>
  </si>
  <si>
    <t>1841/2012</t>
  </si>
  <si>
    <t xml:space="preserve"> EL PROPONENTE NO ALLEGA DILIGENCIADO EL FORMATO 6 EXPERIENCIA MINIMA HABILITANTE, SOLO ALLEGA COPIA DE LAS CERTIFICACIONES DE LOS CONTRATOS.</t>
  </si>
  <si>
    <t>CL 182 # 3 -79</t>
  </si>
  <si>
    <t>MARLEN LAUREANO CORDERO</t>
  </si>
  <si>
    <t>*ASOCIACION PRODEFENSA DEL NIÑO Y LA NIÑA DEL BARRIO VILLA NIDIA
*HERMANAS FRANCISCANAS DEL ESPIRITU SANTO -CDI ESTRELLA DE ORIENTE</t>
  </si>
  <si>
    <t>*01/01/2006-31/12/2009
*02/02/2010-30/06/2012
01/07/2012-Actual</t>
  </si>
  <si>
    <t>*DIRECTORA
*ASISTENTE ADMINISTRATIVO *SUBDIRECTORA
*ASISTENTE ADMINISTRATIVO</t>
  </si>
  <si>
    <t>EL PROPONENTE ALLEGA CERTIFICACIÓN DE EXPERIENCIA MEDIANTE COMUNICACIÓN No E-2015-023330 -1100 DE FECHA 23/01/2015</t>
  </si>
  <si>
    <t>ANDREA CATHERINE COLORADO RINCON</t>
  </si>
  <si>
    <t>UNIVERSIDAD PEDAGOGICA NACIONAL</t>
  </si>
  <si>
    <t>COLSUBSIDIO</t>
  </si>
  <si>
    <t>*01/11/2012-31/07/2014</t>
  </si>
  <si>
    <t>*COORDINADORA PEDAGOGICA</t>
  </si>
  <si>
    <t>PSICOLOGIA</t>
  </si>
  <si>
    <t>FUNDACION DEJANDO HUELLA</t>
  </si>
  <si>
    <t>*04/02/2014-15/12/2014</t>
  </si>
  <si>
    <t xml:space="preserve">EL PROPONENTE NO ALLEGA COPIA DE LA TARJETA PROFESIONAL </t>
  </si>
  <si>
    <t>ANGELICA MARIA AMAYA MORALES</t>
  </si>
  <si>
    <t>*SDIS
*HERMANAS FRANCISCANAS DEL ESPIRITU SANTO -CDI SANTA BIBIANA</t>
  </si>
  <si>
    <t>*24/07/2009-ACTUAL
*ABRIL/2013-NO REPORTA</t>
  </si>
  <si>
    <t>*PSICOLOGA
*PSICOLOGA</t>
  </si>
  <si>
    <t>EL PROPONENTE EN LOS FOLIOS DEL 36-422 Y EN SU FORMATO 7 EQUIPO MINIMO HABILITANTE RELACIONA TODO EL PERSONAL QUE REFIERE EL NUMERAL 3.22.1 CON SUS RESPECTIVAS HOJAS DE VIDA Y SOPORTES, SIN EMBARGO NO ALLEGA EL FORMATO 10 EQUIPO DE TALENTO HUMANO ADICIONAL. ADICIONALMENTE LAS HOJAS DE VIDA VIDA PRESENTADAS NO CORRESPONDEN A LOS CRITERIOS DE PONDERACION SEÑALADOS EN EL NUMERAL 4.2.1</t>
  </si>
  <si>
    <t>UNION TEMPORAL PENSAMIENTO DE HOY LUZ DEL MAÑANA</t>
  </si>
  <si>
    <t>FUNDACION MIL SEMILLAS</t>
  </si>
  <si>
    <t xml:space="preserve">FUNDACION ENLACES DE AMOR </t>
  </si>
  <si>
    <t>CRA 27 M NO. 71 I 78 SUR</t>
  </si>
  <si>
    <t xml:space="preserve">CONTRATO DE ARRENDAMIENTO </t>
  </si>
  <si>
    <t>FECHA TERMINACION DEL CONTRATO 1 DE DICIEMBRE DE 2017</t>
  </si>
  <si>
    <t>CRA 75 C NO. 76 62 SUR</t>
  </si>
  <si>
    <t xml:space="preserve">ANGELICA PORTELA PARDO </t>
  </si>
  <si>
    <t>PSICOLOGO SOCIAL COMUNITARIO</t>
  </si>
  <si>
    <t xml:space="preserve">
UNION TEMPORAL PENSAMIENTO DE HOY LUZ DEL MAÑANA </t>
  </si>
  <si>
    <t xml:space="preserve">
29/01/2013  A 15/12/2013
21/01/2014  A 15/12/2014</t>
  </si>
  <si>
    <t xml:space="preserve">COORDINADORA
</t>
  </si>
  <si>
    <t xml:space="preserve">YOMAIRA ELVIRA SARMIENTO SOLANO </t>
  </si>
  <si>
    <t>CORPORACION INTERNACIONAL PARA EL DESARROLLO EDUCATIVO</t>
  </si>
  <si>
    <t>UNION TEMPORAL PENSAMIENTO DE HOY LUZ DEL MAÑANA
ASOCIACION PARA EL DESARROLLO INTEGRAL DE LA COMUNIDAD CASA VECINAL BARLOBENTO</t>
  </si>
  <si>
    <t>22/01/2014 A 15/12/2014
DESDE EL AÑO 2005 A 2010</t>
  </si>
  <si>
    <t>COORDINADORA
COORDINADORA</t>
  </si>
  <si>
    <t>MAYERLING DIAZ POLO</t>
  </si>
  <si>
    <t>01/06/2012 a 12/2014</t>
  </si>
  <si>
    <t xml:space="preserve">PSICOLOGA (FORMACIÓN A FAMILIAS EN EL DESARROLLO DE NIÑOS Y NIÑAS EN LA PRIMERA INFANCIA) </t>
  </si>
  <si>
    <t>EL PROPONENTE ADJUNTA EL FOLIO 2 SUBSANANDO LO CORRESPONDIENTE A LA CERTIFICACIÓN LABORAL MEDIANTE RADICADO E- 2015-023-138-1100</t>
  </si>
  <si>
    <t>ESTA HOJA DE VIDA NO SE TIENE EN CUENTA TODA VEZ QUE NO ES REQUISITO DEL PLIEGO DE CONDICIONES</t>
  </si>
  <si>
    <t>15 DOCENTES</t>
  </si>
  <si>
    <t>ESTAS HOJAS DE VIDA NO SE TIENEN EN CUENTA TODA VEZ QUE NO ES REQUISITO DEL PLIEGO DE CONDICIONES</t>
  </si>
  <si>
    <t>5 AUXILIARES PEDAGOGICOS</t>
  </si>
  <si>
    <t>9 SERVICIOS GENERALES Y DE COCINA</t>
  </si>
  <si>
    <t>AUXILIAR ADMINISTRATIVO</t>
  </si>
  <si>
    <t>PRESENTO PROPUESTA TECNICA DE ACUERDO CON LO SOLICITADO EN EL PLIEGO DE CONDICIONES. FORMATO 12.</t>
  </si>
  <si>
    <t>CLAUDIA PATRICIA PRIETO</t>
  </si>
  <si>
    <t xml:space="preserve">CONTADOR PUBLICO </t>
  </si>
  <si>
    <t>UNIVERSIDAD FRANCISCO DE PAULA SANTANDER</t>
  </si>
  <si>
    <t>141822-T</t>
  </si>
  <si>
    <t xml:space="preserve">05/2005 A LA FECHA </t>
  </si>
  <si>
    <t>AUXILIAR DE BODEGA</t>
  </si>
  <si>
    <t>FUNDACION HOGAR INTEGRAL</t>
  </si>
  <si>
    <t>DECLARACIÓN EXTRA JUICIO  O CERTIFICADO DEL JUZGADO DE QUE SE ADELANTA ACCIÓN DE PERTENENCIA EN CASO DE POSESIÓN</t>
  </si>
  <si>
    <t>CARRERA 20 No 66 74 SUR CIUDAD BOLIVAR</t>
  </si>
  <si>
    <t>N/A</t>
  </si>
  <si>
    <t>CDI INSTITUCIONAL SIN ARRIENDO CON POSESION</t>
  </si>
  <si>
    <t>CALLE 78A No 38 53 SUR CIUDAD BOLIVAR</t>
  </si>
  <si>
    <t xml:space="preserve">23/01/2015: EL PROPONENTE SUBSANO LO RELACIONADO EN LA OBSERVACIÓN A TRAVES DE LA DOCUMENTACIÓN RADICADA CON NUMERO E-2015-025058-1100 EN LOS FOLIOS 15 AL 32 </t>
  </si>
  <si>
    <t>CARRERA 76 A SUR No 74-24 CIUDAD BOLIVAR</t>
  </si>
  <si>
    <t>CALLE 68 BIS SUR No 77 A 18</t>
  </si>
  <si>
    <t xml:space="preserve">23/01/2015: EL PROPONENTE SUBSANO LO RELACIONADO EN LA OBSERVACIÓN A TRAVES DE LA DOCUMENTACIÓN RADICADA CON NUMERO E-2015-025058-1100 EN EL FOLIO 32 </t>
  </si>
  <si>
    <t>3/532</t>
  </si>
  <si>
    <t>LIDIA MARITZA AGUILAR MONROY</t>
  </si>
  <si>
    <t>LICENCIADA EN EDUCACION BASICA</t>
  </si>
  <si>
    <t>26/12/2007-ACTUALMENTE</t>
  </si>
  <si>
    <t>YENNY CAROLINA GUTIERREZ SANCHEZ</t>
  </si>
  <si>
    <t>LICENCIADA EN EDUCACION INFANTIL Y PROPORCIÓN</t>
  </si>
  <si>
    <t>17/01/2013-20/12/2013; 03/07/2012-11/12/2012; 16/01/2014-19/12/2014</t>
  </si>
  <si>
    <t>MARIA NELLY MESA</t>
  </si>
  <si>
    <t>LICENCIADA EN EDUCACION PRESESCOLAR</t>
  </si>
  <si>
    <t>UNIVERSIDAD SAN BUENAVENTURA</t>
  </si>
  <si>
    <t>06/02/2006 - ACTUALMENTE</t>
  </si>
  <si>
    <t xml:space="preserve">23/01/2015: EL PROPONENTE SUBSANO LO RELACIONADO EN LA OBSERVACIÓN A TRAVES DE LA DOCUMENTACIÓN RADICADA CON NUMERO E-2015-025058-1100 EN EL FOLIO 35 </t>
  </si>
  <si>
    <t>DIMELSA AGUDELO GIRALDO</t>
  </si>
  <si>
    <t>UNIVERSIDAD DE LOS ANDES</t>
  </si>
  <si>
    <t>16/01/2014-17/12/2014</t>
  </si>
  <si>
    <t>PSICOLOGO</t>
  </si>
  <si>
    <t>SANDRA MARCELA NIÑO VILLALBA</t>
  </si>
  <si>
    <t>FUNDACION UNIVERSITARIA MONSERRATE</t>
  </si>
  <si>
    <t>143935213-1</t>
  </si>
  <si>
    <t>22/01/2014-19/12/2014</t>
  </si>
  <si>
    <t>MIGUEL ANGEL MORALES MADRIGAL</t>
  </si>
  <si>
    <t>TRABAJADOR SOCIAL</t>
  </si>
  <si>
    <t>196911013-1</t>
  </si>
  <si>
    <t>26/01/2014-19/12/2014</t>
  </si>
  <si>
    <t>3 ASISTENTES ADMINISTRATIVOS</t>
  </si>
  <si>
    <t>2 NUTRICIONISTAS DIETISTAS</t>
  </si>
  <si>
    <t>CHEF</t>
  </si>
  <si>
    <t>26 DOCENTES</t>
  </si>
  <si>
    <t>11 AUXILIARES PEDAGOGICAS</t>
  </si>
  <si>
    <t>11 AUXILIARES DE COCINA</t>
  </si>
  <si>
    <t>8 AUXILIARES SERVICIOS GENERALES</t>
  </si>
  <si>
    <t>EL PROPONENTE CUMPLE CON LOS COMPONENTES DE PROPUESTA DEL FORMATO 12</t>
  </si>
  <si>
    <t>SANDRA MILENA  ULLOA TORRES</t>
  </si>
  <si>
    <t>FUNDACION UNIVERSITARIA PANAMERICANA</t>
  </si>
  <si>
    <t>130789-T</t>
  </si>
  <si>
    <t>23/01/2014-ACTUAL</t>
  </si>
  <si>
    <t>COORDINADORA FINANCIERA</t>
  </si>
  <si>
    <t>FUNDACION SOCIAL CRECER</t>
  </si>
  <si>
    <t>955/2013</t>
  </si>
  <si>
    <t>553/13</t>
  </si>
  <si>
    <t>1151/12</t>
  </si>
  <si>
    <t>860/12</t>
  </si>
  <si>
    <t>559/2012</t>
  </si>
  <si>
    <t>SE TRASLAPA CON EL CONTRATO 860 DE 2012</t>
  </si>
  <si>
    <t>956/2013</t>
  </si>
  <si>
    <t>SE TRASLAPA CON CONTRATO 955</t>
  </si>
  <si>
    <t>1103/12</t>
  </si>
  <si>
    <t>SE VERIFICO EN ACTA DE LIQUIDACION PUBLICADA EN  SECOP. SE TRASLAPA CON EL CONTRATO 526/2012</t>
  </si>
  <si>
    <t>526/2012</t>
  </si>
  <si>
    <t>541/2012</t>
  </si>
  <si>
    <t>NO SE TIENE EN CUENTA PORQUE SUPERA EL MAXIMO DE OCHO CERTIFICACIONES</t>
  </si>
  <si>
    <t>KR 16 16 48</t>
  </si>
  <si>
    <t>CDI MODALIDAD FAMILIAR</t>
  </si>
  <si>
    <t>FAMILIAR</t>
  </si>
  <si>
    <t xml:space="preserve">LAURA GONZALEZ </t>
  </si>
  <si>
    <t xml:space="preserve">ADMINISTRADORA PUBLICA </t>
  </si>
  <si>
    <t>06/09/2013 HASTA 19/12/2014</t>
  </si>
  <si>
    <t>JACQUELINE GONZALEZ URUEÑA</t>
  </si>
  <si>
    <t>ADMINISTRADORA DE EMPRESAS</t>
  </si>
  <si>
    <t>FUNDACION LOS LIBERTADORES</t>
  </si>
  <si>
    <t>06/09/2013-31/12/2014</t>
  </si>
  <si>
    <t>PAOLA SEGURA SEGURA</t>
  </si>
  <si>
    <t>NINGUNO</t>
  </si>
  <si>
    <t>UNIVERSIDAD NACIONAL</t>
  </si>
  <si>
    <t>ACTUALMENTE ESTUDIA PENDIENTE GRADO</t>
  </si>
  <si>
    <t>06/09/2013-15/12/2014</t>
  </si>
  <si>
    <t>TRABAJADORA SOCIAL CDI</t>
  </si>
  <si>
    <t>LA SEÑORA PAOLA SEGURA NO SE HA GRADUADO PERO HA REALIZADO PRACTICAS UNIVERSITARIAS Y TIENE EXPERIENCIA LABORAL RELACIONADA CON EL OBJETO DE LA CONVOCATORIA.</t>
  </si>
  <si>
    <t>YULI MARCELA ROJAS</t>
  </si>
  <si>
    <t>NO APLICA/NO</t>
  </si>
  <si>
    <t>15/02/2013 HASTA 15/12/2014</t>
  </si>
  <si>
    <t>LA SEÑORA YULI MARCELA ROJAS NO SE HA GRADUADO PERO HA REALIZADO PRACTICAS UNIVERSITARIAS Y TIENE EXPERIENCIA LABORAL RELACIONADA CON EL OBJETO DE LA CONVOCATORIA</t>
  </si>
  <si>
    <t>OIM/ICBF/MEN</t>
  </si>
  <si>
    <t>NAJ 749/2013</t>
  </si>
  <si>
    <t>483/2011</t>
  </si>
  <si>
    <t>269/2011</t>
  </si>
  <si>
    <t>EXPERIENCIA SE TRASLAPA CON EL CONTRATO 483 DE 2011</t>
  </si>
  <si>
    <t>880/2010</t>
  </si>
  <si>
    <t>704/2010</t>
  </si>
  <si>
    <t>EXPERIENCIA SE TRASLAPA CON EL CONTRATO 880 DE 2010</t>
  </si>
  <si>
    <t>ALCALDIA LOCAL ANTONIO NARIÑO</t>
  </si>
  <si>
    <t>106/2010</t>
  </si>
  <si>
    <t>042/2011</t>
  </si>
  <si>
    <t>267/09,248/08,336/07</t>
  </si>
  <si>
    <t xml:space="preserve">ESTOS CONTRATO NO SE TIENEN EN CUENTA YA QUE NO SE ENCUENTRAN DENTRO DE LOS ULTIMO CINCO AÑOS </t>
  </si>
  <si>
    <t>ESPERANZA AREVALO BORRERO</t>
  </si>
  <si>
    <t>06/2012-ACTUALMENTE</t>
  </si>
  <si>
    <t>INGRID NAYIBER BARRERA QUECAN</t>
  </si>
  <si>
    <t>EXPLORADORES DEL SABER/ASOCIACION SUEÑOS DEL MAÑANA</t>
  </si>
  <si>
    <t>2004-2009; 08/01/2013-15/07/2014</t>
  </si>
  <si>
    <t>DOCENTE/COORDINADORA JARDIN</t>
  </si>
  <si>
    <t>MARIA ANGELICA GAMBOA GUATAQUIRA</t>
  </si>
  <si>
    <t>ADMINISTRACION PUBLICA</t>
  </si>
  <si>
    <t>10/2011-ACTUALMENTE</t>
  </si>
  <si>
    <t>COORDINACION DE PROYECTOS</t>
  </si>
  <si>
    <t>FUNDACION GRUPO CEIBA</t>
  </si>
  <si>
    <t>EN LA CARTA DE PRESENTACION DE LA PROPUESTA, NO SE RELACIONA EL GRUPO AL CUAL SE POSTULA EN LA PRESENTE CONVOCATORIA, SIN EMBARGO, TENIENDO EN CUENTA EL LITERAL D DE LA MISMA "HE REVISADO DETENIDAMENTE LA PROPUESTA ADJUNTA Y NO CONTIENE NINGUN ERROR U OMISION. SIN EMBARGO, CUALQUIER OMISION CONTRADICCION O DECLARACION DEBE INTERPRETARSE DE LA MANERA QUE RESULTE COMPATIBLE CON LOS PLIEGOS Y CONDICIONES DEL PROCESO DE LA CONVOCATORIA PUBLICA DENTRO DEL CUAL SE PRESENTA LA MISMA, Y ACEPTO EXPRESA Y EXPLICITAMENTE QUE ASI SE INTERPRETE MI PROPUESTA"; POR LO ANTERIOR SE PRESUME QUE EL OFERENTE TIENE LA INTENCIONALIDAD DE OFERTAR PARA EL GRUPO 19 DE ACUERDO A LO RELACIONADO EN LA CARTA DE RELACION DE DOCUMENTOS CON RADICADO No. E- 2015-013133-1100 DE 2015/01/15 .// DE ACUERDO A LA CARTA QUE TIENE POR ASUNTO ENTREGA DE DOCUMENTOS PARA SUBSANAR LICITACION CP-001-2014 BOGOTA GRUPO 19 CON RADICADO No.E- 2015-023622-1100 DE FECHA 2015-01-22 16:12:00 EL OFERENTE RATIFICA SU POSTULACION AL GRUPO 19</t>
  </si>
  <si>
    <t xml:space="preserve">                                                                                                                                                                                                                                                                                                                                                                                                                                                                                                                                                                                                                                                                                                                                                                                                                                                                                                                                                                                                                                                                                                                                                                                                                                                                                                                                                                                                                                                                                                                                                                                                                                        </t>
  </si>
  <si>
    <t>1838/2012</t>
  </si>
  <si>
    <t>48 A 78</t>
  </si>
  <si>
    <t>CARRERA 9 ESTE No. 30B - 30 SUR</t>
  </si>
  <si>
    <r>
      <t xml:space="preserve">SE REQUIERE CARTA DE COMPROMISO DE GESTIONAR EL USO CUANDO ES PUBLICA.// </t>
    </r>
    <r>
      <rPr>
        <b/>
        <sz val="11"/>
        <rFont val="Arial"/>
        <family val="2"/>
      </rPr>
      <t>EN CONFORMIDAD CON EL RADICADO No.E- 2015-023622-1100 DE FECHA 2015-01-22 16:12:00 EL OFERENTE APORTA CARTA DE INTENCIÓN PROPUESTA CDI EN DONDE SE COMPROMETE A REALIZAR LA GESTION PARA CONTINUAR CON EL COMODATO DE LOS INMUEBLES. FOLIO 12.</t>
    </r>
  </si>
  <si>
    <t>CARRERA 12 No. 8 - 75 SUR</t>
  </si>
  <si>
    <t>DIANA MILENA CORRALES GARZON</t>
  </si>
  <si>
    <t>01/2009 A 12/2009
01/2010 A 01/2015</t>
  </si>
  <si>
    <t>DOCENTE DE PREESCOLAR
COORDINADORA ACADEMICA Y DE CONVIVENCIA</t>
  </si>
  <si>
    <t>LEIDY PATRICIA MIRANDA SIERRA</t>
  </si>
  <si>
    <t>NO ADJUNTA</t>
  </si>
  <si>
    <t>20/01/2014 A 22/12/2014
20/01/2013 A 20/01/2013
28/01/2012 A 20/12/2012</t>
  </si>
  <si>
    <t>COORDINADORA DE CDI CEIBITA</t>
  </si>
  <si>
    <t>PAULA ANDREA RIVERA GRISALES</t>
  </si>
  <si>
    <t>UNIVERSIDAD DE CALDAS</t>
  </si>
  <si>
    <t>094343004-R</t>
  </si>
  <si>
    <t>SECRETARIA DISTRITAL DE INTEGRACION SOCIAL</t>
  </si>
  <si>
    <t xml:space="preserve">22/04/2009 A21/01/2010
28/01/2010 A 27/01/2011
09/02/2011 A 01/07/2012
08/01/2013 A 07/03/2013
08/03/2013 A 07/02/2014
10/02/2014 A 10/12/2014
</t>
  </si>
  <si>
    <t>PRESTACION DE SERVICIOS PARA EL LIDERAZGO DE LOS PROCESOS DE SEGUIMIENTO A LA PRESTACION DE LOS SERVICIOS DE ATENCION INTEGRAL A LA INFANCIA Y ADOLESCENCIA</t>
  </si>
  <si>
    <t>LUISA FERNANDA PACHON LOPEZ</t>
  </si>
  <si>
    <t>ALCALDIA LOCAL DE RAFAEL URIBE URIBE</t>
  </si>
  <si>
    <t>05/07/2011 A 04/06/2012</t>
  </si>
  <si>
    <t>PRESTACION DE SERVICIOS PROFESIONALES PARA EL DESARROLLO DE ACCIONES DE IDENTIFICACION Y SEGUIMIENTO DE POBLACION…..</t>
  </si>
  <si>
    <t>DESCRIPCION DE LOS COMPONENTES  Y RESPUESTA A LOS INTERROGANTES SOLICITADOS</t>
  </si>
  <si>
    <t>6901/2014</t>
  </si>
  <si>
    <t>ALLEGAR CONTRATO ORIGINAL PARA VERIFICACION DE CUPOS</t>
  </si>
  <si>
    <t>7740/2014</t>
  </si>
  <si>
    <r>
      <t xml:space="preserve">ALLEGAR CONTRATO ORIGINAL PARA VERIFICACION DE CUPOS// </t>
    </r>
    <r>
      <rPr>
        <b/>
        <sz val="11"/>
        <rFont val="Arial"/>
        <family val="2"/>
      </rPr>
      <t>EN CONFORMIDAD CON EL RADICADO No.E- 2015-023622-1100 DE FECHA 2015-01-22 16:12:00 EL OFERENTE APORTA CONVENIO DE ASOCIACION No. 7740 DEL 5 DE AGOSTO DE 2014 EN EL FOLIO 54 SE RELACIONA "  EL JARDIN INFANTIL COFINANCIADO C.C. ATAHUALPA CONTARA CON 100 CUPOS, PARA LA ATENCION DE NIÑOS Y NIÑAS..."</t>
    </r>
  </si>
  <si>
    <t>COORDINADOR GENERAL</t>
  </si>
  <si>
    <t>FUNDACION PADRE DAMIAN</t>
  </si>
  <si>
    <t>1782/2012</t>
  </si>
  <si>
    <t>317-318</t>
  </si>
  <si>
    <t>1824/2012</t>
  </si>
  <si>
    <t>CARRERA 1 ESTE 28 65 SUR 
BARRIO CORDOBA
SAN CRISTOBAL SUR</t>
  </si>
  <si>
    <t>SI/ LA DISPONIBILIDAD DE ALGUNOS DE LOS ESPACIOS DE LOS SALONES, NO CUMPLE CON EL METRAJE EXIGIDO POR EL ICBF</t>
  </si>
  <si>
    <t>CARTA DE INTENCION / FOLIOS 327-330</t>
  </si>
  <si>
    <t>MARIA TRINIDAD DIAZ DIAZ</t>
  </si>
  <si>
    <t>PEDAGOGA</t>
  </si>
  <si>
    <t>21/01/2013/- 20/12/2013  21/01/2014-31/07/2014</t>
  </si>
  <si>
    <t>SARA LUCIA ROJAS ESPINOSA</t>
  </si>
  <si>
    <t>UNIVERSIDAD DE SAN BUENAVENTURA</t>
  </si>
  <si>
    <t>TRES EDITORES/FUNDACION PADRE DAMIAN</t>
  </si>
  <si>
    <t xml:space="preserve">03/09/2013-1512/2013; 25/03/2014-15/12/2014  </t>
  </si>
  <si>
    <t>PROFESIONAL APOYO PSICOSOCIAL</t>
  </si>
  <si>
    <t>10 MAESTRAS</t>
  </si>
  <si>
    <t>4 AUXILIARES PEDAGOGICAS</t>
  </si>
  <si>
    <t>PROFESIONAL DE APOYO EN SALUD Y NUTRICION</t>
  </si>
  <si>
    <t>3 AUXILIARES DE SERVICIOS GENERALES</t>
  </si>
  <si>
    <t>4 AUXILIARES DE COCINA</t>
  </si>
  <si>
    <t>244/2010</t>
  </si>
  <si>
    <t>317-320</t>
  </si>
  <si>
    <t>60/2011</t>
  </si>
  <si>
    <t>001/2012</t>
  </si>
  <si>
    <t>358/2012</t>
  </si>
  <si>
    <t>EXPERIENCIA SE TRASLAPA CON EL CONTRATO 003/2012</t>
  </si>
  <si>
    <t>1379/2012</t>
  </si>
  <si>
    <t>NO SE TIENE EN CUENTA DADO QUE ESTA EXPERIENCIA SE PRESENTO EN EXPERIENCIA HABILITANTE</t>
  </si>
  <si>
    <t>EL PROPONENTE NO ANEXO FORMATO 10</t>
  </si>
  <si>
    <t xml:space="preserve">JARDIN INFANTIL OBRERO </t>
  </si>
  <si>
    <t>337/2012</t>
  </si>
  <si>
    <t>064 AL 067</t>
  </si>
  <si>
    <t>SE VERIFICA TERMINACION DEL CONTRATO A TRAVES DEL ACTA DE LIQUIDACION PUBLICADA EN SECOP</t>
  </si>
  <si>
    <t>1916/2012</t>
  </si>
  <si>
    <t>197,908,350</t>
  </si>
  <si>
    <t>079 AL 093</t>
  </si>
  <si>
    <t>938/2013</t>
  </si>
  <si>
    <t>370,430,400</t>
  </si>
  <si>
    <t>097 AL 114</t>
  </si>
  <si>
    <t xml:space="preserve">CDI INSTITUCIONAL SIN ARRIENDO </t>
  </si>
  <si>
    <t xml:space="preserve">CARRERA 5 No 33 A 61 </t>
  </si>
  <si>
    <t>MATRICULA 50 C 1365786</t>
  </si>
  <si>
    <t xml:space="preserve">COORDINADORA </t>
  </si>
  <si>
    <t xml:space="preserve">LEONOR ORTIZ GOMEZ </t>
  </si>
  <si>
    <t xml:space="preserve">20,096,048 </t>
  </si>
  <si>
    <t xml:space="preserve">ASISTENTE SOCIAL </t>
  </si>
  <si>
    <t xml:space="preserve">COLEGIO MAYOR DE UNDINAMARCA </t>
  </si>
  <si>
    <t xml:space="preserve">01/04/2012 HASTA LA FECHA </t>
  </si>
  <si>
    <t xml:space="preserve">COORDINACION </t>
  </si>
  <si>
    <t xml:space="preserve">MARIA TERESA GALVEZ LOPEZ </t>
  </si>
  <si>
    <t xml:space="preserve">41,783,790 </t>
  </si>
  <si>
    <t xml:space="preserve">UNIVERSIDAD DE LA SABANA </t>
  </si>
  <si>
    <t xml:space="preserve">NO ALLEGA </t>
  </si>
  <si>
    <t xml:space="preserve">01/09/2003 A LA FECHA </t>
  </si>
  <si>
    <t>ESTA HOJA DE VIDA NO SE TIENE EN CUENTA PARA EL TALENTO HUMANO HABILITANTE TODA VEZ QUE EL PLIEGO DE CONDICIONES NO LO REQUIERE</t>
  </si>
  <si>
    <t>8 DOCENTES</t>
  </si>
  <si>
    <t>ESTAS HOJAS DE VIDA NO SE TIENEN EN CUENTA PARA EL TALENTO HUMANO HABILITANTE TODA VEZ QUE EL PLIEGO DE CONDICIONES NO LO REQUIERE</t>
  </si>
  <si>
    <t>3 AUXILLIAR PEDAGOGICA</t>
  </si>
  <si>
    <t>3 AUXILIAR DE COCINA</t>
  </si>
  <si>
    <t>2 AUXILIARES DE SERVICIOS GENERALES</t>
  </si>
  <si>
    <t xml:space="preserve">ADRIANA MARCELA IBARRA </t>
  </si>
  <si>
    <t>51,937,259</t>
  </si>
  <si>
    <t xml:space="preserve">NUTRICIONISTA DIETISTA </t>
  </si>
  <si>
    <t xml:space="preserve">DOCENTE DE MUSICA Y CRECIMIENTO ESPIRITUAL </t>
  </si>
  <si>
    <t xml:space="preserve">CLODOMIRO GALINDEZ SAMBONI </t>
  </si>
  <si>
    <t>12,263,590</t>
  </si>
  <si>
    <t xml:space="preserve">LICENCIADO EN FILOSOFIA </t>
  </si>
  <si>
    <t xml:space="preserve">FUNDACION UNIVERSITARIA SAN ALFONSO </t>
  </si>
  <si>
    <t xml:space="preserve">CENTRO EDUCATIVO NAZARET/JARDIN INFANTIL OBRERO </t>
  </si>
  <si>
    <t>2007-2012; 09/07/2013 HASTA 15/12/2014</t>
  </si>
  <si>
    <t>DOCENTE; DOCENTE DE MUSICA Y CRECIMIENTO ESPIRITUAL</t>
  </si>
  <si>
    <t>CUERPO DE VOLUNTARIAS OBRAS SOCIALES EL PROGRESO COPROGRESO</t>
  </si>
  <si>
    <t xml:space="preserve">De acuerdo al oficio con radicado No E-2015-023737-1100, el proponente presento talento humano adicional en el formato que corresponde a este criterio. Sin embargo, no se tienen en cuenta para la ponderacion toda vez que este aspecto no es subsanable porque no es criterio habilitante y el considerarlo sería mejorar la propuesta del proponente debido a que este criterio asigna puntuación y dicho formato debia presentarlo cuando presentó la propuesta para ser tenido en cuenta para ponderación. </t>
  </si>
  <si>
    <t>CUERPO DE VOLUNTARIAS OBRAS SOCIALES EL PROGRESO -COPROGRESO</t>
  </si>
  <si>
    <t>688/2009</t>
  </si>
  <si>
    <t>ESTE CONTRATO NO SE TIENE EN CUENTA DADO QUE SUPERA EL TIEMPO DEFINIDO EN LOS PLIEGOS:ULTIMOS CINCO AÑOS</t>
  </si>
  <si>
    <t>341/2010</t>
  </si>
  <si>
    <t>196 cupos</t>
  </si>
  <si>
    <t>155/2011</t>
  </si>
  <si>
    <t>1366/2012</t>
  </si>
  <si>
    <t>196.</t>
  </si>
  <si>
    <t>1830/2012</t>
  </si>
  <si>
    <t>40 y 41</t>
  </si>
  <si>
    <t>CALLE 161 # 7 F 11 BARRIO SAN CRISTOBAL NORTE</t>
  </si>
  <si>
    <t xml:space="preserve"> MATRICULA 50N-135728</t>
  </si>
  <si>
    <t xml:space="preserve">COORDINADOR </t>
  </si>
  <si>
    <t>SANDRA PATRICIA NOVA AMAYA</t>
  </si>
  <si>
    <t>52,586,050 BOGOTA</t>
  </si>
  <si>
    <t>LICENCIADA EN EDUCACION ESPECIAL</t>
  </si>
  <si>
    <t xml:space="preserve">FUNDACION UNIVERSITARIA LOS LIBERTADORES </t>
  </si>
  <si>
    <t>16/01/2006 HASTA EL 31/01/2007</t>
  </si>
  <si>
    <t>*De acuerdo a las notaas generales ICBF, viñeta 1 numeral 3.22.1 "Centro de Desarrollo Infantil, en los CDI en los que se atienda un número de niños y niñas diferentes a las relaciones establecidas en las tablas de proporciones de talento humano, a excepción del coordinador, se deberá vincular de manera proporcional..... por lo tanto se requiere de dos (2) coordinadores para 245 niños y niñas. 
*En el oficio radicado por el Oferente No E-2015-023737-1100, allega hoja de vida con soportes y carta de compromiso de una profesional para el cargo de Coordinadora, la cual no se tendra en cuenta pues se constituiria en mejora de la propuesta</t>
  </si>
  <si>
    <t>LILIANA GRANADOS ESPEJO</t>
  </si>
  <si>
    <t xml:space="preserve">52,517,854  DE BOGOTA </t>
  </si>
  <si>
    <t>15/01/2014 A 15/12/2014</t>
  </si>
  <si>
    <t xml:space="preserve">ALCIRA GONGORA LEON </t>
  </si>
  <si>
    <t>52,098,440 DE BOGOTA</t>
  </si>
  <si>
    <t xml:space="preserve">UNIVERSIDAD CENTRAL </t>
  </si>
  <si>
    <t xml:space="preserve">NO LA ALLEGA </t>
  </si>
  <si>
    <t>24/04/2000 CON CONTRATO A TERMINO INDEFINIDO</t>
  </si>
  <si>
    <t>ASISTENTE ADMINISTRATIVO</t>
  </si>
  <si>
    <t xml:space="preserve">LIZETH BIBIIANA BELTRAN VASQUEZ </t>
  </si>
  <si>
    <t xml:space="preserve">20,688,353 DE LA MESA </t>
  </si>
  <si>
    <t>FUNDACION DE EDUCACION SUPERIOR CEDIMPRO</t>
  </si>
  <si>
    <t>08/06/2011 A 15/12/2014</t>
  </si>
  <si>
    <t xml:space="preserve">DOCENTE </t>
  </si>
  <si>
    <t xml:space="preserve">DIANA PATRICIA OVALLE SALAMANCA </t>
  </si>
  <si>
    <t xml:space="preserve">52,841,413 DE BOGOTA </t>
  </si>
  <si>
    <t>15/01/2014 AL 15/12/2014</t>
  </si>
  <si>
    <t>JHON EDISON RAMIREZ MAMANCHE</t>
  </si>
  <si>
    <t>1,015,395,228 DE BOGOTA</t>
  </si>
  <si>
    <t xml:space="preserve">ESTUDIANTE 8 SEMESTRE DE LICENCIATURA EN EDUCACION PREESCOLAR </t>
  </si>
  <si>
    <t>NO HA CULMINADO</t>
  </si>
  <si>
    <t>15/01/2010 AL 15/12/2014</t>
  </si>
  <si>
    <t xml:space="preserve">LUZ DARY AREVALO </t>
  </si>
  <si>
    <t xml:space="preserve">51,772,702 DE BOGOTA </t>
  </si>
  <si>
    <t>15/01/1990 CON CONTRATO A TERMINO INDEFINIDO</t>
  </si>
  <si>
    <t>INGRID MAYER RIVERA CASALLAS</t>
  </si>
  <si>
    <t xml:space="preserve">52,435,127 DE BOGOTA </t>
  </si>
  <si>
    <t xml:space="preserve"> FUNDACION UNIVERSIDAD LOS LIBERTADORES </t>
  </si>
  <si>
    <t>7/12/20000</t>
  </si>
  <si>
    <t>20/01/1999 CON CONTRATO A TERMINO INDEFINIDO</t>
  </si>
  <si>
    <t xml:space="preserve">ORLANDO GUERRERO CAICEDO </t>
  </si>
  <si>
    <t xml:space="preserve">1,033,718,192 DE BOGOTA </t>
  </si>
  <si>
    <t xml:space="preserve">TECNICO LABORAL POR COMPETENCIAS ASISTENTE EN EDUCACION INFANTIL BILINGÜE </t>
  </si>
  <si>
    <t>ORGANIZACIÓN OANDES</t>
  </si>
  <si>
    <t>03/07/2012 AL 15/12/2014</t>
  </si>
  <si>
    <t xml:space="preserve">DANNY CAROLINA VELANDIA CORONEL </t>
  </si>
  <si>
    <t xml:space="preserve">1,023,927,732 DE BOGOTA </t>
  </si>
  <si>
    <t xml:space="preserve">ESTUDIANTE DE OCTAVO SEMESTRE DE  LICENCIATURA EN PEDAGOGIA INFANTIL </t>
  </si>
  <si>
    <t xml:space="preserve">UNIVERSIDAD EL BOSQUE </t>
  </si>
  <si>
    <t xml:space="preserve">CORPORACION PRONACER </t>
  </si>
  <si>
    <t>01/01/2012 A 30/11/2013</t>
  </si>
  <si>
    <t xml:space="preserve">GLORIA TABORDA </t>
  </si>
  <si>
    <t xml:space="preserve">52,396,067 DE BOGOTA </t>
  </si>
  <si>
    <t xml:space="preserve">ESTUDIANTE DE SEPTIMO SEMESTRE DE  LICENCIATURA EN PEDAGOGIA INFANTIL </t>
  </si>
  <si>
    <t xml:space="preserve">FUNDACION UNIVERSITARIA DEL AREA ANDINA </t>
  </si>
  <si>
    <t>28/01/2013 AL 15/12/2014</t>
  </si>
  <si>
    <t xml:space="preserve">MELCY SHIRLEY RUEDA </t>
  </si>
  <si>
    <t xml:space="preserve">39,776,517 DE BOGOTA </t>
  </si>
  <si>
    <t>03/02/1997  CON CONTRATO A TERMINO INDEFINIDO</t>
  </si>
  <si>
    <t>SANDRA VIVIANA HIGUAVITA</t>
  </si>
  <si>
    <t xml:space="preserve">1,020,744,167 DE BOGOTA </t>
  </si>
  <si>
    <t>22/05/2013 A 15/12/2014</t>
  </si>
  <si>
    <t xml:space="preserve">DEISY CHAVARRO CADENA </t>
  </si>
  <si>
    <t xml:space="preserve">1,032,424,380 DE BOGOTA </t>
  </si>
  <si>
    <t xml:space="preserve">LICENCIADA EN PEDAGOGIA INFANTIL </t>
  </si>
  <si>
    <t>FUNDACION UNIVERSITARIA MONSERRAT</t>
  </si>
  <si>
    <t>28/01/2013 AL 32/12/2013</t>
  </si>
  <si>
    <t>5 AUXILIARES DOCENTES</t>
  </si>
  <si>
    <t>5 MANIPULADORES DE ALIMENTOS</t>
  </si>
  <si>
    <t>3 SERVICIOS GENERALES</t>
  </si>
  <si>
    <t>UNION TEMPORAL BOGOTA SUEÑA 2015</t>
  </si>
  <si>
    <t>FUNDESOL</t>
  </si>
  <si>
    <t>FUNDACION AMANECER CARIBE</t>
  </si>
  <si>
    <t>ASOCIACION DE MUJERES SEMBRADORAS DE PAZ</t>
  </si>
  <si>
    <t>ASOCIACION DE MUJERES SEMBRADORES DE PAZ</t>
  </si>
  <si>
    <t>701820120156</t>
  </si>
  <si>
    <t>205 A 206</t>
  </si>
  <si>
    <t>SE EVIDENCIA CERTIFICACION DE LA ENTIDAD QUE PERMITE VERIFICAR LA INFORMACION SOLICITADO.</t>
  </si>
  <si>
    <t>FUNDACION PARA EL DESARROLLO Y LA SOLIDARIDAD FUNDESOL</t>
  </si>
  <si>
    <t>FUNDACION PARA EL DESARROLLO YLA SOLIDARIDAD FUNDESOL ANTES FUNDECON</t>
  </si>
  <si>
    <t>CORPORACION PARA EL DESARROLLO EMPRESARIAL CULTURAL E INICIATIVAS - CORPORACION SOL NACIENTE</t>
  </si>
  <si>
    <t>SN-95-2009</t>
  </si>
  <si>
    <t>207 A 216</t>
  </si>
  <si>
    <t>NO SE TIENE EN CUENTE LA EXPERIENCIA RELACIONADA ANTERIOR AL 16/01/2010</t>
  </si>
  <si>
    <t>UNION TEMPORAL FUNDACION EDUCATIVA NUESTRA SEÑORA DEL PERPETUO SOCORRO - AMANECER CARIBE</t>
  </si>
  <si>
    <t>68 - 26 - 2014 - 378</t>
  </si>
  <si>
    <t>217 A 220</t>
  </si>
  <si>
    <t>DE ACUERDO A RADICADO No. E-2015-025417-1100 DE FECHA 2015-01-23 14:56:03 EL OFERENTE APORTA COPIA DE CONTRATO EN DONDE SE VERIFICA EN EL FOLIO 12  (…)"SE ATENDERA UN NUMERO ESTIMADO DE 150 NIÑOS Y NIÑAS MENORES DE 5 AÑOS..."</t>
  </si>
  <si>
    <r>
      <t xml:space="preserve">CALLE 161 No. 7F - 11
</t>
    </r>
    <r>
      <rPr>
        <b/>
        <sz val="11"/>
        <rFont val="Arial"/>
        <family val="2"/>
      </rPr>
      <t>NUEVA DIRECCION APORTADA:</t>
    </r>
    <r>
      <rPr>
        <sz val="11"/>
        <rFont val="Arial"/>
        <family val="2"/>
      </rPr>
      <t xml:space="preserve">
AV. 19 No. 143 - 40 
CALLE 149 No. 12D - 20</t>
    </r>
  </si>
  <si>
    <r>
      <t>SE REQUIERE CARTA DE INTENCION  DE ARRENDAMIENTO DE LA INFRAESTRUCTURA.//</t>
    </r>
    <r>
      <rPr>
        <b/>
        <sz val="11"/>
        <rFont val="Arial"/>
        <family val="2"/>
      </rPr>
      <t xml:space="preserve"> DE ACUERDO A RADICADO No. E-2015-025417-1100 DE FECHA 2015-01-23 14:56:03 EL OFERENTE APORTA:
- CARTA DE COMPROMISO DISPONIBILIDAD DE INFRAESTRUCTURA - CDI. FOLIO 44
- INTENCION DE CONTRATO DE ARRENDAMIENTO SOBRE LOS INMUEBLES. FOLIOS 45 Y 48
- CERTIFICADO DE TRADICION DE LIBERTAD DE CADA UNO DE LOS INMUEBLES PROPUESTOS. FOLIOS 46, 49 Y 50</t>
    </r>
  </si>
  <si>
    <t>ROGER EMILIO BERMUDEZ MORA</t>
  </si>
  <si>
    <t>ADMINISTRADOR DE EMPRESA</t>
  </si>
  <si>
    <t>UNIVERSIDAD AUTONOMA DEL CARIBE</t>
  </si>
  <si>
    <t>ORGANIZACIÓN TIEMPOS DE PAZ</t>
  </si>
  <si>
    <t>05/02/2010 A 30/12/2012</t>
  </si>
  <si>
    <t>COORDINADOR DE LOS PROGRAMAS DE ATENCION A LA PRIMERA INFANCIA</t>
  </si>
  <si>
    <r>
      <t xml:space="preserve">ACLARAR CARTA DE COMPROMISO PARA EL EQUIPO MINIMO Y ADICIONAL SOBRE LA  CONVOCATORIA PUBLICA DE APORTE DE ICBF REGIONAL BOGOTA.// </t>
    </r>
    <r>
      <rPr>
        <b/>
        <sz val="11"/>
        <rFont val="Arial"/>
        <family val="2"/>
      </rPr>
      <t>DE ACUERDO A RADICADO No. E-2015-025417-1100 DE FECHA 2015-01-23 14:56:03 EL OFERENTE SUBSANA APORTANDO EL FORMATO 8 CON LAS CLARIDADES RESPECTIVAS. FOLIO 142</t>
    </r>
  </si>
  <si>
    <t>LAURA VELEZ VARGAS</t>
  </si>
  <si>
    <t>COMUNICADOR SOCIAL Y PERIODISTA</t>
  </si>
  <si>
    <t>UNIVERSIDAD SERGIO ARBOLEDA</t>
  </si>
  <si>
    <t>03/03/209 A 29/03/2013</t>
  </si>
  <si>
    <t>COORDINADOR DE TODAS LAS ACTIVIDADES EN PRIMERA INFANCIA</t>
  </si>
  <si>
    <r>
      <t xml:space="preserve">ACLARAR CARTA DE COMPROMISO PARA EL EQUIPO MINIMO Y ADICIONAL SOBRE LA  CONVOCATORIA PUBLICA DE APORTE DE ICBF REGIONAL BOGOTA.// </t>
    </r>
    <r>
      <rPr>
        <b/>
        <sz val="11"/>
        <rFont val="Arial"/>
        <family val="2"/>
      </rPr>
      <t>DE ACUERDO A RADICADO No. E-2015-025417-1100 DE FECHA 2015-01-23 14:56:03 EL OFERENTE SUBSANA APORTANDO EL FORMATO 8 CON LAS CLARIDADES RESPECTIVAS. FOLIO 143</t>
    </r>
  </si>
  <si>
    <t>JULIETH PAOLA DIAZ LOBO</t>
  </si>
  <si>
    <t>UNIVERSIDAD DEL MAGDALENA</t>
  </si>
  <si>
    <t>05/02/2012 A 30/12/13</t>
  </si>
  <si>
    <r>
      <t xml:space="preserve">ACLARAR CARTA DE COMPROMISO PARA EL EQUIPO MINIMO Y ADICIONAL SOBRE LA  CONVOCATORIA PUBLICA DE APORTE DE ICBF REGIONAL BOGOTA.// </t>
    </r>
    <r>
      <rPr>
        <b/>
        <sz val="11"/>
        <rFont val="Arial"/>
        <family val="2"/>
      </rPr>
      <t>DE ACUERDO A RADICADO No. E-2015-025417-1100 DE FECHA 2015-01-23 14:56:03 EL OFERENTE SUBSANA APORTANDO EL FORMATO 8 CON LAS CLARIDADES RESPECTIVAS. FOLIO 148</t>
    </r>
  </si>
  <si>
    <t>RUTH DANEY RODRIGUEZ GARCES</t>
  </si>
  <si>
    <t>CORPORACION UNIVERSITARIA DEL CARIBE</t>
  </si>
  <si>
    <t>253686422-1</t>
  </si>
  <si>
    <t>GOBERNACION Y SECRETARIA DE GOBIERNO DE SUCRE</t>
  </si>
  <si>
    <t xml:space="preserve">I y II SEMESTRE DE 2013
I SEMESTRE DE 2014 </t>
  </si>
  <si>
    <t>PRACTICAS EN LA CASA DE PARTICIPACION CIUDADANA DE LA GOBERNACION DE SUCRE</t>
  </si>
  <si>
    <r>
      <t xml:space="preserve">ACLARAR CARTA DE COMPROMISO PARA EL EQUIPO MINIMO Y ADICIONAL SOBRE LA  CONVOCATORIA PUBLICA DE APORTE DE ICBF REGIONAL BOGOTA.// </t>
    </r>
    <r>
      <rPr>
        <b/>
        <sz val="11"/>
        <rFont val="Arial"/>
        <family val="2"/>
      </rPr>
      <t xml:space="preserve">DE ACUERDO A RADICADO No. E-2015-025417-1100 DE FECHA 2015-01-23 14:56:03 EL OFERENTE SUBSANA APORTANDO EL FORMATO 8 CON LAS CLARIDADES RESPECTIVAS. FOLIO 149 </t>
    </r>
  </si>
  <si>
    <t>SILVIA ESTELLA RIBON GUTIERREZ</t>
  </si>
  <si>
    <t>UNIVERSIDAD NACIONAL ABIERTA Y A DISTANCIA</t>
  </si>
  <si>
    <t xml:space="preserve">FUNDESCOM
INSTITUTO DEPARTAMENTAL DE REHABILITACION Y EDUCACIÓN ESPECIAL </t>
  </si>
  <si>
    <t xml:space="preserve">03/08/2010 A 15/12/2010
05/01/2005 A 07/04/2006
</t>
  </si>
  <si>
    <t>ORIENTACION PSICOSOCIAL A LAS FAMILIAS EN ESCUELAS PARA PADRES
ATENCION PSICOSOCIAL A POBLACION EN SITUACIÓN DE DESPLAZAMIENTO</t>
  </si>
  <si>
    <r>
      <t xml:space="preserve">ACLARAR CARTA DE COMPROMISO PARA EL EQUIPO MINIMO Y ADICIONAL SOBRE LA  CONVOCATORIA PUBLICA DE APORTE DE ICBF REGIONAL BOGOTA.// </t>
    </r>
    <r>
      <rPr>
        <b/>
        <sz val="11"/>
        <rFont val="Arial"/>
        <family val="2"/>
      </rPr>
      <t xml:space="preserve">DE ACUERDO A RADICADO No. E-2015-025417-1100 DE FECHA 2015-01-23 14:56:03 EL OFERENTE SUBSANA APORTANDO EL FORMATO 8 CON LAS CLARIDADES RESPECTIVAS. FOLIO 150 </t>
    </r>
  </si>
  <si>
    <t>ARISLEYDI GUTIERREZ SILVA</t>
  </si>
  <si>
    <t>FUNDACION DE COMUNIDADES VULNERABLES DE COLOMBIA</t>
  </si>
  <si>
    <t>02/2013 A 03/2014</t>
  </si>
  <si>
    <t>COORDINADORA DE PROCESO DE GESTION SOCIAL Y COMUNITARIO</t>
  </si>
  <si>
    <r>
      <t xml:space="preserve">ACLARAR CARTA DE COMPROMISO PARA EL EQUIPO MINIMO Y ADICIONAL SOBRE LA  CONVOCATORIA PUBLICA DE APORTE DE ICBF REGIONAL BOGOTA.// </t>
    </r>
    <r>
      <rPr>
        <b/>
        <sz val="11"/>
        <rFont val="Arial"/>
        <family val="2"/>
      </rPr>
      <t>DE ACUERDO A RADICADO No. E-2015-025417-1100 DE FECHA 2015-01-23 14:56:03 EL OFERENTE SUBSANA APORTANDO EL FORMATO 8 CON LAS CLARIDADES RESPECTIVAS. FOLIO 151</t>
    </r>
  </si>
  <si>
    <t>NUBIS DEL CARMEN MEJIA RAMOS</t>
  </si>
  <si>
    <t>FUNDACION MULTIACTIVA EMPRENDIENDO
SECRETARIA DE EDUCACION DE BOLIVAR</t>
  </si>
  <si>
    <t>03/02/2009 A 30/11/2010
27/08/2004</t>
  </si>
  <si>
    <t>PROFESIONAL DE APOYO PSICOSOCIAL 
DOCENTE DE APOYO</t>
  </si>
  <si>
    <r>
      <t xml:space="preserve">NO PRESENTA CARTA DE COMPROMISO PARA EL EQUIPO MINIMO Y ADICIONAL SOBRE LA  CONVOCATORIA PUBLICA DE APORTE DE ICBF REGIONAL BOGOTA. NO CUMPLE CON LA EXPERIENCIA DE 6 MESES EN ATENCION A NIÑOS, NIAS, FAMILIAS Y/O COMUNIDAD. NO SE ENCUENTRA REGISTRADA EN EL FORMATO 7 EQUIPO MINIMO HABILITANTE.// </t>
    </r>
    <r>
      <rPr>
        <b/>
        <sz val="11"/>
        <rFont val="Arial"/>
        <family val="2"/>
      </rPr>
      <t>DE ACUERDO A RADICADO No. E-2015-025417-1100 DE FECHA 2015-01-23 14:56:03 EL OFERENTE SUBSANA APORTANDO:
- FORMATO 8, FOLIO 51
- CERTIFICACION DONDE ACREDITA EL TIEMPO DE EXPERIENCIA REQUERIDO. FOLIO 52</t>
    </r>
  </si>
  <si>
    <t>269 A 261</t>
  </si>
  <si>
    <t>NO SE VALIDA LA EXPERIENCIA ANTERIOR A 16/01/2010</t>
  </si>
  <si>
    <t>FUNDACION PARA EL DESARROLLO Y LA CONSTRUCCION EN COLOMBIA - FUNDECON-</t>
  </si>
  <si>
    <t>CORPORACION SOL NACIENTE</t>
  </si>
  <si>
    <t>SN - 95-2009</t>
  </si>
  <si>
    <t>267 A 268</t>
  </si>
  <si>
    <t>68-26-2014-378</t>
  </si>
  <si>
    <t>272 A 275</t>
  </si>
  <si>
    <t>11,46</t>
  </si>
  <si>
    <t>SHIRLEY PATRICIA MENDOZA ROMERO</t>
  </si>
  <si>
    <t>PROFESIONAL EN COMERCIO INTERNACIONAL</t>
  </si>
  <si>
    <t>03/03/2009 A 29/03/2013</t>
  </si>
  <si>
    <t xml:space="preserve"> COORDINADOR DE TODAS LAS ACTIVIDADES DE PRIMERA INFANCIA EN EL MUNICIPIO DE MARGARITA BOLIVAR</t>
  </si>
  <si>
    <t>MAIRA MATILDE MEJIA GARCIA</t>
  </si>
  <si>
    <t>LICENCIADA EN EDUCACION BASICA CON ENFASIS EN INFORMATICA</t>
  </si>
  <si>
    <t>03/09/2012 A 30/12/2013</t>
  </si>
  <si>
    <t>COORDINADOR DEL AREA PEDAGOGICA DE LOS PROGRAMAS DE PRIMERA INFANCIA</t>
  </si>
  <si>
    <t>JOSE LUIS DE LA CRUZ FUENTE</t>
  </si>
  <si>
    <t>155184-T</t>
  </si>
  <si>
    <t>701820110076</t>
  </si>
  <si>
    <t>224 a 225</t>
  </si>
  <si>
    <t>EL OFERENTE APORTA LA CERTIFICACION REQUERIDA</t>
  </si>
  <si>
    <t>CENTRO EDUCATIVO PEPE GRILLO</t>
  </si>
  <si>
    <t>SIN NUMERO</t>
  </si>
  <si>
    <r>
      <t xml:space="preserve">LA CERTIFICACION ADJUNTA NO CUMPLE CON LOS CRITERIOS SUGERIDOS EN EL PLIEGO POR TANTO SE SOLICITA ACLARACION.// </t>
    </r>
    <r>
      <rPr>
        <b/>
        <sz val="11"/>
        <rFont val="Arial"/>
        <family val="2"/>
      </rPr>
      <t>DE ACUERDO A RADICADO No. E-2015-025417-1100 DE FECHA 2015-01-23 14:56:03 EL OFERENTE APORTA CERTIFICACION CORRESPONDIENTE CON LOS CRITERIOS ESTABLECIDOS. FOLIO 53</t>
    </r>
  </si>
  <si>
    <t>FUNDACION PARA EL DESARROLLO Y LA CONSTRUCCION EN COLOMBIA  -FUNDECON-</t>
  </si>
  <si>
    <t>CORPORACION ALIANZA CARIBE</t>
  </si>
  <si>
    <t>CSN-129-2009</t>
  </si>
  <si>
    <t>227 - 233</t>
  </si>
  <si>
    <t>NO SE VALIDA LA EXPERIENCIA ANTERIOR AL 16/01/2010</t>
  </si>
  <si>
    <r>
      <t xml:space="preserve">CALLE 160 LOCALIDAD DE USAQUEN
</t>
    </r>
    <r>
      <rPr>
        <b/>
        <sz val="11"/>
        <rFont val="Arial"/>
        <family val="2"/>
      </rPr>
      <t>NUEVA DIRECCION</t>
    </r>
    <r>
      <rPr>
        <sz val="11"/>
        <rFont val="Arial"/>
        <family val="2"/>
      </rPr>
      <t xml:space="preserve">
CALLE 161 A No 7F - 69</t>
    </r>
  </si>
  <si>
    <r>
      <t xml:space="preserve">ACLARAR DIRECCIÓN Y SE REQUIERE CARTA DE INTENCION  DE ARRENDAMIENTO DE LA INFRAESTRUCTURA.// </t>
    </r>
    <r>
      <rPr>
        <b/>
        <sz val="11"/>
        <rFont val="Arial"/>
        <family val="2"/>
      </rPr>
      <t>DE ACUERDO A RADICADO No. E-2015-025417-1100 DE FECHA 2015-01-23 14:56:03 EL OFERENTE APORTA:
- CARTA DE COMPROMISO DISPONIBILIDAD DE INFRAESTRUCTURA - CDI. FOLIO 55 Y 56
- INTENCION DE CONTRATO DE ARRENDAMIENTO SOBRE EL INMUEBLE. FOLIO 61
- CERTIFICADO DE TRADICION DE LIBERTAD DEL INMUEBLE PROPUESTO. FOLIOS 57 A 60</t>
    </r>
  </si>
  <si>
    <r>
      <t xml:space="preserve">CALLE 162 No 17A - 75
</t>
    </r>
    <r>
      <rPr>
        <b/>
        <sz val="11"/>
        <rFont val="Arial"/>
        <family val="2"/>
      </rPr>
      <t>NUEVA DIRECCION</t>
    </r>
    <r>
      <rPr>
        <sz val="11"/>
        <rFont val="Arial"/>
        <family val="2"/>
      </rPr>
      <t xml:space="preserve">
CALLE 161 A No 7F - 69</t>
    </r>
  </si>
  <si>
    <r>
      <t>ACLARAR DIRECCIÓN Y SE REQUIERE CARTA DE INTENCION  DE ARRENDAMIENTO DE LA INFRAESTRUCTURA.//</t>
    </r>
    <r>
      <rPr>
        <b/>
        <sz val="11"/>
        <rFont val="Arial"/>
        <family val="2"/>
      </rPr>
      <t xml:space="preserve"> DE ACUERDO A RADICADO No. E-2015-025417-1100 DE FECHA 2015-01-23 14:56:03 EL OFERENTE APORTA:
- CARTA DE COMPROMISO DISPONIBILIDAD DE INFRAESTRUCTURA - CDI. FOLIO 55 Y 56
- INTENCION DE CONTRATO DE ARRENDAMIENTO SOBRE EL INMUEBLE. FOLIO 61
- CERTIFICADO DE TRADICION DE LIBERTAD DEL INMUEBLE PROPUESTO. FOLIOS 57 A 60</t>
    </r>
  </si>
  <si>
    <t>CARRERA 23 LOCALIDAD DE USAQUEN</t>
  </si>
  <si>
    <r>
      <t xml:space="preserve">ACLARAR DIRECCION.// </t>
    </r>
    <r>
      <rPr>
        <b/>
        <sz val="11"/>
        <rFont val="Arial"/>
        <family val="2"/>
      </rPr>
      <t xml:space="preserve">EL OFERENTE ACLARA QUE ESTA INFRAESTRUCTURA ES DE DISPONIBILIDAD DE ICBF. FOLIO 55 </t>
    </r>
  </si>
  <si>
    <t>CARRERA 1 ESTE LOCALIDAD DE USAQUEN</t>
  </si>
  <si>
    <r>
      <t xml:space="preserve">ACLARAR DIRECCION.// </t>
    </r>
    <r>
      <rPr>
        <b/>
        <sz val="11"/>
        <rFont val="Arial"/>
        <family val="2"/>
      </rPr>
      <t>EL OFERENTE ACLARA QUE ESTA INFRAESTRUCTURA ES DE DISPONIBILIDAD DE ICBF. FOLIO 56</t>
    </r>
  </si>
  <si>
    <t>ROSANA JESUS PINEDA GARCIA</t>
  </si>
  <si>
    <t>RELACIONES INTERNACIONALES</t>
  </si>
  <si>
    <t>UNIVERSIDAD DEL NORTE</t>
  </si>
  <si>
    <r>
      <t xml:space="preserve">ACLARAR CARTA DE COMPROMISO PARA EL EQUIPO MINIMO Y ADICIONAL SOBRE LA  CONVOCATORIA PUBLICA DE APORTE DE ICBF REGIONAL BOGOTA.// </t>
    </r>
    <r>
      <rPr>
        <b/>
        <sz val="11"/>
        <rFont val="Arial"/>
        <family val="2"/>
      </rPr>
      <t>DE ACUERDO A RADICADO No. E-2015-025417-1100 DE FECHA 2015-01-23 14:56:03 EL OFERENTE SUBSANA APORTANDO EL FORMATO 8 CON LAS CLARIDADES RESPECTIVAS. FOLIO 144</t>
    </r>
  </si>
  <si>
    <t>ANA GUADALUPE MESA GARCIA</t>
  </si>
  <si>
    <t>ECONOMISTA CON ENFASIS EN ECONOCMIA INTERNACIONAL</t>
  </si>
  <si>
    <t>03/03/2009 A 29/03/2011</t>
  </si>
  <si>
    <t>COORDINADOR DE PROGRAMAS DE ATENCION A LA PRIMERA INFANCIA</t>
  </si>
  <si>
    <r>
      <t xml:space="preserve">ACLARAR CARTA DE COMPROMISO PARA EL EQUIPO MINIMO Y ADICIONAL SOBRE LA  CONVOCATORIA PUBLICA DE APORTE DE ICBF REGIONAL BOGOTA.// </t>
    </r>
    <r>
      <rPr>
        <b/>
        <sz val="11"/>
        <rFont val="Arial"/>
        <family val="2"/>
      </rPr>
      <t>DE ACUERDO A RADICADO No. E-2015-025417-1100 DE FECHA 2015-01-23 14:56:03 EL OFERENTE SUBSANA APORTANDO EL FORMATO 8 CON LAS CLARIDADES RESPECTIVAS. FOLIO 145</t>
    </r>
  </si>
  <si>
    <t>ERNESTO JOSE CRISPIN ARIAS</t>
  </si>
  <si>
    <t>CORPORACION PARA EL DESARROLLO INTEGRAL DE COLOMBIA -CDIC</t>
  </si>
  <si>
    <t>01/01/2013 A 02/01/2014</t>
  </si>
  <si>
    <t>COORDINADOR EN EL MUNICIPIO DE REPELON  PARA EJECUTAR PROGRAMA DE EDUCACION DIRIGIDO A LA PRIMRA INFANCIA</t>
  </si>
  <si>
    <r>
      <t xml:space="preserve">ACLARAR CARTA DE COMPROMISO PARA EL EQUIPO MINIMO Y ADICIONAL SOBRE LA  CONVOCATORIA PUBLICA DE APORTE DE ICBF REGIONAL BOGOTA.// </t>
    </r>
    <r>
      <rPr>
        <b/>
        <sz val="11"/>
        <rFont val="Arial"/>
        <family val="2"/>
      </rPr>
      <t>DE ACUERDO A RADICADO No. E-2015-025417-1100 DE FECHA 2015-01-23 14:56:03 EL OFERENTE SUBSANA APORTANDO EL FORMATO 8 CON LAS CLARIDADES RESPECTIVAS. FOLIO 146</t>
    </r>
  </si>
  <si>
    <t>ANGELITH DEL CARMEN DE ARMAS LOPEZ</t>
  </si>
  <si>
    <t>UNIVERSIDAD NACIONAL ABIERTA Y A DISTANCIA - UNAD</t>
  </si>
  <si>
    <r>
      <t xml:space="preserve">ACLARAR CARTA DE COMPROMISO PARA EL EQUIPO MINIMO Y ADICIONAL SOBRE LA  CONVOCATORIA PUBLICA DE APORTE DE ICBF REGIONAL BOGOTA.// </t>
    </r>
    <r>
      <rPr>
        <b/>
        <sz val="11"/>
        <rFont val="Arial"/>
        <family val="2"/>
      </rPr>
      <t>DE ACUERDO A RADICADO No. E-2015-025417-1100 DE FECHA 2015-01-23 14:56:03 EL OFERENTE SOLICITA QUE SE DESESTIME LA HOJA DE VIDA PARA ESTE GRUPO. FOLIO 5.</t>
    </r>
  </si>
  <si>
    <t xml:space="preserve">IBIS ELENA VIDES GARCIA </t>
  </si>
  <si>
    <t>05/04/2012 A 30/11/2013</t>
  </si>
  <si>
    <r>
      <t xml:space="preserve">ACLARAR CARTA DE COMPROMISO PARA EL EQUIPO MINIMO Y ADICIONAL SOBRE LA  CONVOCATORIA PUBLICA DE APORTE DE ICBF REGIONAL BOGOTA.// </t>
    </r>
    <r>
      <rPr>
        <b/>
        <sz val="11"/>
        <rFont val="Arial"/>
        <family val="2"/>
      </rPr>
      <t>DE ACUERDO A RADICADO No. E-2015-025417-1100 DE FECHA 2015-01-23 14:56:03 EL OFERENTE SUBSANA APORTANDO EL FORMATO 8 CON LAS CLARIDADES RESPECTIVAS. FOLIO 152</t>
    </r>
  </si>
  <si>
    <t>NOVIS ELIECER PEREZ QUEZADA</t>
  </si>
  <si>
    <t>CORPORACION EDUCATIVA MAYOR DEL DESARROLLO SIMON BOLIVAR</t>
  </si>
  <si>
    <t>CORPORACION JOVENES Y MAÑANA</t>
  </si>
  <si>
    <t>20/06/12 A 30/04/2013</t>
  </si>
  <si>
    <t>TRABAJADOR SOCIAL DEL PROGRAMA DE ATENCIÓN INTEGRAL DE NIÑOS Y NIÑAS EN SITUACION DE AMENZA, INOBSERVANCIA Y VULNERACION DE DERECHOS…</t>
  </si>
  <si>
    <r>
      <t xml:space="preserve">ACLARAR CARTA DE COMPROMISO PARA EL EQUIPO MINIMO Y ADICIONAL SOBRE LA  CONVOCATORIA PUBLICA DE APORTE DE ICBF REGIONAL BOGOTA.// </t>
    </r>
    <r>
      <rPr>
        <b/>
        <sz val="11"/>
        <rFont val="Arial"/>
        <family val="2"/>
      </rPr>
      <t>DE ACUERDO A RADICADO No. E-2015-025417-1100 DE FECHA 2015-01-23 14:56:03 EL OFERENTE SUBSANA APORTANDO EL FORMATO 8 CON LAS CLARIDADES RESPECTIVAS. FOLIO 153</t>
    </r>
  </si>
  <si>
    <t>CECILIA RESTREPO RESENSVAING</t>
  </si>
  <si>
    <t>PROFESIONAL DE APOYO PSICOSOCIAL EN PROGRAMAS DE ATENCION A LA PRIMERA INFANCIA</t>
  </si>
  <si>
    <r>
      <t xml:space="preserve">ACLARAR CARTA DE COMPROMISO PARA EL EQUIPO MINIMO Y ADICIONAL SOBRE LA  CONVOCATORIA PUBLICA DE APORTE DE ICBF REGIONAL BOGOTA.// </t>
    </r>
    <r>
      <rPr>
        <b/>
        <sz val="11"/>
        <rFont val="Arial"/>
        <family val="2"/>
      </rPr>
      <t>DE ACUERDO A RADICADO No. E-2015-025417-1100 DE FECHA 2015-01-23 14:56:03 EL OFERENTE SUBSANA APORTANDO EL FORMATO 8 CON LAS CLARIDADES RESPECTIVAS. FOLIO 154</t>
    </r>
  </si>
  <si>
    <t>ERIKA DE LA HOZ PERTUZ</t>
  </si>
  <si>
    <t>PSICOPEDAGOGA</t>
  </si>
  <si>
    <t>CORPORACION UNICOSTA</t>
  </si>
  <si>
    <t>03/01/2012 A 04/02/2014</t>
  </si>
  <si>
    <t>PSICOPEDAGOGA PARA EL PROGRAMA DE EDUCACION DIRIGIDO A LA PRIMERA INFANCIA</t>
  </si>
  <si>
    <r>
      <t xml:space="preserve">ACLARAR CARTA DE COMPROMISO PARA EL EQUIPO MINIMO Y ADICIONAL SOBRE LA  CONVOCATORIA PUBLICA DE APORTE DE ICBF REGIONAL BOGOTA.// </t>
    </r>
    <r>
      <rPr>
        <b/>
        <sz val="11"/>
        <rFont val="Arial"/>
        <family val="2"/>
      </rPr>
      <t>DE ACUERDO A RADICADO No. E-2015-025417-1100 DE FECHA 2015-01-23 14:56:03 EL OFERENTE SUBSANA APORTANDO EL FORMATO 8 CON LAS CLARIDADES RESPECTIVAS. FOLIO 155</t>
    </r>
  </si>
  <si>
    <t>CARLOS ALBERTO LINERO ACOSTA</t>
  </si>
  <si>
    <t xml:space="preserve">CONSEJO NORUEGO PARA REFUGIADOS
</t>
  </si>
  <si>
    <t>08/02/2008 A 30/05/2008</t>
  </si>
  <si>
    <t>PRACTICANTE DE PSICOLOGIA EN ATENCION A POBLACION DESPLAZADA</t>
  </si>
  <si>
    <r>
      <t xml:space="preserve">NO CUMPLE CON LA EXPERIENCIA DE SEIS MESES DE PRÁCTICAS UNIVERSITARIAS CON NIÑOS Y NIÑAS, Y/O FAMILIA Y/O COMUNIDAD.// </t>
    </r>
    <r>
      <rPr>
        <b/>
        <sz val="11"/>
        <rFont val="Arial"/>
        <family val="2"/>
      </rPr>
      <t>EL OFERENTE NO APORTA DOCUMENTOS PARA SUBSANAR</t>
    </r>
  </si>
  <si>
    <t>ALBA LUCIA AVILEZ BANDA</t>
  </si>
  <si>
    <t>CDI SEMILLAS DE AMOR</t>
  </si>
  <si>
    <t>02/09/2013 A 30/10/2014</t>
  </si>
  <si>
    <t>TRABAJADORA SOCIAL EN ATENCION A LA PRIMERA INFANCIA</t>
  </si>
  <si>
    <r>
      <t xml:space="preserve">ACLARAR CARTA DE COMPROMISO PARA EL EQUIPO MINIMO Y ADICIONAL SOBRE LA  CONVOCATORIA PUBLICA DE APORTE DE ICBF REGIONAL BOGOTA.// </t>
    </r>
    <r>
      <rPr>
        <b/>
        <sz val="11"/>
        <rFont val="Arial"/>
        <family val="2"/>
      </rPr>
      <t>DE ACUERDO A RADICADO No. E-2015-025417-1100 DE FECHA 2015-01-23 14:56:03 EL OFERENTE SUBSANA APORTANDO EL FORMATO 8 CON LAS CLARIDADES RESPECTIVAS. FOLIO 156</t>
    </r>
  </si>
  <si>
    <t>279 A 280</t>
  </si>
  <si>
    <t>282 A 287</t>
  </si>
  <si>
    <t>YEISON DAVID OROZCO OROZCO</t>
  </si>
  <si>
    <t>LICENCIADO EN EDUCACION BASICA CON ENFASIS EN HUMANIDADES: LENGUA CASTELLANA</t>
  </si>
  <si>
    <t>CORPORACION PARA EL DESARROLLO INTEGRAL DE COLOMBIA - CDIC</t>
  </si>
  <si>
    <t>COORDINADOR DE PROYECTO DE EDUCACION DIRIGIDO A LA PRIMERA INFANCIA</t>
  </si>
  <si>
    <t>MADELYN BAYUELO VEGA</t>
  </si>
  <si>
    <t>LICENCIADA EN ARTES PLASTICAS</t>
  </si>
  <si>
    <t>FUNDACION RESURGIR CARIBE
CORPORACION PARA EL DESARROLLO INTEGRAL DE COLOMBIA - CDIC</t>
  </si>
  <si>
    <t>01/02/2006 A 12/2008
03/01/2012 A 04/02/2014</t>
  </si>
  <si>
    <t>COORDINADORA PEDAGOGICA EN PROYECTO "LA PAZ, ALEGRIA…"
PROFESIONAL DE APOYO EN PROGRAMA DIRIGIDO A PRIMERA INFANCIA</t>
  </si>
  <si>
    <t>701820100072</t>
  </si>
  <si>
    <t>236 a 237</t>
  </si>
  <si>
    <t>EL OFERENTE APORTA CERTIFICADO QUE PERMITE VALIDAR LA INFORMACION</t>
  </si>
  <si>
    <t>CNS-117-2010</t>
  </si>
  <si>
    <t>238 a 245</t>
  </si>
  <si>
    <t>FUNDACION PARA EL DESARROLLO Y LA SOLIDARIDAD FUNDESOL ANTES FUNDECON</t>
  </si>
  <si>
    <t>SN-81-2012</t>
  </si>
  <si>
    <t>246 a 255</t>
  </si>
  <si>
    <r>
      <t>ACLARACION DE LO REPORTADO EN EL FORMATO 6 NO COINCIDE CON LA CERTIFICACION APORTADA.//</t>
    </r>
    <r>
      <rPr>
        <b/>
        <sz val="11"/>
        <rFont val="Arial"/>
        <family val="2"/>
      </rPr>
      <t xml:space="preserve">DE ACUERDO A RADICADO No. E-2015-025417-1100 DE FECHA 2015-01-23 14:56:03 EL OFERENTE SUBSANA APORTANDO FORMATO 6. EXPERIENCIA MINIMA HABILITANTE. </t>
    </r>
  </si>
  <si>
    <t>CALLE 182 No. 3 - 79</t>
  </si>
  <si>
    <t>CARRERA 6 No 119b - 34</t>
  </si>
  <si>
    <t>RICARDO JONAS VALIENTE DACONTE</t>
  </si>
  <si>
    <t>LICENCIADO EN BIOLOGIA Y QUIMICA</t>
  </si>
  <si>
    <t>UNIVERSIDAD TECNOLOGICA DEL MAGDALENA</t>
  </si>
  <si>
    <t>COORDINADOR EN EL MUNICIPIO DE JUAN DE ACOSTA PARA EJECUTAR PROGRAMA DE EDUCACION DIRIGIDO A LA PRIMRA INFANCIA</t>
  </si>
  <si>
    <r>
      <t xml:space="preserve">ACLARAR CARTA DE COMPROMISO PARA EL EQUIPO MINIMO Y ADICIONAL SOBRE LA  CONVOCATORIA PUBLICA DE APORTE DE ICBF REGIONAL BOGOTA.// </t>
    </r>
    <r>
      <rPr>
        <b/>
        <sz val="11"/>
        <rFont val="Arial"/>
        <family val="2"/>
      </rPr>
      <t>DE ACUERDO A RADICADO No. E-2015-025417-1100 DE FECHA 2015-01-23 14:56:03</t>
    </r>
    <r>
      <rPr>
        <sz val="11"/>
        <rFont val="Arial"/>
        <family val="2"/>
      </rPr>
      <t xml:space="preserve"> </t>
    </r>
    <r>
      <rPr>
        <b/>
        <sz val="11"/>
        <rFont val="Arial"/>
        <family val="2"/>
      </rPr>
      <t>EL OFERENTE SUBSANA APORTANDO EL FORMATO 8 CON LAS CLARIDADES RESPECTIVAS. FOLIO 147</t>
    </r>
  </si>
  <si>
    <t>MELVA PATRICIA ALVAREZ MERCADO</t>
  </si>
  <si>
    <t>LICENCIADA EN PREESCOLAR Y PROMOCION DE LA FAMILIA</t>
  </si>
  <si>
    <t>CENTRO EDUCATIVO PENSAR Y JUGAR</t>
  </si>
  <si>
    <t>01/02/2008 A 30/11/2008
01/02/2009 A 30/11/2009</t>
  </si>
  <si>
    <t>CARGO DE DOCENTE BASICA PRIMARIA</t>
  </si>
  <si>
    <r>
      <t>ACLARAR CARTA DE COMPROMISO PARA EL EQUIPO MINIMO Y ADICIONAL SOBRE LA  CONVOCATORIA PUBLICA DE APORTE DE ICBF REGIONAL BOGOTA. PARA APLICAR AL CARGO DE COORDINADOR, SE REQUIERE UN AÑO DE EXPERIENCIA COMO DIRECTOR, COORDINADOR O JEFE.</t>
    </r>
    <r>
      <rPr>
        <b/>
        <sz val="11"/>
        <rFont val="Arial"/>
        <family val="2"/>
      </rPr>
      <t>// EL OFERENTE</t>
    </r>
    <r>
      <rPr>
        <sz val="11"/>
        <rFont val="Arial"/>
        <family val="2"/>
      </rPr>
      <t xml:space="preserve">  </t>
    </r>
    <r>
      <rPr>
        <b/>
        <sz val="11"/>
        <rFont val="Arial"/>
        <family val="2"/>
      </rPr>
      <t>NO APORTA LO REQUERIDO PARA SUBSANAR</t>
    </r>
  </si>
  <si>
    <t>1/150</t>
  </si>
  <si>
    <t>BERENA MARIA SANCHEZ AGUILAR</t>
  </si>
  <si>
    <t>UNIVERSIDAD METROPOLITANA DE CIENCIAS DE LA SALUD</t>
  </si>
  <si>
    <t>05/04/2012 A30/11/2013</t>
  </si>
  <si>
    <r>
      <t xml:space="preserve">ACLARAR CARTA DE COMPROMISO PARA EL EQUIPO MINIMO Y ADICIONAL SOBRE LA  CONVOCATORIA PUBLICA DE APORTE DE ICBF REGIONAL BOGOTA.// </t>
    </r>
    <r>
      <rPr>
        <b/>
        <sz val="11"/>
        <rFont val="Arial"/>
        <family val="2"/>
      </rPr>
      <t>DE ACUERDO A RADICADO No. E-2015-025417-1100 DE FECHA 2015-01-23 14:56:03 EL OFERENTE SUBSANA APORTANDO EL FORMATO 8 CON LAS CLARIDADES RESPECTIVAS. FOLIO 157</t>
    </r>
  </si>
  <si>
    <t>ANATILDE MERCADO MERCADO</t>
  </si>
  <si>
    <t>CORPORACION PARA EL DESARROLLO SOCIAL COMUNITARIO</t>
  </si>
  <si>
    <t>16/09/2008 A 30/11/2008
01/12/2008 A 28/02/2009</t>
  </si>
  <si>
    <t>VOLUNTARIA
ASESORIA A FAMILIAS</t>
  </si>
  <si>
    <r>
      <t>ACLARAR CARTA DE COMPROMISO PARA EL EQUIPO MINIMO Y ADICIONAL SOBRE LA  CONVOCATORIA PUBLICA DE APORTE DE ICBF REGIONAL BOGOTA. LA EXPERIENCIA DEL PROFESIONAL DE APOYO PSICOSOCIAL ES DE SEIS MESES DE PRACTICAS UNIVERSITARIAS CON NIÑOS Y NIÑAS; Y/O FAMILIAS Y/O COMUNIDAD. NO ADJUNTA SOPORTES SUFICIENTES  DE EXPERIENCIA LABORAL..</t>
    </r>
    <r>
      <rPr>
        <b/>
        <sz val="11"/>
        <rFont val="Arial"/>
        <family val="2"/>
      </rPr>
      <t>// EL OFERENTE  NO APORTA LO REQUERIDO PARA SUBSANAR</t>
    </r>
  </si>
  <si>
    <t>1/69</t>
  </si>
  <si>
    <t>MARIA PAULA GARCIA CARDOZO</t>
  </si>
  <si>
    <t>UNIVERSIDAD AUTONOMA DE BUCARAMANGA</t>
  </si>
  <si>
    <r>
      <t xml:space="preserve">ACLARAR CARTA DE COMPROMISO PARA EL EQUIPO MINIMO Y ADICIONAL SOBRE LA  CONVOCATORIA PUBLICA DE APORTE DE ICBF REGIONAL BOGOTA. // </t>
    </r>
    <r>
      <rPr>
        <b/>
        <sz val="11"/>
        <rFont val="Arial"/>
        <family val="2"/>
      </rPr>
      <t>DE ACUERDO A RADICADO No. E-2015-025417-1100 DE FECHA 2015-01-23 14:56:03 EL OFERENTE APORTA FORMATO 8 CON LAS CLARIDADES RESPECTIVAS. FOLIO 1.// ACLARAR EXPERIENCIA</t>
    </r>
  </si>
  <si>
    <t>MAYRA ALEJANDRA CONTRERAS MADRIGAL</t>
  </si>
  <si>
    <t>CORPORACION UNIVERSITARIA ANTONIO JOSE DE SUCRE</t>
  </si>
  <si>
    <t>FUNDACION VENGAN A MI Y DESCANSEN
CENTRO EDUCATIVO LICEO PANAMERICANITO</t>
  </si>
  <si>
    <t>04/02/2013 A 06/05/2013
21/08/2012 A 08/11/2012</t>
  </si>
  <si>
    <t>AUXILIAR EN PSICOLOGIA EN PROYECTOS DE NUTRICION Y PSICOSOCIAL CON NIÑOS Y NIÑAS
PRACTICAS EDUCATIVAS PROGRAMA PSICOLOGIA</t>
  </si>
  <si>
    <r>
      <t xml:space="preserve">NO CUMPLE CON LA EXPERIENCIA DE SEIS MESES DE PRACTICAS UNIVERSITARIAS CON NIÑOS Y NIÑAS, Y/O FAMILIA Y/O COMUNIDAD.// </t>
    </r>
    <r>
      <rPr>
        <b/>
        <sz val="11"/>
        <rFont val="Arial"/>
        <family val="2"/>
      </rPr>
      <t>EL OFERENTE  NO APORTA LO REQUERIDO PARA SUBSANAR</t>
    </r>
  </si>
  <si>
    <r>
      <t xml:space="preserve">ACLARAR CARTA DE COMPROMISO PARA EL EQUIPO MINIMO Y ADICIONAL SOBRE LA  CONVOCATORIA PUBLICA DE APORTE DE ICBF REGIONAL BOGOTA.// </t>
    </r>
    <r>
      <rPr>
        <b/>
        <sz val="11"/>
        <rFont val="Arial"/>
        <family val="2"/>
      </rPr>
      <t>DE ACUERDO A RADICADO No. E-2015-025417-1100 DE FECHA 2015-01-23 14:56:03 EL OFERENTE SUBSANA APORTANDO EL FORMATO 8 CON LAS CLARIDADES RESPECTIVAS. FOLIO 75</t>
    </r>
  </si>
  <si>
    <t>LADILAO NAVARRO</t>
  </si>
  <si>
    <t>26/04/2012 A 26/11/2012</t>
  </si>
  <si>
    <t>PSICOLOGO DEL PROGRAMA DESARROLLO DE HABILIDADES INFANTILES</t>
  </si>
  <si>
    <t>DE ACUERDO A RADICADO No. E-2015-025417-1100 DE FECHA 2015-01-23 14:56:03 EL OFERENTE ADJUNTA HOJA DE VIDA CON SUS RESPECTIVOS SOPORTES. FOLIO 8 Y FOLIOS DE 87 A 120</t>
  </si>
  <si>
    <t>1/151</t>
  </si>
  <si>
    <t>YOHANNA MARCELA BERNAL RUEDA</t>
  </si>
  <si>
    <t>UNIVERSIDAD CATOLICA DE COLOMBIA</t>
  </si>
  <si>
    <t>FUNDACION PARA EL DESARROLLO Y LA SOLIDARIDAD "FUNDASOL"</t>
  </si>
  <si>
    <t>05/02/2014 A 21/11/2014</t>
  </si>
  <si>
    <t>PROFESIONAL DE APOYO PSICOSOCIAL EN PROYECTO DE EDUCACION DIRIGIDO A LA PRIMERA INFANCIA</t>
  </si>
  <si>
    <t>DE ACUERDO A RADICADO No. E-2015-025417-1100 DE FECHA 2015-01-23 14:56:03 EL OFERENTE ADJUNTA HOJA DE VIDA CON SUS RESPECTIVOS SOPORTES. FOLIO 8 Y FOLIOS DE121 A 130</t>
  </si>
  <si>
    <t>1/152</t>
  </si>
  <si>
    <t>JAZMIN JULIETH NAVARRO GALVIZ</t>
  </si>
  <si>
    <t>UNIVERSIDAD DE PAMPLONA</t>
  </si>
  <si>
    <t>FUNDACION APOYO SOCIAL</t>
  </si>
  <si>
    <t>05/02/2014 A 19/12/2014</t>
  </si>
  <si>
    <t>NO SE TIENE EN CUENTA YA QUE EN EL FOLIO 8  DEL RADICADO No. E-2015-025417-1100 DE FECHA 2015-01-23 14:56:03 EL OFERENTE SOLICITA "SE APORTAN DOS HOJAS DE VIDA CON SOPORTES PARA EL PERSONAL DE APOYO PSICOSOCIAL." SE RELACIONAN LAS DOS PRIMERAS ADJUNTAS A LA SUBSANACIÓN.</t>
  </si>
  <si>
    <t>291 A 292</t>
  </si>
  <si>
    <t xml:space="preserve">293 A 300  </t>
  </si>
  <si>
    <t>301 A 310</t>
  </si>
  <si>
    <t>CAROLA SANCHEZ GARCIA</t>
  </si>
  <si>
    <t>PROFESIONAL EN FINANZAS Y RELACIONES INTERNACIONALES</t>
  </si>
  <si>
    <t>FUNDACION UNIVER5SITARIA SAN MARTIN</t>
  </si>
  <si>
    <t>ORGANIZACIÓN DE TIEMPOS DE PAZ</t>
  </si>
  <si>
    <t>COORDINADOR EN MUNICIPIO DE MAGANGUE - BOLIVAR EN PROGRAMA DE ATENCIÓN A FAMILIAS VULNERABLES</t>
  </si>
  <si>
    <t>JOSE EDUARDO VILORIA LOPEZ</t>
  </si>
  <si>
    <t>LICENCIADO EN LENGUA CASTELLANA Y COMUNICACIÓN SUPERIOR</t>
  </si>
  <si>
    <t>COORDINADOR DEL MUNICIPIO MANATI PARA EJECUTAR PROGRAMA DIRIGIDO A LA PRIM,ERA INFANCIA</t>
  </si>
  <si>
    <t>ASOCIACION PROFESIONALES DE COLOMBIA</t>
  </si>
  <si>
    <t>925/13</t>
  </si>
  <si>
    <t>No aplica</t>
  </si>
  <si>
    <t>569,895,500</t>
  </si>
  <si>
    <t>912/14</t>
  </si>
  <si>
    <t>55 Y 64</t>
  </si>
  <si>
    <t>Se traslapa con el contrato 925/12</t>
  </si>
  <si>
    <t>952/2013</t>
  </si>
  <si>
    <t>Se traslapa totalmente con el contrato 925/13</t>
  </si>
  <si>
    <t>1091/2012</t>
  </si>
  <si>
    <t>FUE VERIFICADO POR EL ICBF</t>
  </si>
  <si>
    <t>1444/2009</t>
  </si>
  <si>
    <t>NO SE TUVO EN CUENTA CONTRATO 1444/09, DEBIDO A QUE DE ACUERDO A LOS PLIEGOS LAS CERTIFICACIONES  DEBEN SER DE LOS CONTRATOS DE LOS ÚLTIMOS 5 AÑOS(numeral 3.19)</t>
  </si>
  <si>
    <t>CDI INSTITUCIONAL</t>
  </si>
  <si>
    <t>CD I CON ARRIENDO</t>
  </si>
  <si>
    <t>Calle 57 Sur No. 104-09 Bosa Santa Fé  sector el Corzo</t>
  </si>
  <si>
    <t>Presenta carta de intencion de arrendamiento</t>
  </si>
  <si>
    <t>CDI FAMILIAR</t>
  </si>
  <si>
    <t>Calle 57 Sur No. 104-11 Bosa Santa Fé el Recuerdo sector el Corzo</t>
  </si>
  <si>
    <t>JOHANA PATRICIA VALENZUELA TAPIERO</t>
  </si>
  <si>
    <t>1,020,728,561</t>
  </si>
  <si>
    <t xml:space="preserve">LICENCIADO EN PSICOLOGIA Y PEDAGOGIA </t>
  </si>
  <si>
    <t xml:space="preserve">ASOCIACION PROFESIONALES DE COLOMBIA
SEC DE EDUCACION DE BOGOTA
COLEGIO BILINGÜE CLERMONT
CITEP
</t>
  </si>
  <si>
    <t>01/08/2014 HASTA 30/12/2014
09/10/2013 HASTA 04/2014
01/08/2012 HASTA 30/06/2013
01/09/2010 HASTA 31/08/2012</t>
  </si>
  <si>
    <t>COORDINADORA CDI ANGEL GUARDIAN
GESTORA CUIDADANIA Y CONVIVENCIA
PROFESORA
PSICOPEDAGOGA</t>
  </si>
  <si>
    <t>LUZ MARIELA PRATO MANTILLA</t>
  </si>
  <si>
    <t>60,262,277</t>
  </si>
  <si>
    <t xml:space="preserve">ASOCIACION PROFESIONALES DE COLOMBIA
ASOCIACION PROFESIONALES DE COLOMBIA
FUNDACION ESTRUCTURAR
</t>
  </si>
  <si>
    <t>01/10/2014 HASTA 31/12/2014
15/05/2014 HASTA 30/09/2014
11/08/2011 HASTA 17/12/2011</t>
  </si>
  <si>
    <t xml:space="preserve">ASESORA PEDAGOGICA
AGENTE EDUCATIVA
PSICOLOGA DEL PROGRAMA
</t>
  </si>
  <si>
    <t>ANA ELVIRA TORRES CARILLO</t>
  </si>
  <si>
    <t>41,742,161</t>
  </si>
  <si>
    <t>LICENCIATURA EN PREESCOLAR Y PROMOCION DE LA FAMILIA</t>
  </si>
  <si>
    <t>UNIVERSIDAD SANTO TOMAS DE AQUINO</t>
  </si>
  <si>
    <t xml:space="preserve">ASOCIACION PROFESIONALES DE COLOMBIA
ASOCIACION PROFESIONALES DE COLOMBIA
FUNDACION UNIVERSITARIA LUIS AMIGÓ
</t>
  </si>
  <si>
    <t xml:space="preserve">01/2014 HASTA 31/12/2014
08/2013 HASTA 30/12/2013
10/2014 HASTA </t>
  </si>
  <si>
    <t xml:space="preserve">COORDINADORA GENERAL DE LOS PROYECTOS
COORDINADORA PROYECTO FAMILIAS CON BIENESTAR
PSICOLOGA DEL PROGRAMA
</t>
  </si>
  <si>
    <t>EDGAR MANUEL REYES AGAMEZ</t>
  </si>
  <si>
    <t>9,098,275</t>
  </si>
  <si>
    <t xml:space="preserve">ASOCIACION PROFESIONALES DE COLOMBIA
ASOCIACION PROFESIONALES DE COLOMBIA
ASOCIACION PROFESIONALES DE COLOMBIA
FUNDACION PROCIENCIA
</t>
  </si>
  <si>
    <t xml:space="preserve">04/06/2014 HASTA 30/12/2014
08/05/2013 HASTA 30/12/2013 
08/05/2012 HASTA 20/12/2012  fEBRERO ,MARZO, ABRIL, MAYO Y DICIEMBRE DE 2011. MARZO, ABRIL, JULIO DE 2010. ABRIL, AGOSTO DE 2009. AGOSTO, DICIEMBRE DE 2008  </t>
  </si>
  <si>
    <t xml:space="preserve">ASESOR PEDAGOGICO
AGENTE EDUCATIVO
PSICOLOGO DEL PROGRAMA
TALLERISTA
</t>
  </si>
  <si>
    <t>Folio No. 273</t>
  </si>
  <si>
    <t>ASOCIACIÓN DE PROFESIONALES DE COLOMBIA</t>
  </si>
  <si>
    <t>772/2013</t>
  </si>
  <si>
    <t>170 - 184</t>
  </si>
  <si>
    <t>DE ACUERDO A LA SOLICITUD DE ACLARACIÓN Y REVISIÓN DE LA PROPUESTA  CON RADICADO NÚMERO E-2015025500-1100, SE REALIZA LA REVISIÓN Y ACLARACIÓN CORRESPONDIENTE</t>
  </si>
  <si>
    <t>1372/2012</t>
  </si>
  <si>
    <t>CONVENIO 040/2011</t>
  </si>
  <si>
    <t>827/2013</t>
  </si>
  <si>
    <t>SE TRASLAPA CON EL CONTRATO 772/2013</t>
  </si>
  <si>
    <t>185 - 187</t>
  </si>
  <si>
    <t>ANGIE ELIZABETH MARIN GUASCA</t>
  </si>
  <si>
    <t>52,989,879</t>
  </si>
  <si>
    <t>FUNDACION UNIVERSITRIA KONRAD LORENZ</t>
  </si>
  <si>
    <t>Adjunto copia de la tarjeta profesional pero no es legible</t>
  </si>
  <si>
    <t>COORPORACION CULTURAL NUEVA TIBABUYES -CULTIBA</t>
  </si>
  <si>
    <t>ABRIL 2007 A MAYO 2014</t>
  </si>
  <si>
    <t xml:space="preserve">COORDINADORA DE PROYECTOS </t>
  </si>
  <si>
    <t xml:space="preserve">GLORIA  SETELLA QUIROZ </t>
  </si>
  <si>
    <t>52,584,299</t>
  </si>
  <si>
    <t>LICENCIADA EN BIOLOGIA</t>
  </si>
  <si>
    <t xml:space="preserve">C0LEGIO COOPERATIVO DE TIMIZA-                                                                                                                                                                                                                                                                                                 COOEDUCAR    MAYO /1998- A NOV /1998                         </t>
  </si>
  <si>
    <t xml:space="preserve">30/01/2001 AL 30/11/2001 , 30/01/2002 AL 30/11/2002- </t>
  </si>
  <si>
    <t xml:space="preserve">GEOVANNI CHARRY </t>
  </si>
  <si>
    <t>79,485,723</t>
  </si>
  <si>
    <t>UNIVERSIDAD CENTRAL</t>
  </si>
  <si>
    <t>no adjunta tarjeta profesional</t>
  </si>
  <si>
    <t>Vector  Geophysical</t>
  </si>
  <si>
    <t>06/03/2013 a 21/01/2014</t>
  </si>
  <si>
    <t xml:space="preserve">Administrador </t>
  </si>
  <si>
    <t>FUNDACIÓN ACEPTA EL CAMBIO PARA LA VIDA NUEVA</t>
  </si>
  <si>
    <t>Grupo 1</t>
  </si>
  <si>
    <t>SECRETARIA DISTRITAL DE INTEGRACION SOCIAL DIRECCION DE GESTION CORPORATIVA SUBDIRECCION DE CONTRATACION</t>
  </si>
  <si>
    <t>CONVENIO 7.130/2014</t>
  </si>
  <si>
    <t>LA CERTIFICACIÓN NO PRESENTA INFORMACIÓN SOBRE SANCIONES  Y/O MULTAS</t>
  </si>
  <si>
    <t>CONVENIO 7.11/2014</t>
  </si>
  <si>
    <t>LA CERTIFICACIÓN NO PRESENTA INFORMACIÓN SOBRE SANCIONES  Y/O MULTAS. ESTA CERTIFICACION NO SE TIENE EN CUENTA, TODA VEZ QUE SE TRASLAPA CON LA DEL FOLIO 62,</t>
  </si>
  <si>
    <t>CONVENIO 6.264/2013</t>
  </si>
  <si>
    <t>420,775,500</t>
  </si>
  <si>
    <t>CONVENIO 6.229/2013</t>
  </si>
  <si>
    <t>548,699,256</t>
  </si>
  <si>
    <t>CONVENIO 6.228/2013</t>
  </si>
  <si>
    <t>CONVENIO 102/2012</t>
  </si>
  <si>
    <t>CONVENIO 101/2012</t>
  </si>
  <si>
    <t>LA CERTIFICACIÓN NO PRESENTA INFORMACIÓN SOBRE SANCIONES  Y/O MULTAS. ESTA CERTIFICACION NO SE TIENE EN CUENTA, TODA VEZ QUE SE TRASLAPA CON LA DEL FOLIO 63</t>
  </si>
  <si>
    <t>CONVENIO 89/2012</t>
  </si>
  <si>
    <t>LA CERTIFICACIÓN NO PRESENTA INFORMACIÓN SOBRE SANCIONES  Y/O MULTAS. ESTA CERTIFICACION NO SE TIENE EN CUENTA, TODA VEZ QUE SE TRASLAPA EN TIEMPO CON LA DEL FOLIO 63</t>
  </si>
  <si>
    <t>CONVENIO 44/2012</t>
  </si>
  <si>
    <t>LA CERTIFICACIÓN NO PRESENTA INFORMACIÓN SOBRE SANCIONES  Y/O MULTAS. ESTA CERTIFICACION NO SE TIENE EN CUENTA, TODA VEZ QUE SUPERA LA CANTIDAD MÁXIMA DE CERTIFICACIONES REQUERIDAS EN EL PLIEGO DE CONDICIONES.</t>
  </si>
  <si>
    <t xml:space="preserve"> BOSA: CALLE 65 C SUR # 78 C 25</t>
  </si>
  <si>
    <t>ANEXA COPIA DE CONTRATO DE ARRENDAMIENTO</t>
  </si>
  <si>
    <t>COORDINADOR (MODALIDAD INSTITUCIONAL)</t>
  </si>
  <si>
    <t xml:space="preserve">JULIETA CEBALLOS BUSTAMANTE </t>
  </si>
  <si>
    <t>LICENCIATURA EN EDUCACIÓN PREESCOLAR</t>
  </si>
  <si>
    <t>JUDITH GÓMEZ CRUZ</t>
  </si>
  <si>
    <t>LICENCIADA EN NUTRICIÓN Y DIETÉTICA</t>
  </si>
  <si>
    <t>No adjunta</t>
  </si>
  <si>
    <t>ICBF REGIONAL CUNDINAMARCA CENTRO ZONAL UBATÉ</t>
  </si>
  <si>
    <t>11/04/1984 AL 1/07/2009</t>
  </si>
  <si>
    <t>PROFESIONAL UNIVERSITARIO</t>
  </si>
  <si>
    <t>NO SE TIENE EN CUENTA A PARTIR DE LO REQUERIDO EN EL PLIEGO EN EL NUMERAL 3,21 TALENTO HUMANO</t>
  </si>
  <si>
    <t>PROFESIONAL DE APOYO PSICOSOCIAL (MODALIDAD FAMILIAR)</t>
  </si>
  <si>
    <t>YEIMY PATRICIA BERMUDEZ TUNJANO</t>
  </si>
  <si>
    <t>LICENCIADA EN PEDAGOGÍA INFANTIL</t>
  </si>
  <si>
    <t>UNIVERSIDAD DEL TOLMA</t>
  </si>
  <si>
    <t>5/07/2011 AL 10/12/2014</t>
  </si>
  <si>
    <t>COORDINADOR (MODALIDAD FAMILIAR)</t>
  </si>
  <si>
    <t>1/250</t>
  </si>
  <si>
    <t>HEIDY LORENA OLIVEROS FLORIAN</t>
  </si>
  <si>
    <t>CORPORACION UNIVERSIDAD MINUTO DE DIOS</t>
  </si>
  <si>
    <t>NO REGISTRA</t>
  </si>
  <si>
    <t>SELECCIÓN INTELIGENTE</t>
  </si>
  <si>
    <t>21/07/2011 HASTA 19/12/2013</t>
  </si>
  <si>
    <t>NO CUMPLE</t>
  </si>
  <si>
    <t>AUXILIAR EN ENFERMERÍA</t>
  </si>
  <si>
    <t>ANDY JOHANNA PALACIOS BERMÚDEZ</t>
  </si>
  <si>
    <t>ESCUELA DE SALUD TERESA DE CALCUTA</t>
  </si>
  <si>
    <t>YULI FERNANDA CANTOR BELTRAN</t>
  </si>
  <si>
    <t>UNIVERSIDAD COPERATIVA DE COLOMBIA</t>
  </si>
  <si>
    <t>FUCAI</t>
  </si>
  <si>
    <t>Agosto a noviembre 2012</t>
  </si>
  <si>
    <t>PSICÓLOGA DE LA UNIDAD FAMILIAR</t>
  </si>
  <si>
    <t>FUNDACION SOCIAL POR BOGOTA</t>
  </si>
  <si>
    <t>ICBF REGIONAL CUNDINAMARCA-BOGOTA</t>
  </si>
  <si>
    <t>324/12</t>
  </si>
  <si>
    <t>1350/12</t>
  </si>
  <si>
    <t>SE TRASLAPA 29 DIAS CON CONTRATO 324/12</t>
  </si>
  <si>
    <t>1817/12</t>
  </si>
  <si>
    <t>ICBF REGIONAL CUNDINAMARCA-SOACHA</t>
  </si>
  <si>
    <t>25-18-2012-542</t>
  </si>
  <si>
    <t>25-18-2012-905</t>
  </si>
  <si>
    <t>24.4</t>
  </si>
  <si>
    <t>SE TRASLAPA 17 DIAS CON CONTRATO 324/13</t>
  </si>
  <si>
    <t>1.46</t>
  </si>
  <si>
    <t>VEREDA QUIBA GUAVAL</t>
  </si>
  <si>
    <t>SIN INFORMACION</t>
  </si>
  <si>
    <t xml:space="preserve">ANEXAR CERTIFICADO DE LIBERTAD Y TRADICION DEL INMUEBLE.// según radicado E-2015 -025092-1100 el oferente presenta certificado de tradicion y libertad del inmueble.  </t>
  </si>
  <si>
    <t xml:space="preserve">YULIET LUCRECIA BERNAL COMBARIZA </t>
  </si>
  <si>
    <t>1. FUNDACION SOCIAL POR BOGOTA</t>
  </si>
  <si>
    <t>. 05/01/1998-30/05/2012
. 1/006/2012- ACTUALMENTE</t>
  </si>
  <si>
    <t>DIRECTORA
COORDINADORA DE PROYECTOS</t>
  </si>
  <si>
    <t>ANGELICA FLOREZ RODRIGUEZ</t>
  </si>
  <si>
    <t>6/02/2013-20/12/2013
20/01/2014- 15/12/2014
01/05/2014-15/12/2014</t>
  </si>
  <si>
    <t>ESTA HOJA DE VIDA FUE PRESENTADA EN LA PROPUESTA DEL OFERENTE FUNDACION FUTURO EN PRESENTE  DEBE SUBSANAR CONFORME EL NUMERAL 3,21,1 NOTA 5.//según radicado e-2015 -025092-1100 se presenta hoja de vida de Maria Eugenia Londoño Tamayo de profesion psicologa con sus respectivos soportes, (folio 10-22)</t>
  </si>
  <si>
    <t>4 MAESTRAS
1 PROFESIONAL DE APOYO EN SALUD Y NUTRICION
1. AUXILIAR PEDAGOGICO
1 AUXILIAR DE COCINA
1 AUXILIAR DE SERVICIOS GENERALES</t>
  </si>
  <si>
    <t xml:space="preserve">NO SE TIENE EN CUENTA A PARTIR DE LO REQUERIDO EN EL PLIEGO EN EL NUMERAL 3,21 TALENTO HUMANO MINIMO HABILITANTE </t>
  </si>
  <si>
    <t>EL OFERENTE CUMPLE CON LOS CRITERIOS CONTEMPLADOS EN EL ANEXO 12 DEL PLIEGO DE CONDICIONES</t>
  </si>
  <si>
    <t xml:space="preserve">COORDINADOR DE PROYECTOS </t>
  </si>
  <si>
    <t>FUNDACION FUTURO EN PRESENTE</t>
  </si>
  <si>
    <t>2.77.235.650</t>
  </si>
  <si>
    <t>1813/2012</t>
  </si>
  <si>
    <t>1347/2012</t>
  </si>
  <si>
    <t>Se traslapa totalmente con el contrato 1883/12</t>
  </si>
  <si>
    <t>CALLE 64 N°70 G 85 SUR</t>
  </si>
  <si>
    <t>MARIA CARMEN MICAN BAQUERO</t>
  </si>
  <si>
    <t>MAESTRA EN EDUCACIION PREESCOLAR</t>
  </si>
  <si>
    <t>CENTRO DE ESTUDIOS PSICOPEDAGOGICOS</t>
  </si>
  <si>
    <t>22/01/2010-30/11/2011
01/07/2012-22/12/2012
08/01/201320/12/2013
20/01/2014-15/12/2014</t>
  </si>
  <si>
    <t>17/01/2013-17/07/2014</t>
  </si>
  <si>
    <t>LA HOJA DE VIDA FUE PRESENTADA EN LA PROPUESTA DEL OFERENTE FUNDACION SOCIAL POR BOGOTA TENIENDO ENCUENTA QUE LA OFERTA FUE PRESENTADA PRIMERO POR FUNDACION FUTURO EN PRESENTE SE VALIDA HOJA DE VIDA PARA ESTE PROPONENTE</t>
  </si>
  <si>
    <t>320/12</t>
  </si>
  <si>
    <t>1396/12</t>
  </si>
  <si>
    <t>1813/12</t>
  </si>
  <si>
    <t>Se traslapa con el contrato 1396/12</t>
  </si>
  <si>
    <t>137/2011</t>
  </si>
  <si>
    <t>Se traslapa con el contrato 320/12</t>
  </si>
  <si>
    <t xml:space="preserve">FINANCIERO </t>
  </si>
  <si>
    <t>LUZ AIDEE PINEDA</t>
  </si>
  <si>
    <t>LA ENTIDAD NO ADJUNTA HOJAS DE VIDA NI SOPORTES DEL PERSONAL ADICIONAL.</t>
  </si>
  <si>
    <t>PRACTICANTE APOYO PEDAGÓGICO Y APOYO EN SALUD</t>
  </si>
  <si>
    <t>NO SE TIENE EN CUENTA A PARTIR DEL PERFIL REQUERIDO EN EL PLIEGO,  NUMERAL 4,1 CRITERIOS DE PONDERACIÓN</t>
  </si>
  <si>
    <t xml:space="preserve">FUNDACION ESPERANZA VIVA </t>
  </si>
  <si>
    <t>FUNDACION ESPERANZA VIVA</t>
  </si>
  <si>
    <t>364/2010</t>
  </si>
  <si>
    <t>EL OFERENTE ANEXA FORMATO 6 "EXPERIENCIA MINIMA HABILITANTE" folio 72, SIN EMBARGO EL REGISTRO NO CUENTA CON NUMERO DE CONTRATO, NI FECHA DE SUSCRIPCION, TAMPOCO ANEXA RESPECTIVO SOPORTE , EN EL FOLIO 81 SE ENCUENTRA OTRO REGISTRO DE EXPERIENCIA MINIMA HABILITANTE, EN EL CUAL SE EVIDENCIAN SOPORTE DE CONTRATO 685/2008,702/2009,364/2010 (folio 75), DE LOS CUALES DE ACUERDO A LOS PLIEGOS SOLO APLICA EL 364/2010. SE SOLICITA ACLARAR EXPERIENCIA
//DE ACUERDO A RADICADO E-2015-025462-1100, LA ENTIDAD ANEXA REGISTROS DE EXPERIENCIA CON SU RESPECTIVA CERTIFICACION, A PARTIR DE LA CUAL CUMPLE CON LA EXPERIENCIA MIMIMA HABILITANTE.</t>
  </si>
  <si>
    <t>930/2013</t>
  </si>
  <si>
    <t xml:space="preserve">SIN INFORMACION </t>
  </si>
  <si>
    <t>CRA 75 F No 62 F 30 SUR</t>
  </si>
  <si>
    <t>CINDY KATEHRINE MORENO BARAHONA</t>
  </si>
  <si>
    <t>CORPORACION INTERNACIONAL PARA EL DESARROLLO EDUCATIVA</t>
  </si>
  <si>
    <t>1. FUNDACION ESPERANZA VIVA</t>
  </si>
  <si>
    <t xml:space="preserve">8 AÑOS, NO REGISTRA FECHA DE INICIO Y TERMINACION </t>
  </si>
  <si>
    <t xml:space="preserve">EN LA HOJA DE VIDA NO RELACIONA LA EXPERIENCIA COMO COORDINADORA.//Según radicado No E-2015-025462-1100 del 23/01/2015, folio 27 se allega certificacion laboral, </t>
  </si>
  <si>
    <t>DIANA CAROLINA PUERTA PEREZ</t>
  </si>
  <si>
    <t>UNIVERSIDAD CATOLICA</t>
  </si>
  <si>
    <t xml:space="preserve">FEBRERO 2013- ACTUALMENTE </t>
  </si>
  <si>
    <t>NO ADJUNTA TARJETA PROFESIONAL.// Según radicado No E-2015-025462-1100 del 23/01/2015, allegan tarjeta profesional, folio 4 .</t>
  </si>
  <si>
    <t>1 NUTRICIONISTA
7 DOCENTES
3 AUXILIARES PEDAGÓGICOS
3 MANIPULADORAS DE ALIMENTOS
2 SERVICIOS GENERALES</t>
  </si>
  <si>
    <t xml:space="preserve">SECRETARIA DISTRITAL DE INTEGRACION SOCIAL </t>
  </si>
  <si>
    <t>2878/201</t>
  </si>
  <si>
    <t>3002/2010</t>
  </si>
  <si>
    <t>SE TRASLAPAN DOS DÍAS CON EL CONTRATO 3710/2011</t>
  </si>
  <si>
    <t>3762/2011</t>
  </si>
  <si>
    <t>SE TRASLAPA CON EL CONTRATO 3710 - 2011</t>
  </si>
  <si>
    <t>3710/2011</t>
  </si>
  <si>
    <t>MARLEN ROSERO GARCIA</t>
  </si>
  <si>
    <t>UNIVERSIDAD SANTIAGO DE CALI</t>
  </si>
  <si>
    <t>34215-T</t>
  </si>
  <si>
    <t xml:space="preserve">IDESTRA S.A </t>
  </si>
  <si>
    <t xml:space="preserve">20/08/2011 -ACTUALMENTE
</t>
  </si>
  <si>
    <t>LEUCY RUBI PABON TAIMBUD</t>
  </si>
  <si>
    <t xml:space="preserve">REVISOR FISCAL </t>
  </si>
  <si>
    <t>72136-T</t>
  </si>
  <si>
    <t xml:space="preserve">USA GLOBAL MARKET S.A </t>
  </si>
  <si>
    <t>15/12/2009-ACTUALMENTE</t>
  </si>
  <si>
    <t>FUNDACION ACEPTA EL CAMBIO PARA LA VIDA NUEVA</t>
  </si>
  <si>
    <t>EN LA CARTA DE PRESENTACIÓN EL PROPONENTE MANIFIESTA POSTULARSE  AL GRUPO "05 - CIUDAD BOLIVAR", SIN EMBARGO, EL CONTENIDO DE LA PROPUESTA VA DIRIGIDO A EL GRUPO 13 DE ENGATIVA,  SEGÚN LO ESTABLECIDO EN LOS PLIEGOS; PARA ELLO EN EL FORMATO 1  "CARTA DE  PRESENTACIÓN DE LA PROPUESTA" EN EL LITERAL d) SE MANIFIESTA QUE DEBEN INTERPRETARSE LAS OMISIONES Y/O CONTRADICCIONES,  DE ACUERDO CON LA COMPATIBILIDAD CON LOS PLIEGOS Y CONDICIONES DEL PROCESO DE LA CONVOCATORIA PÚBLICA, POR TANTO SE RESUELVE QUE LA PROPUESTA VA DIRIGIDA AL GRUPO 13 - ENGATIVA Y DE ACUERDO A ESTO SE REALIZA LA EVALUACIÓN. SE SOLICITA ACLARAR EL GRUPO AL CUAL OFERTA</t>
  </si>
  <si>
    <t>ICBF REGIONAL CUNDINAMARCA</t>
  </si>
  <si>
    <t>25-18-2013-540</t>
  </si>
  <si>
    <t>770,902,117</t>
  </si>
  <si>
    <t>25-18-2014-369</t>
  </si>
  <si>
    <t>SE TRASLAPA CON CONTRATO DE APORTE NUMERO 25-18-2013-540</t>
  </si>
  <si>
    <t>743,417,400</t>
  </si>
  <si>
    <t>25-18-2014-476</t>
  </si>
  <si>
    <t>550,190,500</t>
  </si>
  <si>
    <t>25-18-2014-513</t>
  </si>
  <si>
    <t>SE TRASLAPA CON CONTRATO DE APORTE NUMERO 25-18-2014-476</t>
  </si>
  <si>
    <t>120,671,652</t>
  </si>
  <si>
    <t>66-67</t>
  </si>
  <si>
    <t>25-18-2014-512</t>
  </si>
  <si>
    <t>SE TRASLAPA CON CONTRATO DE APORTE NUMERO 25-18-2014-513</t>
  </si>
  <si>
    <t>18,022,260</t>
  </si>
  <si>
    <t>EL OFERENTE MANIFIESTA EN EL FOLIO 183"POR PERIODO DE VACACIONES DE FIN DE AÑO NO SE HA INICIADO CONSECUCION DEL ESPACIO". SE SOLICITA ACLARACION DE INFRAESTRUCTURA.// De acuerdo a radicado E-2015-0236-49-1100 con un total de 9 folios no se da claridad con respecto  a  la solicitud.</t>
  </si>
  <si>
    <t>2/400</t>
  </si>
  <si>
    <t>ADRIANA RODRIGUEZ</t>
  </si>
  <si>
    <t>LICEO CRISTIANO VIDA NUEVA
UGFIYTDIYRIED</t>
  </si>
  <si>
    <t>01/02/1999-01/02/2002
01/02/2002-13/12/2013</t>
  </si>
  <si>
    <t>DOCENTE DE PREESCOLAR
COORDINADORA ACADEMICA</t>
  </si>
  <si>
    <t>NELSY ARIAS ROJAS</t>
  </si>
  <si>
    <t>LICENCIADA EN BASICA CON ENFASIS EN INFORMATICA</t>
  </si>
  <si>
    <t>UNIVERSIDAD PANAMERICANA</t>
  </si>
  <si>
    <t>04/02/2014-31/12/2014</t>
  </si>
  <si>
    <t>YUILIETH SOFIA MEDRANO PAYARES</t>
  </si>
  <si>
    <t>05/02/2014-31/12/2014</t>
  </si>
  <si>
    <t>MARYI JULIETH TORREZ RAMIREZ</t>
  </si>
  <si>
    <t>UNIVERSIDAD MINUTO DE DIOS</t>
  </si>
  <si>
    <t>235281023-1</t>
  </si>
  <si>
    <t>24/02/2014-31/12/2014</t>
  </si>
  <si>
    <t>2 AUXILIARES DE ENFERMERÍA</t>
  </si>
  <si>
    <t>FUNDACION SOLIDARIDAD POR COLOMBIA</t>
  </si>
  <si>
    <t>421,714,390</t>
  </si>
  <si>
    <t>376/2012</t>
  </si>
  <si>
    <t>1357/12</t>
  </si>
  <si>
    <t>1821/12</t>
  </si>
  <si>
    <t>DIAG 38SUR N° 82 - 30 BARRIO PATIO BONITO, CENTRO ZONAL KENNEDY</t>
  </si>
  <si>
    <t>ANEXA CONTRATO DE COMODATO N°17  ENTRE LA CORPORACION DE ABASTOS DE BOGOTA S.A. "CORABASTOS" POR UN PLAZO DE NOVENTA Y NUEVE (99) AÑOS A PARTIR DEL 15 DE NOVIEMBRE DE 1980.</t>
  </si>
  <si>
    <t>ADRIANA MARCELA RUIZ RUIZ</t>
  </si>
  <si>
    <t>CORPORACION UNIVERSITARIA IBEROAMERICANA</t>
  </si>
  <si>
    <t>15/06/2006 AL 15/12/2006
01/02/2007 AL 14/12/2007
04/02/2008 AL 16/12/2008
05/02/2009 AL 22/12/2009
01/02/2010 AL 13/12/2010
01/02/2011 AL 13/12/2011
01/02/2012 AL 30/06/2012
03/07/2012 AL 11/12/2012
14/01/2013 AL 20/12/2013
20/01/2014 AL 31/07/2014
01/08/2014 AL 15/12/2014</t>
  </si>
  <si>
    <t>LADY CATHERINE PACHON RODRIGUEZ</t>
  </si>
  <si>
    <t>22/03/2014 AL 31707/2014
01/08/2014 AL 15/12/2014</t>
  </si>
  <si>
    <t>1 PROFESIONAL EN SALUD Y NUTRICIÓN
3 AUXILIARES DE COCINA
2 AUXILIARES DE SERVICIOS GENERALES
3 AUXILIARES PEDAGÓGICAS
9 DOCENTES</t>
  </si>
  <si>
    <t>287/2010</t>
  </si>
  <si>
    <t>78/2011</t>
  </si>
  <si>
    <t xml:space="preserve">AUXILIAR ADMINISTRATIVO CONTADOR </t>
  </si>
  <si>
    <t xml:space="preserve">FLOR NELLY VARGAS </t>
  </si>
  <si>
    <t>UNIVERSIDAD EXTERNADO DE COLOMBIA</t>
  </si>
  <si>
    <t>53383-T</t>
  </si>
  <si>
    <t xml:space="preserve">FUNDACION SOLIDARIDAD POR COLOMBIA </t>
  </si>
  <si>
    <t xml:space="preserve">04/02/2005 A LA FECHA </t>
  </si>
  <si>
    <t>DIRECTOR ADMINISTRATIVO Y CONTABLE</t>
  </si>
  <si>
    <t xml:space="preserve">CENTRO INFANTIL MADRE DE DIOS TRIBILIN </t>
  </si>
  <si>
    <t xml:space="preserve">GRUPO 22 </t>
  </si>
  <si>
    <t>904,663,700</t>
  </si>
  <si>
    <t>456/2009</t>
  </si>
  <si>
    <t>NO SE TUVO EN CUENTA CONTRATO  456/09, DEBIDO A QUE DE ACUERDO A LOS PLIEGOS LAS CERTIFICACIONES  DEBEN SER DE LOS CONTRATOS DE LOS ÚLTIMOS 5 AÑOS(numeral 3.19)</t>
  </si>
  <si>
    <t>278/2010</t>
  </si>
  <si>
    <t>103/2011</t>
  </si>
  <si>
    <t>400/2012</t>
  </si>
  <si>
    <t>1362/2012</t>
  </si>
  <si>
    <t>$446,400,000</t>
  </si>
  <si>
    <t>1827/2012</t>
  </si>
  <si>
    <t>1,373,490,650</t>
  </si>
  <si>
    <t xml:space="preserve">CDI INSTITUCIONAL CON ARRIENDO </t>
  </si>
  <si>
    <t xml:space="preserve">DIAGONAL 3  A- BIS # 8-63 ESTE LOS LACHES </t>
  </si>
  <si>
    <t>CONTRATO DE ARRENDAMIENTO CON LA CONGREGACION SIERVAS DE LA MADRE DE DIOS FECHADO 02/01/2015</t>
  </si>
  <si>
    <t xml:space="preserve">CUMPLE </t>
  </si>
  <si>
    <t xml:space="preserve">HERMANA ALBA DE JESUS CALLE MORALES </t>
  </si>
  <si>
    <t xml:space="preserve">51,583,143 DE BOGOTA </t>
  </si>
  <si>
    <t xml:space="preserve">LICENCIADA EN EDUCACION INTEGRAL </t>
  </si>
  <si>
    <t xml:space="preserve">UNIVERSIDAD CECILIO ACOSTA </t>
  </si>
  <si>
    <t xml:space="preserve">01/10/2013 HASTA LA ACTUALIDAD </t>
  </si>
  <si>
    <t xml:space="preserve">DE ACUERDO A LOS PLIEGOS SE REQUIERE DE UN COORDINADOR DE TIEMPO COMPLETO POR CADA 200 NIÑOS Y EN LA PROPUESTA SOLO OFERTAN UN PROFESIONAL..// De acuerdo a radicado E-2015-024640-1100 el oferente aclara: " En el equipo adicional adjunto pagina 627 la psicologa Sandra Marcela Ferrucho Ospina hara medio tiempo de coordinadora acompañando a la Hna. Alba de Jesus Calle Morales y el otro medio tiempo como psicologa. acompañando a la psicologa Edith Maritza Montoya Rivas."
De acuerdo al pliego capitulo III- Componente tecnico,numeral 3.21.1 TALENTO HUMANO HABILITANTE,   la cantidad de profesionales a presentar dependera del numero de cupos de los grupos a los que este ofertando de acuerdo a las proporciones relacionados en el numeral 3.22.1 y 3.22.2. 
De acuerdo a lo anterior en el numeral 3.22.1 CENTROS DE DESARROLLO INFANTIL, Notas generales ICBF: en los CDI en los que se atienda un numero de niños y niñas diferente a las relaciones establecidas en las tablas de proporciones de Talento Humano a exepción del coordinador, se debera vincular de manera proporcional. Se autoriza contar con la misma proporcion de Talento Humano por niños y niñas atendidos hasta por un 49%  por encima del numero de niños y niñas por adulto, establecidos en el estándar. 
Para los casos en la que la proporci'on de niños y niñas por adulto es igual o superior al 50%, se debe vincular a otra persona para el mismo cargo. 
a partir de lo anterior la Entidad NO CUMPLE con el talento Humano habilitante requerido . </t>
  </si>
  <si>
    <t xml:space="preserve">EDITH MARTITZA MONTOYA RIVAS </t>
  </si>
  <si>
    <t xml:space="preserve">52,965,438 DE BOGOTA </t>
  </si>
  <si>
    <t xml:space="preserve">SICOLOGA </t>
  </si>
  <si>
    <t xml:space="preserve"> REGISTRO 102144</t>
  </si>
  <si>
    <t xml:space="preserve">16/07/2012 CON CONTRATO DE TRABAJO INFERIOR A UN AÑO </t>
  </si>
  <si>
    <t>DE ACUERDO A LOS PLIEGOS SE REQUIERE DE UN PSICOSOCIAL DE TIEMPO COMPLETO POR CADA 200 NIÑOS Y EN LA PROPUESTA SOLO OFERTAN UN PROFESIONAL.</t>
  </si>
  <si>
    <t>1 NUTRICIONISTA
1 ENFERMERA AUXILIAR
18 DOCENTES
6 AUXILIARES PEDAGÓGICAS
6 MANIPULADORAS DE ALIMENTOS
4 SERVICIOS GENERALES</t>
  </si>
  <si>
    <t>248.</t>
  </si>
  <si>
    <t>362/2012</t>
  </si>
  <si>
    <t>11,8</t>
  </si>
  <si>
    <t>FINANCIERA</t>
  </si>
  <si>
    <t xml:space="preserve">OLGA MARINA CASAS DE BRICEÑO </t>
  </si>
  <si>
    <t>CORPORACION UNIVERSITARIA REPUBLICANA</t>
  </si>
  <si>
    <t>158166-T</t>
  </si>
  <si>
    <t>CONCEJO DE BOGOTA</t>
  </si>
  <si>
    <t>02/12/2005 A 31/12/2006</t>
  </si>
  <si>
    <t>CONTABILIDAD Y PRESUPUESTO</t>
  </si>
  <si>
    <t xml:space="preserve">AUXILIAR DE ENFERMERIA </t>
  </si>
  <si>
    <t xml:space="preserve">MONICA PATRICIA LUQUE MARTINEZ </t>
  </si>
  <si>
    <t xml:space="preserve">FUNDACION ESTUDIOS EMPRESARIALES </t>
  </si>
  <si>
    <t>14/122002</t>
  </si>
  <si>
    <t>6/10/2014 A15/12/2014</t>
  </si>
  <si>
    <t>AUXILIAR DE ENFERMERIA</t>
  </si>
  <si>
    <t xml:space="preserve">SANDRA MARCELA FERRUCHO OSPINA </t>
  </si>
  <si>
    <t>UNAD</t>
  </si>
  <si>
    <t>LICEO MATER DEI</t>
  </si>
  <si>
    <t>28=%/2014 A19/2014</t>
  </si>
  <si>
    <t xml:space="preserve">AUXILIAR ADMINISTRATIVA </t>
  </si>
  <si>
    <t xml:space="preserve">SONIA BEATRIZ </t>
  </si>
  <si>
    <t xml:space="preserve">51,719,114 DE BOGOTA </t>
  </si>
  <si>
    <t xml:space="preserve">CONTABILIDAD Y FINANZAS </t>
  </si>
  <si>
    <t xml:space="preserve">CORPORACION UNIFICADA CUN  </t>
  </si>
  <si>
    <t>22/01/2014 AL 15/12/2014</t>
  </si>
  <si>
    <t xml:space="preserve">NUTRICION Y DIETETICA </t>
  </si>
  <si>
    <t xml:space="preserve">HEIDY PAOLA MOLANO RICO </t>
  </si>
  <si>
    <t xml:space="preserve">52,741,849 DE BOGOTA </t>
  </si>
  <si>
    <t xml:space="preserve">NUTRICIONISTA  Y DIETISTA  </t>
  </si>
  <si>
    <t xml:space="preserve">HOSPITAL CENTRO ORIENTE </t>
  </si>
  <si>
    <t>MAYO 2007 HASTA ABRIL DEL 2012</t>
  </si>
  <si>
    <r>
      <t>NO CUMPLE POR ESTAR RELACIONADO EN  EXPERIENCIA HABILITANTE Y EXPERIENCIA ADICIONAL.</t>
    </r>
    <r>
      <rPr>
        <b/>
        <sz val="11"/>
        <rFont val="Arial"/>
        <family val="2"/>
      </rPr>
      <t xml:space="preserve">//DE ACUERDO AL RADICADO E-2015-025417-1100 DE FECHA 2015-01-23 EL  OFERENTE MANIFIESTA QUE  " ASI REVISADO EL PLIEGO DE CONDICIONES QUE ES LEY PARA LAS PARTES, EN NINGUN APARTE SEÑALA QUE LA EXPERIENCIA HABILITANTE SEA EXCLUYENTE DE LA ESPECIFICA," </t>
    </r>
    <r>
      <rPr>
        <sz val="11"/>
        <rFont val="Arial"/>
        <family val="2"/>
      </rPr>
      <t>.// TENIENDO EN CUENTA EN EL PLIEGO DE CONDICIONES EL TITULO IV  FACTORES DE PONDERACION. NUMERAL 4.1.  CRITERIOS DE PONDERACION. TABLA DE CRITERIOS. "1. EXPERIENCIA ADICIONAL A LA MÍNIMA REQUERIDA EN LA EJECUCIÓN DE PROGRAMAS DE ATENCIÓN A PROGRAMAS DE PRIMERA INFANCIA Y/O FAMILIA". POR TANTO, ESTE CONTRATO NO SE VALIDA TODA VEZ QUE NO ES UNA EXPERIENCIA</t>
    </r>
    <r>
      <rPr>
        <b/>
        <u/>
        <sz val="11"/>
        <rFont val="Arial"/>
        <family val="2"/>
      </rPr>
      <t xml:space="preserve"> ADICIONAL</t>
    </r>
    <r>
      <rPr>
        <sz val="11"/>
        <rFont val="Arial"/>
        <family val="2"/>
      </rPr>
      <t xml:space="preserve"> A LA MINIMA REQUERIDA (HABILITANTE)</t>
    </r>
  </si>
  <si>
    <r>
      <t>ACLARAR CARTA DE COMPROMISO PARA EL EQUIPO MINIMO Y ADICIONAL SOBRE LA  CONVOCATORIA PUBLICA DE APORTE DE ICBF REGIONAL BOGOTA.</t>
    </r>
    <r>
      <rPr>
        <b/>
        <sz val="11"/>
        <rFont val="Arial"/>
        <family val="2"/>
      </rPr>
      <t>// DE ACUERDO AL RADICADO E-2015-025417-1100 DE FECHA 2015-01-23 EL  OFERENTE ACLARA LA CARTA</t>
    </r>
  </si>
  <si>
    <t>1215/2010</t>
  </si>
  <si>
    <t>EL PROPONENTE MEDIANTE RADICADO E-2015-032129-1100 REALIZA LA RESPECTIVA SUBSANACIÓN A LA OBSERVACION REALIZADA CON RESPECTO A LA INCLUSIÓN DE LOS NUMEROS DE CONTRATOS EN EL FORMATO 6, EXPERIENCIA MINIMA HABILITANTE</t>
  </si>
  <si>
    <t>705/2011</t>
  </si>
  <si>
    <t>EL OBJETO DE CONTRATO NO CUMPLE CON LO SOLICITADO EN EL PLIEGO DE CONDICIONES</t>
  </si>
  <si>
    <t>140/2011</t>
  </si>
  <si>
    <t>1028/2012</t>
  </si>
  <si>
    <t>150</t>
  </si>
  <si>
    <t>1836/2012</t>
  </si>
  <si>
    <t>SE VERIFICA FECHA DE INICIO Y TERMINACIÓN EN EL SECOP</t>
  </si>
  <si>
    <t>980/2014</t>
  </si>
  <si>
    <t>120-150</t>
  </si>
  <si>
    <t>270</t>
  </si>
  <si>
    <t>1835/2012</t>
  </si>
  <si>
    <t>61/66</t>
  </si>
  <si>
    <t>EL PROPONENTE MEDIANTE RADICADO E-2015-032553-1100 REALIZA SUBSANACION A LA OBSERVACION REALIZADA CON RESPECTO AL FORMATO FORMATO 6, EXPERIENCIA MINIMA HABILITANTE</t>
  </si>
  <si>
    <t>1345/2012</t>
  </si>
  <si>
    <t>361/2012</t>
  </si>
  <si>
    <t>63/2011</t>
  </si>
  <si>
    <t>249/2010</t>
  </si>
  <si>
    <t>308/2010</t>
  </si>
  <si>
    <t>EXPERIENCIA SE TRASLAPA CON EL CONTRATO 249/2010</t>
  </si>
  <si>
    <t>710/2009</t>
  </si>
  <si>
    <t>ESTE CONTRATO NO SE TIENE EN CUENTA YA QUE SU EJECUCION NO SE ENCUENTRA DENTRO DE LOS ULTIMO CINCO AÑOS DEFINIDOS EN EL PLIEGO DE CONDICIONES</t>
  </si>
  <si>
    <t>EL PROPONENTE MEDIANTE RADICADO E-2015-01-28-000816 REALIZA LA RESPECTIVA SUBSANACION RELACIONADA CON LA CARTA DE INTENCIÓN O PROMESA DE ARRENDAMIENTO.</t>
  </si>
  <si>
    <t>EL PROPONENTE MEDIANTE RADICADO E-2015-01-28-000816 REALIZA LA RESPECTIVA SUBSANACION RELACIONADA CON EL COMRPOMISO DE DISPONER DE UN ESPACIO FISICO ADECUADO PARA LA PRESTACION DEL SERVICIO EN ESTA MODALIDAD.</t>
  </si>
  <si>
    <r>
      <t xml:space="preserve">DE ACUERDO AL RADICADO E-2015-032425-100; LA ASOCIACIÓN DE PROFESIONALES DE COLOMBIA SOLICITA QUE SE TENGA EN CUENTA LA CERTIFICACIÓN DEL CONVENIO 040/11 COMO EXPERIENCIA HABILITANTE Y NO COMO EXPERIENCIA ADICIONAL, DE ESTA MANERA </t>
    </r>
    <r>
      <rPr>
        <b/>
        <sz val="11"/>
        <rFont val="Calibri"/>
        <family val="2"/>
      </rPr>
      <t>CUMPLE</t>
    </r>
    <r>
      <rPr>
        <sz val="11"/>
        <rFont val="Calibri"/>
        <family val="2"/>
      </rPr>
      <t xml:space="preserve"> CON EL TIEMPO DE EXPERIENCIA ESPECÍFICA HABILITANTE REQUERIDO EN EL PLIEGO, CAPITULO III, NUMERAL 3,19.</t>
    </r>
  </si>
  <si>
    <r>
      <rPr>
        <b/>
        <sz val="10"/>
        <rFont val="Calibri"/>
        <family val="2"/>
        <scheme val="minor"/>
      </rPr>
      <t>CUMPLE PERFIL</t>
    </r>
    <r>
      <rPr>
        <b/>
        <sz val="11"/>
        <rFont val="Calibri"/>
        <family val="2"/>
        <scheme val="minor"/>
      </rPr>
      <t xml:space="preserve">
SI /NO</t>
    </r>
  </si>
  <si>
    <r>
      <rPr>
        <b/>
        <sz val="9"/>
        <rFont val="Calibri"/>
        <family val="2"/>
        <scheme val="minor"/>
      </rPr>
      <t>CUMPLE PROPORCION</t>
    </r>
    <r>
      <rPr>
        <b/>
        <sz val="11"/>
        <rFont val="Calibri"/>
        <family val="2"/>
        <scheme val="minor"/>
      </rPr>
      <t xml:space="preserve">
SI /NO</t>
    </r>
  </si>
  <si>
    <r>
      <rPr>
        <b/>
        <sz val="10"/>
        <rFont val="Calibri"/>
        <family val="2"/>
        <scheme val="minor"/>
      </rPr>
      <t xml:space="preserve">CUMPLE </t>
    </r>
    <r>
      <rPr>
        <b/>
        <sz val="11"/>
        <rFont val="Calibri"/>
        <family val="2"/>
        <scheme val="minor"/>
      </rPr>
      <t xml:space="preserve">
SI /NO</t>
    </r>
  </si>
  <si>
    <r>
      <t>1.</t>
    </r>
    <r>
      <rPr>
        <sz val="7"/>
        <rFont val="Times New Roman"/>
        <family val="1"/>
      </rPr>
      <t xml:space="preserve">   </t>
    </r>
    <r>
      <rPr>
        <sz val="11"/>
        <rFont val="Arial"/>
        <family val="2"/>
      </rPr>
      <t>Experiencia adicional a la mínima requerida en la ejecución de programas de atención a primera infancia y o familia</t>
    </r>
  </si>
  <si>
    <r>
      <t>2.</t>
    </r>
    <r>
      <rPr>
        <sz val="7"/>
        <rFont val="Times New Roman"/>
        <family val="1"/>
      </rPr>
      <t xml:space="preserve">   </t>
    </r>
    <r>
      <rPr>
        <sz val="1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</si>
  <si>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r>
      <t xml:space="preserve">SE SOLICITA ACLARAR LA EXPERIENCIA // </t>
    </r>
    <r>
      <rPr>
        <b/>
        <sz val="11"/>
        <rFont val="Arial"/>
        <family val="2"/>
      </rPr>
      <t>LA FUNDACIÓN ACEPTA EL CAMBIO PARA VIDA NUEVA NO PRESENTA SUBSANACIÓN</t>
    </r>
  </si>
  <si>
    <r>
      <t xml:space="preserve">SE SOLICITA ACLARAR EL PERFIL DEL PROFESIONAL DE APOYO PSICOSOCIAL, DE ACUERO AL ITEM 3,22,1 DEL PLIEGO DE CONDICIONES // </t>
    </r>
    <r>
      <rPr>
        <b/>
        <sz val="11"/>
        <rFont val="Arial"/>
        <family val="2"/>
      </rPr>
      <t>LA FUNDACIÓN ACEPTA EL CAMBIO PARA VIDA NUEVA NO PRESENTA SUBSANACIÓN</t>
    </r>
  </si>
  <si>
    <r>
      <t xml:space="preserve">SE SOLICITA ACLARAR EXPERIENCIA COMO COORDIANDORA, DE ACUERDO AL PLIEGO, NUMERAL 3,21 //  </t>
    </r>
    <r>
      <rPr>
        <b/>
        <sz val="11"/>
        <rFont val="Arial"/>
        <family val="2"/>
      </rPr>
      <t>LA FUNDACIÓN ACEPTA EL CAMBIO PARA VIDA NUEVA NO PRESENTA SUBSANACIÓN</t>
    </r>
  </si>
  <si>
    <r>
      <t xml:space="preserve">SE SOLICITA ACLARAR TIEMPO DE EXPERIENCIA, DE ACUERDO AL PLIEGO, NUMERAL 3,21 //  </t>
    </r>
    <r>
      <rPr>
        <b/>
        <sz val="11"/>
        <rFont val="Arial"/>
        <family val="2"/>
      </rPr>
      <t>LA FUNDACIÓN ACEPTA EL CAMBIO PARA VIDA NUEVA NO PRESENTA SUBSANACIÓN</t>
    </r>
  </si>
  <si>
    <t xml:space="preserve">LA ENTIDAD REFIERE: " LA SEDE CUENTA CON TODOS LOS REQUERIMIENTOS Y PERMISOS ESTABLECIDOS POR LA LEY". </t>
  </si>
  <si>
    <t>TENIENDO EN CUENTA INFORMACIÓN ALLEGADA EN OFICIO No. E-2015-032764-1100 DEL 28-01-2015 EL PROPONENTE CUMPLE CON EL TALENTO HUMANO MINIMO REQUERIDO</t>
  </si>
  <si>
    <t>*VALOR INICIAL DEL CONTRATO $354,449,200
*PRORROGA ADICIÓN DE $30,506,800
*PRORROGA $61,940,160
*DISMINUCIÓN $2,023,120
*SE REALIZÓ VERIFICACIÓN EN EL SECOP SOBRE FECHA DE INICIO, TERMINACIÓN, OBJETO DEL CONTYRATO, CUPOS, VALOR Y SANCIONES</t>
  </si>
  <si>
    <t>CDI CHUIQUILLOS PILLOS</t>
  </si>
  <si>
    <t>*ALLEGA HOJA DE VIDA DE PROFESOR DE ARTES EL CUAL NO SERÁ POONDERADO DADO QUE NO SE ENCUENTYRA CONTEMPLADO EN EL TALENTO HUMANO ADICIONAL DE ACUERDO CON EL NUMERAL 4.1 CRITERIOS DE PONDERACIÓN</t>
  </si>
  <si>
    <t>CDI FUNDACIÓN DAR PARA RECIBIR</t>
  </si>
  <si>
    <t>ESTA EXPERIENCIA NO SE VALIDA DEBIDO A QUE SUPERA LOS 5 AÑOS DE EJECUCIÓN DEL CONTRATO</t>
  </si>
  <si>
    <t>*NO ADJUNTA DIPLOMA COMO CONTADORA, NI TAMPOCO CERTIFICACIONES LABORALES QUE SOPORTEN LA EXPERIENCIA RELACIONADA EN LA HOJA DE VIDA. TAMPOCO CARTA DE COMPROMISO DE VINCULARSE CON LA FUNDACIÓN EN CASO DE SALIR ELEGIDA</t>
  </si>
  <si>
    <t>EN LA HOJA DE VIDA SE RELAICONA EXPERIENCIA PERO NO ALLEGA SOPORTES NO HAY SOPORTE DEL DIPLOMA NI ACTA DE GRADO. ADICIONAL NO PRESENTA CARTA DE INTENCIÓN DE VINCULARSE CON EL PROPONENTE EN CASO DE SER ELEGIDO</t>
  </si>
  <si>
    <t>*EN EL FORMATO No.11 PRESENTADO POR EL PROPONENTE SEGÚN EL RADICADO No. E-2015-025480-1100, FOLIO 66 SIGUE SIN ESPECIFICAR EL TIPO DE DISPONIBILIDAD DEL INMUEBLE SEGÚN LAS CONVENCIONES DEL FORMATO EN PIE DE PAGINA A SABER: "SI ES PROPIA, EN POSESIÓN, EN ARRIENDO O DE LA ENTIDAD TERRITORIAL O DEL ICBF COMODATO CON QUÉ ENTIDAD"</t>
  </si>
  <si>
    <t>1) ESTA EXPERIENCIA ES ACREDITADA DENTO DE UN CONSORCIO Y EL PORPONENTE NO ALLEGA DOCUMENTO PARA VERIFICAR SU PARTICIPACIÓN EN EL MISMO.
2) LA POBLACIÓN OBJETO DE ESTE CONTRATO NO CORRESPONDE A PRIMERA INFANCIA
3)LOS CUPOS REPORTADOS SE ENCUENTRAN DENTRO DE LAS OBLIGACIONES COMO POBLACIÓN A FOCALIZAR Y CORRESPONDEN A 770NIÑOS, NIÑAS Y ADOLESCENTES ENTRE 6 Y 17 AÑOS Y 300 PADRES
4) OBJETO DE CONTRATO NO CUMPLE</t>
  </si>
  <si>
    <t>CARRERA 6 ESTE No. 38 - 32 SUR, LA VICTORIA, SAN CRISTOBAL</t>
  </si>
  <si>
    <t xml:space="preserve">TENIENDO EN CUENTA INFORMACIÓN ALLEGADA MEDIANTE OFICIO No. E-2015-032158-1100 EL PROPONENTE CUMPLE FORMATO 11 "INFRAESTRUCTURA" </t>
  </si>
  <si>
    <t>CALLE 67 SUR No. 11 - 44 ESTE LA BELLEZA, SAN CRISTOBAL</t>
  </si>
  <si>
    <t>30/11/1987-ACTUAL</t>
  </si>
  <si>
    <t>*COORDINADORA Y/O DIRECTORA</t>
  </si>
  <si>
    <t xml:space="preserve">MEDIANTE OFICIO No. E-2015-025087-1100 LA FUNDACIÓN ACLARA LA EXPERIENCIA PROFESIONAL </t>
  </si>
  <si>
    <t xml:space="preserve">*HOGAR INFANTIL LOURDES
</t>
  </si>
  <si>
    <t xml:space="preserve">*04/09/2012 - 11/04/2014
</t>
  </si>
  <si>
    <t>*PROFESIONAL DE APOYO PSICOSOCIAL</t>
  </si>
  <si>
    <t>EL PROPONENTE RELACIONA EN SU PROPUESTA LISTADO DE RECURSO HUMANO REQUERIDO PARA LA EJECUCION DE CONTRATO  SEGÚN LO SEÑALA EL NUMERAL 3.22.1 (FOLIOS 66-86 Y 101-442) , SIN EMBARGO NO ALLEGA FORMATO No 10 EQUIPO DE TALENTO HUMANO ADICIONAL, NI HOJAS DE VIDA, NI SOPORTE POR LO ANTERIOR NO ES OBJETO DE PONDERACION SEGÚN LOS CRITERIOS DEFINIDOS EN EL NUMERAL 4.1</t>
  </si>
  <si>
    <t>ESTA CERTIFICACIÓN NO SE INCLUYO EN EL FORMATO 6 EN LA ENTREGA MEDIANTE OFICIO No.No E-2015-023330 -1100, POR TANTO NO SE TENDRA EN CUENTA</t>
  </si>
  <si>
    <r>
      <t>1.</t>
    </r>
    <r>
      <rPr>
        <sz val="11"/>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</si>
  <si>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11"/>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</si>
  <si>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EL PROPONENTE EN LA COMUNICACIÓN  000699 DE FECHA 23/01/2015 MANIFIESTA LA REALIZACIÓN DE CAMBIO DEL PROFESIONAL COORDINADOR</t>
  </si>
  <si>
    <t>1) EL PROPONENTE ALLEGA  SEIS (6) CERTIFICACIONES  DE CONTRATOS EJECUTADOS Y TERMINADOS Y DOS (2)  CERTIFICACIONES DE CONTRATOS EN LIQUIDACIÓN; DE LOS CUALES LOS DOS PRIMEROS EJECUTADOS Y TERMINADOS SE EJECUTARON EN TIEMPO SUPERIOR A LOS ÚLTIMOS 5 AÑOS SEGÚN LO ESTABLECIDO EN EL NUMERAL 3.19 EXPERIENCIA ESPECIFICA DE LOS PLIEGOS DEFINITIVOS DE LA PRESENTE CONVOCATORIA.</t>
  </si>
  <si>
    <t>LAS CERTIFICACIONES DE LOS CONTRATOS NO. 664, 738, 331, 146, 333 Y 1047 NO REPORTAN EL NÚMERO DE CUPOS; SIN EMBARGO CON LAS CERTIFICACIONES DE LOS CONTRATOS 1054 Y 960 SE HABILITA LA EXPERIENCIA EN CUPOS</t>
  </si>
  <si>
    <t>TENIENDO EN CUENTA INFORMACIÓN ALLEGADA MEDIANTE OFICIO NO. E-2015-032158-1100 EL PROPONENTE CUMPLE CON INFRAESTRUCTURA</t>
  </si>
  <si>
    <t>CONVENIO 002/2011</t>
  </si>
  <si>
    <t xml:space="preserve">POR MEDIO DE OFICIO CON RADICADO NO. E-2015-032532-1100 DE FECHA 28/01/2015, ACLARAN LA CERTIFICACIÓN EXPEDIDA POR EL GIMNASIO CAMPESTRE INTIMALKA, ALDEA DE SOL, EN LA CUAL SE ACLARA NUMERO DE NIÑOS MENORES DE CINCO AÑOS QUE FUERON ATENDIDOS EN ESTE CONVENIO. </t>
  </si>
  <si>
    <t xml:space="preserve">POR MEDIO DE OFICIO CON RADICADO NO. E-2015-032532-1100 DE FECHA 28/01/2015,APORTAN LA CERTIFICACIÓN EXPEDIDA POR EL GIMNASIO CAMPESTRE INTIMALKA, ALDEA DE SOL, EN LA CUAL SE ACLARA NUMERO DE NIÑOS MENORES DE CINCO AÑOS QUE FUERON ATENDIDOS EN ESTE CONVENIO. </t>
  </si>
  <si>
    <t>1. ALCALDIA MUNICIPAL DE COTA- SEC GENERAL Y DE GOBIERNO. CONTRATO 043/2012.
2. ALCALDIA MUNICIPAL DE COTA- SEC GENERAL Y DE GOBIERNO. CONTRATO 594/2013.
3. ALCALDIA MUNICIPAL DE COTA- SEC GENERAL Y DE GOBIERNO. CONTRATO 401 /2013.
4. ALCALDIA MUNICIPAL DE COTA- SEC GENERAL Y DE GOBIERNO. CONTRATO 544/2013.
5. ALCALDIA MUNICIPAL DE COTA- SEC GENERAL Y DE GOBIERNO. CONTRATO 117/2013.
6. ALCALDIA MUNICIPAL DE COTA- SEC GENERAL Y DE GOBIERNO. CONTRATO 010/2008.
7. ALCALDIA MUNICIPAL DE COTA- SEC GENERAL Y DE GOBIERNO. CONTRATO 182/2009.
8. ALCALDIA MUNICIPAL DE COTA- SEC GENERAL Y DE GOBIERNO. CONTRATO 061/2010.
9. ALCALDIA MUNICIPAL DE COTA- SEC GENERAL Y DE GOBIERNO. CONTRATO 070/2011.
10. UNIÓN TEMPORAL SOACHA INCLUYENTE.</t>
  </si>
  <si>
    <t>1. 13/02/2012 HASTA 16/08/2012.
2. 25/10/2013 HASTA 27/12/2013.
3. 27/01/2014 HASTA 28/07/2014.
4. 01/08/2014 HASTA 31/12/2014.
5. 23/07/2007 HASTA 26/12/2007.
6. 21/02/2008 HASTA 22/12/2008.
7. 24/04/2009 HASTA 21/09/2009.
8. 26/01/2010 HASTA 27/12/2010.
9. 28/01/2011 HASTA 16/12/2011.
10. 02/04/2013 HASTA 02/11/2013.</t>
  </si>
  <si>
    <t>1. PSICOLOGIA.
2. PSICOLOGIA.
3. PSICOLOGIA.
4. PSICOLOGIA.
5. PSICOLOGA.
6. COORDINADORA .
7. PSICOLOGIA.
8. PSICOLOGIA.
9. PSICOLOGIA.
10. COORDINADORA</t>
  </si>
  <si>
    <t xml:space="preserve">POR MEDIO DE OFICIO
 CON RADICADO NO. E-2015-032532-1100 DE FECHA 28/01/2015, ACLARAN LA CERTIFICACIÓN EXPEDIDA POR LA UNION TEMPORAL SOACHA INCLUYENTE, EN LA CUAL SE ACLARA TIEMPO DE EXPERIENCIA, EN CERTIFICACIÓN QUE NO HABIA SIDO INCLUIDA. </t>
  </si>
  <si>
    <t xml:space="preserve">COLSUBSIDO
GENTE OPORTUNA 
GIMNASIO ANTONIO NARIÑO
COLEGIO DE EDUCACION RAFAEL REYES </t>
  </si>
  <si>
    <t>27/02/2014 A 13/06/2014
19/02/2013 a 19/07/2013
21/08/2012 AL 06/12/2012
01/01/2011 AL 01/01/2012</t>
  </si>
  <si>
    <t xml:space="preserve">COORDIRADOR PEDAGOGICO
GENTE OPORTUNA 
COORDINADORA ACADEMINCA Y DE CONVIVENCIA EN EL GIMNACIO ANTONIO NARIÑO
SICO- ORIENTADORA </t>
  </si>
  <si>
    <t>POR MEDIO DE OFICIO CON RADICADO NO.000858 DE FECHA 28/01/2015, ACLARAN LA CERTIFICACIÓN EXPEDIDA POR EL GIMNASIO CAMPRESTE INTIMALKA, ALDEA DE SOL, ACLARANDO NUMERO DE NIÑOS ATENDIDOS DENTRO DEL CONVENIO No. 004 de 2010.</t>
  </si>
  <si>
    <t xml:space="preserve">POR MEDIO DE OFICIO CON RADICADO NO.000858 DE FECHA 28/01/2015,APORTAN LA CERTIFICACIÓN EXPEDIDA POR EL GIMNASIO CAMPRESTE INTIMALKA, ALDEA DE SOL, ACLARANDO VALOR DEL CONTRATO </t>
  </si>
  <si>
    <t>COMERCIALIZADORA KGM</t>
  </si>
  <si>
    <t>CONVENIO 004/2015</t>
  </si>
  <si>
    <t>POR MEDIO DE OFICIO CON RADICADO NO.000858 DE FECHA 28/01/2015, ACLARA TIEMPO DE EXPERIENCIA EN CERTIFICACIÓN EXPEDIDA COMERCIALIZADORA KGM.</t>
  </si>
  <si>
    <t xml:space="preserve">INMUEBLE DE PROPIEDAD DE LAS HERMANAS FORJADORAS DEL ESPIRITU SANTO.//Teniendo en cuenta el Pliego de condiciones definitivo de la convocatoria pública de aporte CP-001-2014, en el numeral 3.20 “Infraestructura” se definen las condiciones, los criterios y la forma en la cual el Instituto Colombiano de Bienestar Familiar realizará la evaluación de la infraestructura que presente cada uno de los proponentes. 
Los proponentes debían presentar el Formato 11 ”Condiciones habilitantes de Infraestructura” en el que se certifica el listado de los espacios posibles a utilizar, determinando su capacidad, su disponibilidad y su ubicación. Adicionalmente de acuerdo con lo señalado en el mismo numeral en la Nota 3: “Para la modalidad CDI el proponente deberá manifestar en su propuesta si la infraestructura que está ofertando es propia, de la entidad territorial o del ICBF o en arriendo y debe adjuntar el soporte correspondiente, según lo definido en el Formato 11, así: 
·         Propia: Certificado de tradición y Libertad.
·         Posesión: Declaración  extra juicio en la cual manifieste la posesión pacífica del bien inmueble que se oferta o certificado del juzgado de que se adelanta acción de pertenencia sobre el bien inmueble ofrecido.
·         Arrendada: promesa de arrendamiento o carta de intención donde se indique la dirección del inmueble. 
·         De la entidad territorial o del ICBF: carta donde manifieste su compromiso de gestionar con el propietario de la infraestructura el permiso para el uso de la misma donde se indique la dirección del inmueble.
De esta manera para habilitar cada propuesta era suficiente con la carta de gestión o intención o compromiso de realizar las gestiones necesarias para obtener el uso del inmueble; siendo los propietarios quienes finalmente toman la decisión de cederlo, arrendarlo, et
</t>
  </si>
  <si>
    <t xml:space="preserve">INMUEBLE EN COMODATO CON EL DISTRITO// Teniendo en cuenta el Pliego de condiciones definitivo de la convocatoria pública de aporte CP-001-2014, en el numeral 3.20 “Infraestructura” se definen las condiciones, los criterios y la forma en la cual el Instituto Colombiano de Bienestar Familiar realizará la evaluación de la infraestructura que presente cada uno de los proponentes. 
Los proponentes debían presentar el Formato 11 ”Condiciones habilitantes de Infraestructura” en el que se certifica el listado de los espacios posibles a utilizar, determinando su capacidad, su disponibilidad y su ubicación. Adicionalmente de acuerdo con lo señalado en el mismo numeral en la Nota 3: “Para la modalidad CDI el proponente deberá manifestar en su propuesta si la infraestructura que está ofertando es propia, de la entidad territorial o del ICBF o en arriendo y debe adjuntar el soporte correspondiente, según lo definido en el Formato 11, así: 
·         Propia: Certificado de tradición y Libertad.
·         Posesión: Declaración  extra juicio en la cual manifieste la posesión pacífica del bien inmueble que se oferta o certificado del juzgado de que se adelanta acción de pertenencia sobre el bien inmueble ofrecido.
·         Arrendada: promesa de arrendamiento o carta de intención donde se indique la dirección del inmueble. 
·         De la entidad territorial o del ICBF: carta donde manifieste su compromiso de gestionar con el propietario de la infraestructura el permiso para el uso de la misma donde se indique la dirección del inmueble.
De esta manera para habilitar cada propuesta era suficiente con la carta de gestión o intención o compromiso de realizar las gestiones necesarias para obtener el uso del inmueble; siendo los propietarios quienes finalmente toman la decisión de cederlo, arrendarlo, et
</t>
  </si>
  <si>
    <t xml:space="preserve">1. FUNDACIÓN GESTIÓN POR COLOMBIA FUNGESCOL
2. FUNDACIÓN GESTIÓN POR COLOMBIA FUNGESCOL
3. UNIVERSIDAD DE CUNDINAMARCA
4. UNIVERSIDAD NACIONAL DE COLOMBIA 
5. CACC SAS COBRANZAS Y CONSULTORIAS ASESORIAS COMERCIALES 
6. SERLEFIN.
7. FUNGESCOL.
8. FUNGESCOL
</t>
  </si>
  <si>
    <t>1. 28/08/2014 HASTA EL 31/12/2014
2. 17/02/2014 HASTA EL 31/10/2014
3. 31/03/2014 HATA EL 31/07/2014
4. 27/06/2013 HASTA EL 31/12/2014
5. 11/01/2013 HASTA 11/05/2013 
6. 06/06/2012 HASTA 31/12/2012.
7. 01/01/2014 HASTA 27/08/2014.
8. 14/08/2013 HASTA 31/12/2013.</t>
  </si>
  <si>
    <t>1. COORDINADORA 
2. COORDINADORA.
3. PEDAGOGICA. 
4. TRABAJADORA SOCIAL.
5. TRABAJADORA SOCIAL.
6. TRABAJADORA SOCIAL.
7. COORDINADORA PEDAGOGICA.
8. COORDINADORA PEDAGOGICA.</t>
  </si>
  <si>
    <t>1. Y 2. LA EXPERIENCIA REMITIDA CERTIFICADA POR FUNDACIÓN GESTIÓN POR COLOMBIA FUNDESCOL, SE CRUZA ENTRE LOS MESES DE AGOSTO, SEPTIEMBRE Y OCTUBRE. ADICIONAL. NO COMPLETA CON EL TIEMPO DE EXPERIENCIA COMO CORDINADOR REQUERIDO EN LOS PLIEGOS.
6. ESTA CERTIFICACIÓN NO SE RELACIONA CON EL OBJETO DE LA CONVOCATORIA.
7 . Y 8. POR MEDIO DE OFICIO CON RADICADO NO.000858 DE FECHA 28/01/2015,ACLARAN LA CERTIFICACIÓN EXPEDIDA POR FUNGESCOL, EN LOS AÑOS 2013 Y 2014 EXPEDIDA POR FUNGESCOL.</t>
  </si>
  <si>
    <t xml:space="preserve">FUNDACIÓN AMBIENTALISTA NUEVA VIDA.
LICEO REYNEL </t>
  </si>
  <si>
    <t>01/01/2011 AL 31/12/2012
01/02/1996 HASTA 30/11/1999</t>
  </si>
  <si>
    <t>COORDINADOR GENERAL DE PRIMERA INFANCIA 
COORDINADOR  GENERAL.</t>
  </si>
  <si>
    <t xml:space="preserve">MEDIANTE CORREO ELECTRONICO DE ENERO 23 DE 2014 FUNGESCOL SOLICITA SUBSANAR Y ALLEGA DOCUMENTO </t>
  </si>
  <si>
    <t>EXPERIENCIA SE TRASLAPA CON EL CONTRATO 292/13</t>
  </si>
  <si>
    <t xml:space="preserve"> 1/200</t>
  </si>
  <si>
    <t xml:space="preserve">REQUIERE UN COORDINADOR POR CADA 200 NIÑOS Y NIÑAS Y EL OFERENTE PRESENTA UN COORDINADOR PARA 300 CUPOS//MEDIANTE OFICIO CON RADICADO No. E-2015-026267-1100, DEL 23/01/2015, EL PORTAL FUNDACIÓN APORTA DOCUMENTOS ACLARATORIOS A LAS OBSERVACIONES HECHAS POR EL COMITE EVALUADOR; LA EXPERIENCIA CERTIFICADA PARA LA COORDINADORA ES COMO DOCENTE MAS NO EJERCIENDO CARGO DE COORDINACION DEACUERDO A LO SOLICITADO EN LOS PLIEGOS.  </t>
  </si>
  <si>
    <t>CONVENIO 004/2013</t>
  </si>
  <si>
    <r>
      <t>SE REQUIERE QUE LA CERTIFICACIÓN ESPECIFIQUE CUANTOS NIÑOS MENORES DE 5 AÑOS SE ATENDIERON DENTRO DEL CONVENIO.//</t>
    </r>
    <r>
      <rPr>
        <b/>
        <sz val="11"/>
        <rFont val="Arial"/>
        <family val="2"/>
      </rPr>
      <t>EL PROPONENTE MEDIANTE AL CORREO ENVIADO POR EL PROPONENTE EL DIA 28 DE ENERO DE 2015 ACLARA LA CANTIDAD DE CUPOS EJECUTADOS PARA LA ATENCION A LA PRIMERA INFANCIA.</t>
    </r>
  </si>
  <si>
    <t>CARTA DE COMPROMISO DE GESTIÓNAR EL USO CUANDO ES PÚBLICA CDI</t>
  </si>
  <si>
    <t>COMERCIALIZADORA KGM S.A.S</t>
  </si>
  <si>
    <t>CONVENIO COOPERACION NO. 01-2013</t>
  </si>
  <si>
    <t xml:space="preserve">EL PROPONENTE ACLARA MEDIANTE CORREO ELECTRONICO DEL DIA 29 DE ENERO LO RELACIONADO CON EXPERIENCIA HABILITANTE. </t>
  </si>
  <si>
    <t>CAROLINA KARPF BENAVIDES</t>
  </si>
  <si>
    <t>UNIVERSIDAD JAVERIANA</t>
  </si>
  <si>
    <t>LICENCIADA EN PEDAGOGIA INFANTIL/TERAPEUTA OCUPACIONAL</t>
  </si>
  <si>
    <t>11/09/2009/</t>
  </si>
  <si>
    <t>EL PROPONENTE RESPONDE  MEDIANTE RADICADO E-2015-032268-1100  LO RELACIONADOP CON TALENTO HABILITANTE. SIN EMBARGO ESTA HOJA DE VIDA NO PRESENTA SOPORTES DE EXPERIENCIA LABORAL COMO COORDINADORA.</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</si>
</sst>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6" formatCode="&quot;$&quot;#,##0;[Red]\-&quot;$&quot;#,##0"/>
    <numFmt numFmtId="44" formatCode="_-&quot;$&quot;* #,##0.00_-;\-&quot;$&quot;* #,##0.00_-;_-&quot;$&quot;* &quot;-&quot;??_-;_-@_-"/>
    <numFmt numFmtId="43" formatCode="_-* #,##0.00_-;\-* #,##0.00_-;_-* &quot;-&quot;??_-;_-@_-"/>
    <numFmt numFmtId="164" formatCode="&quot;$&quot;\ #,##0_);[Red]\(&quot;$&quot;\ #,##0\)"/>
    <numFmt numFmtId="165" formatCode="_(&quot;$&quot;\ * #,##0.00_);_(&quot;$&quot;\ * \(#,##0.00\);_(&quot;$&quot;\ * &quot;-&quot;??_);_(@_)"/>
    <numFmt numFmtId="166" formatCode="_(* #,##0.00_);_(* \(#,##0.00\);_(* &quot;-&quot;??_);_(@_)"/>
    <numFmt numFmtId="167" formatCode="_-* #,##0_-;\-* #,##0_-;_-* &quot;-&quot;??_-;_-@_-"/>
    <numFmt numFmtId="168" formatCode="[$$-240A]\ #,##0.00"/>
    <numFmt numFmtId="169" formatCode="[$$-2C0A]\ #,##0"/>
    <numFmt numFmtId="170" formatCode="&quot;$&quot;#,##0"/>
    <numFmt numFmtId="171" formatCode="[$$-240A]\ #,##0"/>
    <numFmt numFmtId="172" formatCode="dd/mm/yyyy;@"/>
    <numFmt numFmtId="173" formatCode="_-* #,##0\ _€_-;\-* #,##0\ _€_-;_-* &quot;-&quot;??\ _€_-;_-@_-"/>
    <numFmt numFmtId="174" formatCode="[$$-2C0A]\ #,##0.00"/>
    <numFmt numFmtId="175" formatCode="0.0"/>
    <numFmt numFmtId="176" formatCode="[$$-240A]#,##0;\-[$$-240A]#,##0"/>
    <numFmt numFmtId="177" formatCode="0.00000"/>
    <numFmt numFmtId="178" formatCode="_-&quot;$&quot;* #,##0_-;\-&quot;$&quot;* #,##0_-;_-&quot;$&quot;* &quot;-&quot;??_-;_-@_-"/>
    <numFmt numFmtId="179" formatCode="&quot;$&quot;\ #,##0;[Red]&quot;$&quot;\ #,##0"/>
    <numFmt numFmtId="180" formatCode="0.00;[Red]0.00"/>
    <numFmt numFmtId="181" formatCode="#,##0.0"/>
    <numFmt numFmtId="182" formatCode="#,##0;[Red]#,##0"/>
  </numFmts>
  <fonts count="68" x14ac:knownFonts="1">
    <font>
      <sz val="11"/>
      <color theme="1"/>
      <name val="Calibri"/>
      <family val="2"/>
      <scheme val="minor"/>
    </font>
    <font>
      <sz val="11"/>
      <color theme="1"/>
      <name val="Calibri"/>
      <family val="2"/>
      <scheme val="minor"/>
    </font>
    <font>
      <sz val="10"/>
      <name val="Arial"/>
      <family val="2"/>
    </font>
    <font>
      <sz val="11"/>
      <name val="Arial"/>
      <family val="2"/>
    </font>
    <font>
      <b/>
      <sz val="11"/>
      <name val="Arial"/>
      <family val="2"/>
    </font>
    <font>
      <sz val="9"/>
      <name val="Arial"/>
      <family val="2"/>
    </font>
    <font>
      <b/>
      <sz val="11"/>
      <color indexed="8"/>
      <name val="Calibri"/>
      <family val="2"/>
    </font>
    <font>
      <b/>
      <sz val="20"/>
      <name val="Arial"/>
      <family val="2"/>
    </font>
    <font>
      <sz val="16"/>
      <name val="Arial"/>
      <family val="2"/>
    </font>
    <font>
      <sz val="12"/>
      <name val="Arial"/>
      <family val="2"/>
    </font>
    <font>
      <b/>
      <sz val="12"/>
      <name val="Arial"/>
      <family val="2"/>
    </font>
    <font>
      <b/>
      <sz val="9"/>
      <name val="Arial"/>
      <family val="2"/>
    </font>
    <font>
      <b/>
      <sz val="14"/>
      <name val="Arial"/>
      <family val="2"/>
    </font>
    <font>
      <b/>
      <u/>
      <sz val="16"/>
      <name val="Arial"/>
      <family val="2"/>
    </font>
    <font>
      <i/>
      <sz val="11"/>
      <name val="Arial"/>
      <family val="2"/>
    </font>
    <font>
      <b/>
      <sz val="10"/>
      <name val="Arial"/>
      <family val="2"/>
    </font>
    <font>
      <sz val="7"/>
      <name val="Arial"/>
      <family val="2"/>
    </font>
    <font>
      <b/>
      <sz val="24"/>
      <name val="Arial"/>
      <family val="2"/>
    </font>
    <font>
      <sz val="11"/>
      <color theme="1"/>
      <name val="Arial"/>
      <family val="2"/>
    </font>
    <font>
      <sz val="11"/>
      <color rgb="FFFF0000"/>
      <name val="Calibri"/>
      <family val="2"/>
      <scheme val="minor"/>
    </font>
    <font>
      <b/>
      <sz val="11"/>
      <color theme="1"/>
      <name val="Calibri"/>
      <family val="2"/>
      <scheme val="minor"/>
    </font>
    <font>
      <sz val="14"/>
      <name val="Arial"/>
      <family val="2"/>
    </font>
    <font>
      <b/>
      <sz val="11"/>
      <name val="Calibri"/>
      <family val="2"/>
    </font>
    <font>
      <sz val="11"/>
      <name val="Calibri"/>
      <family val="2"/>
    </font>
    <font>
      <b/>
      <u/>
      <sz val="11"/>
      <name val="Arial"/>
      <family val="2"/>
    </font>
    <font>
      <b/>
      <sz val="20"/>
      <name val="Calibri"/>
      <family val="2"/>
    </font>
    <font>
      <b/>
      <u/>
      <sz val="16"/>
      <color theme="1"/>
      <name val="Calibri"/>
      <family val="2"/>
      <scheme val="minor"/>
    </font>
    <font>
      <sz val="16"/>
      <name val="Calibri"/>
      <family val="2"/>
    </font>
    <font>
      <sz val="12"/>
      <name val="Calibri"/>
      <family val="2"/>
    </font>
    <font>
      <sz val="11"/>
      <name val="Calibri"/>
      <family val="2"/>
      <scheme val="minor"/>
    </font>
    <font>
      <b/>
      <sz val="12"/>
      <name val="Calibri"/>
      <family val="2"/>
    </font>
    <font>
      <b/>
      <sz val="11"/>
      <color theme="1"/>
      <name val="Arial"/>
      <family val="2"/>
    </font>
    <font>
      <i/>
      <sz val="11"/>
      <color rgb="FFFF0000"/>
      <name val="Calibri"/>
      <family val="2"/>
      <scheme val="minor"/>
    </font>
    <font>
      <sz val="9"/>
      <name val="Calibri"/>
      <family val="2"/>
      <scheme val="minor"/>
    </font>
    <font>
      <b/>
      <sz val="9"/>
      <name val="Calibri"/>
      <family val="2"/>
      <scheme val="minor"/>
    </font>
    <font>
      <b/>
      <sz val="14"/>
      <name val="Calibri"/>
      <family val="2"/>
    </font>
    <font>
      <sz val="14"/>
      <name val="Calibri"/>
      <family val="2"/>
    </font>
    <font>
      <b/>
      <sz val="14"/>
      <color indexed="9"/>
      <name val="Calibri"/>
      <family val="2"/>
    </font>
    <font>
      <b/>
      <sz val="14"/>
      <color theme="0"/>
      <name val="Calibri"/>
      <family val="2"/>
    </font>
    <font>
      <sz val="9"/>
      <color indexed="8"/>
      <name val="Calibri"/>
      <family val="2"/>
    </font>
    <font>
      <sz val="9"/>
      <name val="Calibri"/>
      <family val="2"/>
    </font>
    <font>
      <b/>
      <sz val="10"/>
      <color theme="1"/>
      <name val="Calibri"/>
      <family val="2"/>
      <scheme val="minor"/>
    </font>
    <font>
      <b/>
      <sz val="9"/>
      <color theme="1"/>
      <name val="Calibri"/>
      <family val="2"/>
      <scheme val="minor"/>
    </font>
    <font>
      <b/>
      <sz val="11"/>
      <name val="Calibri"/>
      <family val="2"/>
      <scheme val="minor"/>
    </font>
    <font>
      <sz val="7"/>
      <color theme="1"/>
      <name val="Times New Roman"/>
      <family val="1"/>
    </font>
    <font>
      <sz val="11"/>
      <color rgb="FFFF0000"/>
      <name val="Arial"/>
      <family val="2"/>
    </font>
    <font>
      <b/>
      <u/>
      <sz val="16"/>
      <color theme="1"/>
      <name val="Arial"/>
      <family val="2"/>
    </font>
    <font>
      <i/>
      <sz val="11"/>
      <color rgb="FFFF0000"/>
      <name val="Arial"/>
      <family val="2"/>
    </font>
    <font>
      <b/>
      <sz val="14"/>
      <color indexed="9"/>
      <name val="Arial"/>
      <family val="2"/>
    </font>
    <font>
      <b/>
      <sz val="14"/>
      <color theme="0"/>
      <name val="Arial"/>
      <family val="2"/>
    </font>
    <font>
      <sz val="9"/>
      <color indexed="8"/>
      <name val="Arial"/>
      <family val="2"/>
    </font>
    <font>
      <b/>
      <sz val="10"/>
      <color theme="1"/>
      <name val="Arial"/>
      <family val="2"/>
    </font>
    <font>
      <b/>
      <sz val="9"/>
      <color theme="1"/>
      <name val="Arial"/>
      <family val="2"/>
    </font>
    <font>
      <sz val="7"/>
      <color theme="1"/>
      <name val="Arial"/>
      <family val="2"/>
    </font>
    <font>
      <sz val="11"/>
      <color rgb="FFFF0000"/>
      <name val="Calibri"/>
      <family val="2"/>
    </font>
    <font>
      <b/>
      <sz val="11"/>
      <color theme="0"/>
      <name val="Arial"/>
      <family val="2"/>
    </font>
    <font>
      <sz val="11"/>
      <color theme="0"/>
      <name val="Arial"/>
      <family val="2"/>
    </font>
    <font>
      <b/>
      <u/>
      <sz val="16"/>
      <name val="Calibri"/>
      <family val="2"/>
      <scheme val="minor"/>
    </font>
    <font>
      <i/>
      <sz val="11"/>
      <name val="Calibri"/>
      <family val="2"/>
      <scheme val="minor"/>
    </font>
    <font>
      <sz val="10"/>
      <name val="Calibri"/>
      <family val="2"/>
      <scheme val="minor"/>
    </font>
    <font>
      <b/>
      <sz val="10"/>
      <name val="Calibri"/>
      <family val="2"/>
      <scheme val="minor"/>
    </font>
    <font>
      <sz val="7"/>
      <name val="Times New Roman"/>
      <family val="1"/>
    </font>
    <font>
      <b/>
      <sz val="11"/>
      <color rgb="FFFF0000"/>
      <name val="Calibri"/>
      <family val="2"/>
      <scheme val="minor"/>
    </font>
    <font>
      <b/>
      <u/>
      <sz val="11"/>
      <color theme="1"/>
      <name val="Calibri"/>
      <family val="2"/>
      <scheme val="minor"/>
    </font>
    <font>
      <b/>
      <sz val="11"/>
      <color indexed="9"/>
      <name val="Calibri"/>
      <family val="2"/>
    </font>
    <font>
      <b/>
      <sz val="11"/>
      <color theme="0"/>
      <name val="Calibri"/>
      <family val="2"/>
    </font>
    <font>
      <sz val="11"/>
      <color indexed="8"/>
      <name val="Calibri"/>
      <family val="2"/>
    </font>
    <font>
      <sz val="11"/>
      <color theme="1"/>
      <name val="Times New Roman"/>
      <family val="1"/>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6"/>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57"/>
      </left>
      <right/>
      <top/>
      <bottom/>
      <diagonal/>
    </border>
    <border>
      <left style="medium">
        <color indexed="57"/>
      </left>
      <right style="medium">
        <color indexed="57"/>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bottom style="medium">
        <color indexed="57"/>
      </bottom>
      <diagonal/>
    </border>
    <border>
      <left style="medium">
        <color indexed="57"/>
      </left>
      <right style="medium">
        <color indexed="57"/>
      </right>
      <top style="medium">
        <color indexed="57"/>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57"/>
      </left>
      <right/>
      <top style="medium">
        <color indexed="57"/>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cellStyleXfs>
  <cellXfs count="1388">
    <xf numFmtId="0" fontId="0" fillId="0" borderId="0" xfId="0"/>
    <xf numFmtId="167" fontId="3" fillId="0" borderId="1" xfId="1" applyNumberFormat="1" applyFont="1" applyFill="1" applyBorder="1" applyAlignment="1">
      <alignment horizontal="center" vertical="center"/>
    </xf>
    <xf numFmtId="0" fontId="3" fillId="0" borderId="1" xfId="0" applyFont="1" applyFill="1" applyBorder="1" applyAlignment="1">
      <alignment horizontal="left" wrapText="1"/>
    </xf>
    <xf numFmtId="167" fontId="3" fillId="0" borderId="1" xfId="1" applyNumberFormat="1" applyFont="1" applyFill="1" applyBorder="1" applyAlignment="1"/>
    <xf numFmtId="49"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1" fontId="3" fillId="0" borderId="1" xfId="0" applyNumberFormat="1" applyFont="1" applyFill="1" applyBorder="1" applyAlignment="1" applyProtection="1">
      <alignment horizontal="center" vertical="center" wrapText="1"/>
      <protection locked="0"/>
    </xf>
    <xf numFmtId="14" fontId="3" fillId="0" borderId="1" xfId="0" applyNumberFormat="1"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1" xfId="0" applyFont="1" applyFill="1" applyBorder="1" applyAlignment="1">
      <alignment horizontal="left"/>
    </xf>
    <xf numFmtId="3" fontId="3" fillId="0" borderId="1" xfId="0" applyNumberFormat="1" applyFont="1" applyFill="1" applyBorder="1" applyAlignment="1">
      <alignment horizontal="center" vertical="center"/>
    </xf>
    <xf numFmtId="0" fontId="3" fillId="0" borderId="1" xfId="0" applyFont="1" applyFill="1" applyBorder="1" applyAlignment="1"/>
    <xf numFmtId="0" fontId="8" fillId="0" borderId="9" xfId="0" applyFont="1" applyFill="1" applyBorder="1" applyAlignment="1">
      <alignment vertical="center"/>
    </xf>
    <xf numFmtId="0" fontId="9" fillId="0" borderId="9" xfId="0" applyFont="1" applyFill="1" applyBorder="1" applyAlignment="1">
      <alignment vertical="center"/>
    </xf>
    <xf numFmtId="0" fontId="9" fillId="0" borderId="12" xfId="0" applyFont="1" applyFill="1" applyBorder="1" applyAlignment="1">
      <alignment vertical="center"/>
    </xf>
    <xf numFmtId="0" fontId="9" fillId="0" borderId="0" xfId="0" applyFont="1" applyFill="1" applyBorder="1" applyAlignment="1">
      <alignment vertical="center"/>
    </xf>
    <xf numFmtId="0" fontId="10" fillId="0" borderId="0" xfId="0" applyFont="1" applyFill="1" applyBorder="1" applyAlignment="1" applyProtection="1">
      <alignment horizontal="left" vertical="center"/>
      <protection locked="0"/>
    </xf>
    <xf numFmtId="3" fontId="3" fillId="0" borderId="0" xfId="0" applyNumberFormat="1" applyFont="1" applyFill="1" applyBorder="1" applyAlignment="1">
      <alignment horizontal="right" vertical="center" wrapText="1"/>
    </xf>
    <xf numFmtId="0" fontId="5" fillId="0" borderId="1" xfId="0" applyFont="1" applyFill="1" applyBorder="1" applyAlignment="1" applyProtection="1">
      <alignment horizontal="justify" vertical="center" wrapText="1"/>
      <protection locked="0"/>
    </xf>
    <xf numFmtId="9" fontId="5" fillId="0" borderId="1" xfId="2" applyFont="1" applyFill="1" applyBorder="1" applyAlignment="1" applyProtection="1">
      <alignment horizontal="center" vertical="center" wrapText="1"/>
      <protection locked="0"/>
    </xf>
    <xf numFmtId="172" fontId="5" fillId="0" borderId="1" xfId="0" applyNumberFormat="1" applyFont="1" applyFill="1" applyBorder="1" applyAlignment="1" applyProtection="1">
      <alignment horizontal="center" vertical="center" wrapText="1"/>
      <protection locked="0"/>
    </xf>
    <xf numFmtId="15" fontId="5" fillId="0" borderId="1" xfId="0" applyNumberFormat="1" applyFont="1" applyFill="1" applyBorder="1" applyAlignment="1" applyProtection="1">
      <alignment horizontal="center" vertical="center" wrapText="1"/>
      <protection locked="0"/>
    </xf>
    <xf numFmtId="43" fontId="5" fillId="0" borderId="1" xfId="1" applyNumberFormat="1" applyFont="1" applyFill="1" applyBorder="1" applyAlignment="1" applyProtection="1">
      <alignment horizontal="center" vertical="center" wrapText="1"/>
      <protection locked="0"/>
    </xf>
    <xf numFmtId="1" fontId="5" fillId="0" borderId="1" xfId="0" applyNumberFormat="1" applyFont="1" applyFill="1" applyBorder="1" applyAlignment="1" applyProtection="1">
      <alignment horizontal="center" vertical="center" wrapText="1"/>
      <protection locked="0"/>
    </xf>
    <xf numFmtId="2" fontId="5" fillId="0" borderId="1" xfId="0" applyNumberFormat="1" applyFont="1" applyFill="1" applyBorder="1" applyAlignment="1" applyProtection="1">
      <alignment horizontal="center" vertical="center" wrapText="1"/>
      <protection locked="0"/>
    </xf>
    <xf numFmtId="173" fontId="5" fillId="0" borderId="1" xfId="1" applyNumberFormat="1" applyFont="1" applyFill="1" applyBorder="1" applyAlignment="1">
      <alignment horizontal="right" vertical="center" wrapText="1"/>
    </xf>
    <xf numFmtId="49" fontId="3" fillId="0" borderId="1" xfId="0" applyNumberFormat="1" applyFont="1" applyFill="1" applyBorder="1" applyAlignment="1" applyProtection="1">
      <alignment horizontal="left" vertical="center" wrapText="1"/>
      <protection locked="0"/>
    </xf>
    <xf numFmtId="9" fontId="5"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2" fontId="11" fillId="0" borderId="1" xfId="0" applyNumberFormat="1" applyFont="1" applyFill="1" applyBorder="1" applyAlignment="1" applyProtection="1">
      <alignment horizontal="center" vertical="center" wrapText="1"/>
      <protection locked="0"/>
    </xf>
    <xf numFmtId="49" fontId="11" fillId="0" borderId="1" xfId="0" applyNumberFormat="1" applyFont="1" applyFill="1" applyBorder="1" applyAlignment="1" applyProtection="1">
      <alignment horizontal="center" vertical="center" wrapText="1"/>
      <protection locked="0"/>
    </xf>
    <xf numFmtId="0" fontId="3" fillId="0" borderId="0" xfId="0" applyFont="1" applyFill="1" applyAlignment="1">
      <alignment vertical="center"/>
    </xf>
    <xf numFmtId="14" fontId="12" fillId="0" borderId="0" xfId="0" applyNumberFormat="1" applyFont="1" applyFill="1" applyBorder="1" applyAlignment="1">
      <alignment horizontal="left" vertical="center"/>
    </xf>
    <xf numFmtId="0" fontId="12" fillId="0" borderId="0" xfId="0" applyFont="1" applyFill="1" applyBorder="1" applyAlignment="1">
      <alignment horizontal="left" vertical="center"/>
    </xf>
    <xf numFmtId="14" fontId="3" fillId="0" borderId="1" xfId="0" applyNumberFormat="1" applyFont="1" applyFill="1" applyBorder="1" applyAlignment="1">
      <alignment vertical="center" wrapText="1"/>
    </xf>
    <xf numFmtId="0" fontId="3" fillId="0" borderId="12" xfId="0" applyFont="1" applyFill="1" applyBorder="1" applyAlignment="1">
      <alignment vertical="center"/>
    </xf>
    <xf numFmtId="0" fontId="3" fillId="0" borderId="0" xfId="0" applyFont="1" applyFill="1" applyBorder="1" applyAlignment="1">
      <alignment vertical="center"/>
    </xf>
    <xf numFmtId="0" fontId="3" fillId="0" borderId="1" xfId="0" applyFont="1" applyFill="1" applyBorder="1" applyAlignment="1">
      <alignment wrapText="1"/>
    </xf>
    <xf numFmtId="15" fontId="3" fillId="0" borderId="12" xfId="0" applyNumberFormat="1" applyFont="1" applyFill="1" applyBorder="1" applyAlignment="1" applyProtection="1">
      <alignment horizontal="left" vertical="center"/>
      <protection locked="0"/>
    </xf>
    <xf numFmtId="14" fontId="3" fillId="0" borderId="0" xfId="0" applyNumberFormat="1" applyFont="1" applyFill="1" applyBorder="1" applyAlignment="1" applyProtection="1">
      <alignment vertical="center"/>
      <protection locked="0"/>
    </xf>
    <xf numFmtId="0" fontId="3" fillId="0" borderId="0" xfId="0" applyFont="1" applyFill="1" applyBorder="1" applyAlignment="1">
      <alignment vertical="center" wrapText="1"/>
    </xf>
    <xf numFmtId="168" fontId="3" fillId="0" borderId="0" xfId="0" applyNumberFormat="1" applyFont="1" applyFill="1" applyBorder="1" applyAlignment="1">
      <alignment vertical="center"/>
    </xf>
    <xf numFmtId="169" fontId="3" fillId="0" borderId="0"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vertical="center" wrapText="1"/>
    </xf>
    <xf numFmtId="169" fontId="3" fillId="0" borderId="0" xfId="0" applyNumberFormat="1" applyFont="1" applyFill="1" applyBorder="1" applyAlignment="1" applyProtection="1">
      <alignment vertical="center"/>
      <protection locked="0"/>
    </xf>
    <xf numFmtId="168" fontId="3" fillId="0" borderId="0" xfId="0" applyNumberFormat="1" applyFont="1" applyFill="1" applyAlignment="1">
      <alignment vertical="center"/>
    </xf>
    <xf numFmtId="43" fontId="3" fillId="0" borderId="0" xfId="0" applyNumberFormat="1" applyFont="1" applyFill="1" applyAlignment="1">
      <alignment vertical="center"/>
    </xf>
    <xf numFmtId="166" fontId="3" fillId="0" borderId="0" xfId="0" applyNumberFormat="1" applyFont="1" applyFill="1" applyAlignment="1">
      <alignment vertical="center"/>
    </xf>
    <xf numFmtId="174" fontId="4" fillId="0" borderId="1" xfId="0" applyNumberFormat="1" applyFont="1" applyFill="1" applyBorder="1" applyAlignment="1">
      <alignment horizontal="center" vertical="center"/>
    </xf>
    <xf numFmtId="0" fontId="4" fillId="0" borderId="1" xfId="0" applyFont="1" applyFill="1" applyBorder="1" applyAlignment="1">
      <alignment vertical="center"/>
    </xf>
    <xf numFmtId="14" fontId="3" fillId="0" borderId="0" xfId="0" applyNumberFormat="1" applyFont="1" applyFill="1" applyAlignment="1">
      <alignment vertical="center"/>
    </xf>
    <xf numFmtId="2" fontId="3" fillId="0" borderId="1" xfId="0" applyNumberFormat="1" applyFont="1" applyFill="1" applyBorder="1" applyAlignment="1">
      <alignment horizontal="center" vertical="center"/>
    </xf>
    <xf numFmtId="166" fontId="12" fillId="0" borderId="0" xfId="0" applyNumberFormat="1" applyFont="1" applyFill="1" applyBorder="1" applyAlignment="1">
      <alignment horizontal="left" vertical="center"/>
    </xf>
    <xf numFmtId="1" fontId="3" fillId="0" borderId="1"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3" fillId="0" borderId="1" xfId="0" applyFont="1" applyFill="1" applyBorder="1"/>
    <xf numFmtId="0" fontId="3" fillId="0" borderId="1" xfId="0" applyFont="1" applyFill="1" applyBorder="1" applyAlignment="1">
      <alignment horizontal="center"/>
    </xf>
    <xf numFmtId="0" fontId="3" fillId="0" borderId="3" xfId="0" applyFont="1" applyFill="1" applyBorder="1" applyAlignment="1">
      <alignment horizontal="center"/>
    </xf>
    <xf numFmtId="0" fontId="3" fillId="0" borderId="0" xfId="0" applyFont="1" applyFill="1"/>
    <xf numFmtId="0" fontId="4" fillId="0" borderId="10" xfId="0" applyFont="1" applyFill="1" applyBorder="1" applyAlignment="1" applyProtection="1">
      <alignment vertical="center"/>
      <protection locked="0"/>
    </xf>
    <xf numFmtId="0" fontId="4" fillId="0" borderId="11" xfId="0" applyFont="1" applyFill="1" applyBorder="1" applyAlignment="1" applyProtection="1">
      <alignment vertical="center"/>
      <protection locked="0"/>
    </xf>
    <xf numFmtId="0" fontId="3"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Border="1" applyAlignment="1">
      <alignment horizontal="center" vertical="center" wrapText="1"/>
    </xf>
    <xf numFmtId="3" fontId="3" fillId="0" borderId="1" xfId="0" applyNumberFormat="1" applyFont="1" applyFill="1" applyBorder="1" applyAlignment="1">
      <alignment horizontal="right" vertical="center"/>
    </xf>
    <xf numFmtId="169" fontId="3" fillId="0" borderId="0" xfId="0" applyNumberFormat="1" applyFont="1" applyFill="1" applyBorder="1" applyAlignment="1">
      <alignment horizontal="right" vertical="center"/>
    </xf>
    <xf numFmtId="3" fontId="3" fillId="0" borderId="1" xfId="0" applyNumberFormat="1" applyFont="1" applyFill="1" applyBorder="1" applyAlignment="1">
      <alignment vertical="center"/>
    </xf>
    <xf numFmtId="164" fontId="3" fillId="0" borderId="0" xfId="0" applyNumberFormat="1" applyFont="1" applyFill="1" applyAlignment="1">
      <alignment horizontal="center" vertical="center"/>
    </xf>
    <xf numFmtId="170" fontId="3" fillId="0" borderId="1" xfId="0" applyNumberFormat="1" applyFont="1" applyFill="1" applyBorder="1" applyAlignment="1">
      <alignment horizontal="right" vertical="center"/>
    </xf>
    <xf numFmtId="0" fontId="3" fillId="0" borderId="12" xfId="0" applyFont="1" applyFill="1" applyBorder="1" applyAlignment="1">
      <alignment horizontal="center" vertical="center" wrapText="1"/>
    </xf>
    <xf numFmtId="3" fontId="3" fillId="0" borderId="1" xfId="0" applyNumberFormat="1" applyFont="1" applyFill="1" applyBorder="1" applyAlignment="1">
      <alignment horizontal="right" vertical="center" wrapText="1"/>
    </xf>
    <xf numFmtId="169" fontId="3" fillId="0" borderId="1" xfId="0" applyNumberFormat="1" applyFont="1" applyFill="1" applyBorder="1" applyAlignment="1" applyProtection="1">
      <alignment vertical="center"/>
      <protection locked="0"/>
    </xf>
    <xf numFmtId="171" fontId="3" fillId="0" borderId="0" xfId="0" applyNumberFormat="1" applyFont="1" applyFill="1" applyBorder="1" applyAlignment="1">
      <alignment vertical="center"/>
    </xf>
    <xf numFmtId="0" fontId="3" fillId="0" borderId="0" xfId="0" applyFont="1" applyFill="1" applyBorder="1" applyAlignment="1">
      <alignment horizontal="center" vertical="center" wrapText="1"/>
    </xf>
    <xf numFmtId="0" fontId="4" fillId="0" borderId="0" xfId="0" applyFont="1" applyFill="1" applyAlignment="1">
      <alignment vertical="center"/>
    </xf>
    <xf numFmtId="0" fontId="3" fillId="0" borderId="1" xfId="0" applyFont="1" applyFill="1" applyBorder="1" applyAlignment="1">
      <alignment horizontal="justify" vertical="center" wrapText="1"/>
    </xf>
    <xf numFmtId="0" fontId="14" fillId="0" borderId="0" xfId="0" applyFont="1" applyFill="1" applyBorder="1" applyAlignment="1">
      <alignment horizontal="center" vertical="center"/>
    </xf>
    <xf numFmtId="0" fontId="4" fillId="0" borderId="14" xfId="0" applyFont="1" applyFill="1" applyBorder="1" applyAlignment="1">
      <alignment horizontal="center" vertical="center" wrapText="1"/>
    </xf>
    <xf numFmtId="2" fontId="4" fillId="0" borderId="14" xfId="0" applyNumberFormat="1" applyFont="1" applyFill="1" applyBorder="1" applyAlignment="1">
      <alignment horizontal="center" vertical="center" wrapText="1"/>
    </xf>
    <xf numFmtId="0" fontId="4" fillId="0" borderId="1" xfId="0" applyFont="1" applyFill="1" applyBorder="1" applyAlignment="1">
      <alignment horizontal="center" wrapText="1"/>
    </xf>
    <xf numFmtId="0" fontId="4" fillId="0" borderId="3" xfId="0" applyFont="1" applyFill="1" applyBorder="1" applyAlignment="1">
      <alignment horizontal="center" wrapText="1"/>
    </xf>
    <xf numFmtId="14" fontId="3" fillId="0" borderId="1" xfId="0" applyNumberFormat="1" applyFont="1" applyFill="1" applyBorder="1" applyAlignment="1">
      <alignment horizontal="left" vertical="center" wrapText="1"/>
    </xf>
    <xf numFmtId="0" fontId="3" fillId="0" borderId="0" xfId="0" applyFont="1" applyFill="1" applyBorder="1" applyAlignment="1">
      <alignment horizontal="left" vertical="center"/>
    </xf>
    <xf numFmtId="0" fontId="5" fillId="0" borderId="1" xfId="0" applyFont="1" applyFill="1" applyBorder="1" applyAlignment="1" applyProtection="1">
      <alignment horizontal="left" vertical="center" wrapText="1"/>
      <protection locked="0"/>
    </xf>
    <xf numFmtId="43" fontId="5" fillId="0" borderId="1" xfId="1" applyNumberFormat="1" applyFont="1" applyFill="1" applyBorder="1" applyAlignment="1" applyProtection="1">
      <alignment horizontal="left" vertical="center" wrapText="1"/>
      <protection locked="0"/>
    </xf>
    <xf numFmtId="0" fontId="4" fillId="0" borderId="15" xfId="0" applyFont="1" applyFill="1" applyBorder="1" applyAlignment="1">
      <alignment horizontal="center" vertical="center"/>
    </xf>
    <xf numFmtId="0" fontId="4" fillId="0" borderId="15" xfId="0"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Alignment="1">
      <alignment horizontal="left" vertical="center"/>
    </xf>
    <xf numFmtId="14" fontId="3" fillId="0" borderId="1" xfId="0" applyNumberFormat="1" applyFont="1" applyFill="1" applyBorder="1" applyAlignment="1"/>
    <xf numFmtId="0" fontId="3" fillId="0" borderId="1" xfId="0" applyFont="1" applyFill="1" applyBorder="1" applyAlignment="1">
      <alignment horizontal="center" wrapText="1"/>
    </xf>
    <xf numFmtId="0" fontId="5" fillId="0" borderId="1" xfId="0" applyFont="1" applyFill="1" applyBorder="1" applyAlignment="1">
      <alignment horizontal="center" wrapText="1"/>
    </xf>
    <xf numFmtId="2" fontId="5" fillId="0" borderId="1" xfId="1" applyNumberFormat="1" applyFont="1" applyFill="1" applyBorder="1" applyAlignment="1" applyProtection="1">
      <alignment horizontal="center" vertical="center" wrapText="1"/>
      <protection locked="0"/>
    </xf>
    <xf numFmtId="2" fontId="5" fillId="0" borderId="1" xfId="0" applyNumberFormat="1" applyFont="1" applyFill="1" applyBorder="1" applyAlignment="1" applyProtection="1">
      <alignment horizontal="left" vertical="center" wrapText="1"/>
      <protection locked="0"/>
    </xf>
    <xf numFmtId="14" fontId="5" fillId="0" borderId="1" xfId="0" applyNumberFormat="1" applyFont="1" applyFill="1" applyBorder="1" applyAlignment="1" applyProtection="1">
      <alignment horizontal="center" vertical="center" wrapText="1"/>
      <protection locked="0"/>
    </xf>
    <xf numFmtId="175" fontId="5"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lignment horizontal="left" vertical="top" wrapText="1"/>
    </xf>
    <xf numFmtId="2"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14" fontId="3" fillId="0" borderId="1" xfId="0" applyNumberFormat="1" applyFont="1" applyFill="1" applyBorder="1" applyAlignment="1">
      <alignment horizontal="left"/>
    </xf>
    <xf numFmtId="3" fontId="3" fillId="0" borderId="1" xfId="0" applyNumberFormat="1" applyFont="1" applyFill="1" applyBorder="1" applyAlignment="1">
      <alignment horizontal="center" vertical="center" wrapText="1"/>
    </xf>
    <xf numFmtId="17" fontId="3" fillId="0" borderId="1" xfId="0" applyNumberFormat="1" applyFont="1" applyFill="1" applyBorder="1" applyAlignment="1">
      <alignment horizontal="center" vertical="center" wrapText="1"/>
    </xf>
    <xf numFmtId="0" fontId="3" fillId="0" borderId="1" xfId="0" applyFont="1" applyFill="1" applyBorder="1" applyAlignment="1">
      <alignment horizontal="right" vertical="center"/>
    </xf>
    <xf numFmtId="1" fontId="5" fillId="0" borderId="1" xfId="1" applyNumberFormat="1" applyFont="1" applyFill="1" applyBorder="1" applyAlignment="1" applyProtection="1">
      <alignment horizontal="center" vertical="center" wrapText="1"/>
      <protection locked="0"/>
    </xf>
    <xf numFmtId="0" fontId="3" fillId="0" borderId="0" xfId="0" applyFont="1" applyFill="1" applyAlignment="1">
      <alignment horizontal="center" vertical="center" wrapText="1"/>
    </xf>
    <xf numFmtId="0" fontId="3" fillId="0" borderId="0" xfId="0" applyFont="1" applyFill="1" applyBorder="1" applyAlignment="1">
      <alignment horizontal="center" wrapText="1"/>
    </xf>
    <xf numFmtId="0" fontId="3" fillId="0" borderId="1" xfId="0" applyFont="1" applyFill="1" applyBorder="1" applyAlignment="1">
      <alignment horizontal="right" vertical="center" wrapText="1"/>
    </xf>
    <xf numFmtId="3" fontId="3" fillId="0" borderId="1" xfId="0" applyNumberFormat="1" applyFont="1" applyFill="1" applyBorder="1" applyAlignment="1">
      <alignment horizontal="center"/>
    </xf>
    <xf numFmtId="2" fontId="3" fillId="0" borderId="0" xfId="0" applyNumberFormat="1" applyFont="1" applyFill="1" applyAlignment="1">
      <alignment vertical="center"/>
    </xf>
    <xf numFmtId="0" fontId="3" fillId="0" borderId="1" xfId="0" applyFont="1" applyFill="1" applyBorder="1" applyAlignment="1">
      <alignment horizontal="left" vertical="center"/>
    </xf>
    <xf numFmtId="1" fontId="3" fillId="0" borderId="1" xfId="1" applyNumberFormat="1" applyFont="1" applyFill="1" applyBorder="1" applyAlignment="1">
      <alignment horizontal="center" vertical="center"/>
    </xf>
    <xf numFmtId="1" fontId="2" fillId="0" borderId="1" xfId="1" applyNumberFormat="1" applyFont="1" applyFill="1" applyBorder="1" applyAlignment="1">
      <alignment horizontal="center" vertical="center"/>
    </xf>
    <xf numFmtId="165" fontId="5" fillId="0" borderId="1" xfId="4" applyFont="1" applyFill="1" applyBorder="1" applyAlignment="1">
      <alignment horizontal="right" vertical="center" wrapText="1"/>
    </xf>
    <xf numFmtId="3" fontId="3" fillId="0" borderId="1" xfId="0" applyNumberFormat="1" applyFont="1" applyFill="1" applyBorder="1" applyAlignment="1">
      <alignment horizontal="left"/>
    </xf>
    <xf numFmtId="0" fontId="3" fillId="0" borderId="0" xfId="0" applyFont="1" applyFill="1" applyBorder="1" applyAlignment="1">
      <alignment horizontal="left"/>
    </xf>
    <xf numFmtId="3" fontId="3" fillId="0" borderId="0" xfId="0" applyNumberFormat="1" applyFont="1" applyFill="1" applyBorder="1" applyAlignment="1">
      <alignment horizontal="left"/>
    </xf>
    <xf numFmtId="14" fontId="3" fillId="0" borderId="0" xfId="0" applyNumberFormat="1" applyFont="1" applyFill="1" applyBorder="1" applyAlignment="1">
      <alignment horizontal="left"/>
    </xf>
    <xf numFmtId="0" fontId="4" fillId="0" borderId="10" xfId="0" applyFont="1" applyFill="1" applyBorder="1" applyAlignment="1" applyProtection="1">
      <alignment horizontal="left" vertical="center"/>
      <protection locked="0"/>
    </xf>
    <xf numFmtId="0" fontId="4" fillId="0" borderId="11" xfId="0" applyFont="1" applyFill="1" applyBorder="1" applyAlignment="1" applyProtection="1">
      <alignment horizontal="left" vertical="center"/>
      <protection locked="0"/>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4" fillId="0" borderId="0" xfId="0" applyFont="1" applyFill="1" applyBorder="1" applyAlignment="1">
      <alignment horizontal="center" vertical="center"/>
    </xf>
    <xf numFmtId="0" fontId="3"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left"/>
    </xf>
    <xf numFmtId="17"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xf>
    <xf numFmtId="14" fontId="3" fillId="2" borderId="1" xfId="0" applyNumberFormat="1" applyFont="1" applyFill="1" applyBorder="1" applyAlignment="1">
      <alignment horizontal="left" vertical="center" wrapText="1"/>
    </xf>
    <xf numFmtId="1" fontId="2" fillId="2" borderId="1" xfId="1" applyNumberFormat="1" applyFont="1" applyFill="1" applyBorder="1" applyAlignment="1">
      <alignment horizontal="center" vertical="center"/>
    </xf>
    <xf numFmtId="2" fontId="11" fillId="2" borderId="1" xfId="0" applyNumberFormat="1"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8" fillId="2" borderId="1" xfId="0" applyFont="1" applyFill="1" applyBorder="1" applyAlignment="1">
      <alignment vertical="center" wrapText="1"/>
    </xf>
    <xf numFmtId="0" fontId="18" fillId="2" borderId="1" xfId="0" applyFont="1" applyFill="1" applyBorder="1" applyAlignment="1">
      <alignment vertical="center"/>
    </xf>
    <xf numFmtId="0" fontId="3" fillId="0" borderId="1" xfId="0" applyFont="1" applyFill="1" applyBorder="1" applyAlignment="1">
      <alignment horizontal="center" vertical="center"/>
    </xf>
    <xf numFmtId="0" fontId="3" fillId="2" borderId="1" xfId="0" applyFont="1" applyFill="1" applyBorder="1" applyAlignment="1">
      <alignment horizontal="left" vertical="center" wrapText="1"/>
    </xf>
    <xf numFmtId="2" fontId="5" fillId="2" borderId="1" xfId="1" applyNumberFormat="1"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49" fontId="3" fillId="2" borderId="1" xfId="0" applyNumberFormat="1" applyFont="1" applyFill="1" applyBorder="1" applyAlignment="1" applyProtection="1">
      <alignment horizontal="center" vertical="center" wrapText="1"/>
      <protection locked="0"/>
    </xf>
    <xf numFmtId="0" fontId="3" fillId="2" borderId="1" xfId="0" applyFont="1" applyFill="1" applyBorder="1" applyAlignment="1">
      <alignment vertical="center" wrapText="1"/>
    </xf>
    <xf numFmtId="14" fontId="3" fillId="2" borderId="1" xfId="0" applyNumberFormat="1" applyFont="1" applyFill="1" applyBorder="1" applyAlignment="1">
      <alignment horizontal="center" vertical="center" wrapText="1"/>
    </xf>
    <xf numFmtId="0" fontId="3" fillId="2" borderId="0"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0" xfId="0" applyFont="1" applyFill="1" applyAlignment="1">
      <alignment vertical="center" wrapText="1"/>
    </xf>
    <xf numFmtId="167" fontId="3" fillId="0" borderId="1" xfId="1" applyNumberFormat="1" applyFont="1" applyFill="1" applyBorder="1" applyAlignment="1">
      <alignment vertical="center"/>
    </xf>
    <xf numFmtId="14" fontId="3" fillId="0" borderId="1" xfId="0" applyNumberFormat="1" applyFont="1" applyFill="1" applyBorder="1" applyAlignment="1">
      <alignment horizontal="center" vertical="center"/>
    </xf>
    <xf numFmtId="0" fontId="3" fillId="2" borderId="1" xfId="0" applyFont="1" applyFill="1" applyBorder="1" applyAlignment="1">
      <alignment horizontal="left" vertical="center"/>
    </xf>
    <xf numFmtId="0" fontId="4" fillId="2" borderId="14" xfId="0" applyFont="1" applyFill="1" applyBorder="1" applyAlignment="1">
      <alignment horizontal="center" vertical="center" wrapText="1"/>
    </xf>
    <xf numFmtId="2" fontId="4" fillId="2" borderId="14"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1" xfId="0" applyFont="1" applyFill="1" applyBorder="1" applyAlignment="1" applyProtection="1">
      <alignment horizontal="justify" vertical="center" wrapText="1"/>
      <protection locked="0"/>
    </xf>
    <xf numFmtId="0" fontId="5" fillId="2" borderId="1" xfId="0" applyFont="1" applyFill="1" applyBorder="1" applyAlignment="1" applyProtection="1">
      <alignment horizontal="center" vertical="center" wrapText="1"/>
      <protection locked="0"/>
    </xf>
    <xf numFmtId="172" fontId="5" fillId="2" borderId="1" xfId="0" applyNumberFormat="1" applyFont="1" applyFill="1" applyBorder="1" applyAlignment="1" applyProtection="1">
      <alignment horizontal="center" vertical="center" wrapText="1"/>
      <protection locked="0"/>
    </xf>
    <xf numFmtId="15" fontId="5" fillId="2" borderId="1" xfId="0" applyNumberFormat="1" applyFont="1" applyFill="1" applyBorder="1" applyAlignment="1" applyProtection="1">
      <alignment horizontal="center" vertical="center" wrapText="1"/>
      <protection locked="0"/>
    </xf>
    <xf numFmtId="43" fontId="5" fillId="2" borderId="1" xfId="1"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2" fontId="5" fillId="2" borderId="1" xfId="0" applyNumberFormat="1" applyFont="1" applyFill="1" applyBorder="1" applyAlignment="1" applyProtection="1">
      <alignment horizontal="center" vertical="center" wrapText="1"/>
      <protection locked="0"/>
    </xf>
    <xf numFmtId="173" fontId="5" fillId="2" borderId="1" xfId="1" applyNumberFormat="1" applyFont="1" applyFill="1" applyBorder="1" applyAlignment="1">
      <alignment horizontal="right" vertical="center" wrapText="1"/>
    </xf>
    <xf numFmtId="0" fontId="5" fillId="2" borderId="1" xfId="0" applyFont="1" applyFill="1" applyBorder="1" applyAlignment="1" applyProtection="1">
      <alignment horizontal="left" vertical="center" wrapText="1"/>
      <protection locked="0"/>
    </xf>
    <xf numFmtId="43" fontId="5" fillId="2" borderId="1" xfId="1" applyNumberFormat="1" applyFont="1" applyFill="1" applyBorder="1" applyAlignment="1" applyProtection="1">
      <alignment horizontal="left" vertical="center" wrapText="1"/>
      <protection locked="0"/>
    </xf>
    <xf numFmtId="2" fontId="5" fillId="2" borderId="1" xfId="0" applyNumberFormat="1" applyFont="1" applyFill="1" applyBorder="1" applyAlignment="1" applyProtection="1">
      <alignment horizontal="left" vertical="center" wrapText="1"/>
      <protection locked="0"/>
    </xf>
    <xf numFmtId="0" fontId="3" fillId="2" borderId="1" xfId="0" applyFont="1" applyFill="1" applyBorder="1" applyAlignment="1" applyProtection="1">
      <alignment horizontal="center" vertical="center" wrapText="1"/>
      <protection locked="0"/>
    </xf>
    <xf numFmtId="9" fontId="5" fillId="2" borderId="1" xfId="0" applyNumberFormat="1"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horizontal="left" vertical="center" wrapText="1"/>
      <protection locked="0"/>
    </xf>
    <xf numFmtId="49" fontId="11" fillId="2" borderId="1" xfId="0" applyNumberFormat="1" applyFont="1" applyFill="1" applyBorder="1" applyAlignment="1" applyProtection="1">
      <alignment horizontal="center" vertical="center" wrapText="1"/>
      <protection locked="0"/>
    </xf>
    <xf numFmtId="0" fontId="3" fillId="2" borderId="1" xfId="0" applyFont="1" applyFill="1" applyBorder="1" applyAlignment="1">
      <alignment vertical="center"/>
    </xf>
    <xf numFmtId="0" fontId="3" fillId="2" borderId="1" xfId="0" applyFont="1" applyFill="1" applyBorder="1" applyAlignment="1">
      <alignment wrapText="1"/>
    </xf>
    <xf numFmtId="0" fontId="3" fillId="2" borderId="1" xfId="0" applyFont="1" applyFill="1" applyBorder="1" applyAlignment="1"/>
    <xf numFmtId="0" fontId="3" fillId="2" borderId="1" xfId="0" applyFont="1" applyFill="1" applyBorder="1" applyAlignment="1">
      <alignment horizontal="left" wrapText="1"/>
    </xf>
    <xf numFmtId="167" fontId="3" fillId="2" borderId="1" xfId="1" applyNumberFormat="1" applyFont="1" applyFill="1" applyBorder="1" applyAlignment="1">
      <alignment horizontal="center" vertical="center"/>
    </xf>
    <xf numFmtId="1" fontId="3" fillId="2" borderId="1" xfId="1" applyNumberFormat="1" applyFont="1" applyFill="1" applyBorder="1" applyAlignment="1">
      <alignment horizontal="center" vertical="center"/>
    </xf>
    <xf numFmtId="0" fontId="18" fillId="2" borderId="1" xfId="0" applyFont="1" applyFill="1" applyBorder="1" applyAlignment="1">
      <alignment horizontal="left" vertical="center" wrapText="1"/>
    </xf>
    <xf numFmtId="0" fontId="18" fillId="2" borderId="1" xfId="0" applyFont="1" applyFill="1" applyBorder="1" applyAlignment="1">
      <alignment horizontal="center" vertical="center" wrapText="1"/>
    </xf>
    <xf numFmtId="3" fontId="18" fillId="2" borderId="1" xfId="0" applyNumberFormat="1" applyFont="1" applyFill="1" applyBorder="1" applyAlignment="1">
      <alignment horizontal="center" vertical="center"/>
    </xf>
    <xf numFmtId="14" fontId="18" fillId="2" borderId="1" xfId="0" applyNumberFormat="1" applyFont="1" applyFill="1" applyBorder="1" applyAlignment="1">
      <alignment horizontal="center" vertical="center" wrapText="1"/>
    </xf>
    <xf numFmtId="0" fontId="18" fillId="2" borderId="1" xfId="0" applyFont="1" applyFill="1" applyBorder="1" applyAlignment="1">
      <alignment wrapText="1"/>
    </xf>
    <xf numFmtId="0" fontId="3" fillId="2" borderId="1" xfId="0" applyFont="1" applyFill="1" applyBorder="1" applyAlignment="1">
      <alignment horizontal="center" wrapText="1"/>
    </xf>
    <xf numFmtId="0" fontId="3" fillId="2" borderId="1" xfId="0" applyFont="1" applyFill="1" applyBorder="1" applyAlignment="1">
      <alignment vertical="top"/>
    </xf>
    <xf numFmtId="4" fontId="3" fillId="2" borderId="1" xfId="0" applyNumberFormat="1" applyFont="1" applyFill="1" applyBorder="1" applyAlignment="1">
      <alignment horizontal="right" vertical="top"/>
    </xf>
    <xf numFmtId="14" fontId="3" fillId="2" borderId="1" xfId="0" applyNumberFormat="1" applyFont="1" applyFill="1" applyBorder="1" applyAlignment="1">
      <alignment horizontal="left" vertical="top" wrapText="1"/>
    </xf>
    <xf numFmtId="0" fontId="3" fillId="2" borderId="1" xfId="0" applyFont="1" applyFill="1" applyBorder="1" applyAlignment="1">
      <alignment horizontal="center"/>
    </xf>
    <xf numFmtId="0" fontId="3" fillId="2" borderId="1" xfId="0" applyFont="1" applyFill="1" applyBorder="1"/>
    <xf numFmtId="1" fontId="3" fillId="2" borderId="1" xfId="0" applyNumberFormat="1" applyFont="1" applyFill="1" applyBorder="1" applyAlignment="1" applyProtection="1">
      <alignment horizontal="center" vertical="center" wrapText="1"/>
      <protection locked="0"/>
    </xf>
    <xf numFmtId="9" fontId="5" fillId="2" borderId="1" xfId="2" applyFont="1" applyFill="1" applyBorder="1" applyAlignment="1" applyProtection="1">
      <alignment horizontal="center" vertical="center" wrapText="1"/>
      <protection locked="0"/>
    </xf>
    <xf numFmtId="1" fontId="5" fillId="2" borderId="1" xfId="1" applyNumberFormat="1" applyFont="1" applyFill="1" applyBorder="1" applyAlignment="1" applyProtection="1">
      <alignment horizontal="center" vertical="center" wrapText="1"/>
      <protection locked="0"/>
    </xf>
    <xf numFmtId="0" fontId="3" fillId="2" borderId="1" xfId="0" applyFont="1" applyFill="1" applyBorder="1" applyAlignment="1">
      <alignment vertical="center"/>
    </xf>
    <xf numFmtId="0" fontId="4" fillId="0" borderId="20"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2" borderId="1" xfId="0" applyFont="1" applyFill="1" applyBorder="1" applyAlignment="1">
      <alignment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0" xfId="0" applyFont="1" applyFill="1" applyBorder="1" applyAlignment="1" applyProtection="1">
      <alignment horizontal="left" vertical="center"/>
      <protection locked="0"/>
    </xf>
    <xf numFmtId="0" fontId="4" fillId="0" borderId="11" xfId="0" applyFont="1" applyFill="1" applyBorder="1" applyAlignment="1" applyProtection="1">
      <alignment horizontal="left" vertical="center"/>
      <protection locked="0"/>
    </xf>
    <xf numFmtId="0" fontId="3" fillId="0" borderId="3" xfId="0" applyFont="1" applyFill="1" applyBorder="1" applyAlignment="1">
      <alignment vertical="center" wrapText="1"/>
    </xf>
    <xf numFmtId="0" fontId="3" fillId="0" borderId="2" xfId="0" applyFont="1" applyFill="1" applyBorder="1" applyAlignment="1">
      <alignment vertical="center"/>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vertical="center"/>
    </xf>
    <xf numFmtId="0" fontId="3" fillId="0" borderId="1" xfId="0" applyFont="1" applyFill="1" applyBorder="1" applyAlignment="1">
      <alignment vertical="top"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pplyAlignment="1">
      <alignment vertical="center"/>
    </xf>
    <xf numFmtId="173" fontId="5" fillId="0" borderId="1" xfId="1" applyNumberFormat="1" applyFont="1" applyFill="1" applyBorder="1" applyAlignment="1">
      <alignment horizontal="center" vertical="center" wrapText="1"/>
    </xf>
    <xf numFmtId="49" fontId="3" fillId="0" borderId="1" xfId="0" applyNumberFormat="1" applyFont="1" applyFill="1" applyBorder="1" applyAlignment="1" applyProtection="1">
      <alignment horizontal="center" wrapText="1"/>
      <protection locked="0"/>
    </xf>
    <xf numFmtId="43" fontId="5" fillId="0" borderId="1" xfId="1" applyNumberFormat="1" applyFont="1" applyFill="1" applyBorder="1" applyAlignment="1" applyProtection="1">
      <alignment horizontal="center" wrapText="1"/>
      <protection locked="0"/>
    </xf>
    <xf numFmtId="1" fontId="5" fillId="0" borderId="1" xfId="0" applyNumberFormat="1" applyFont="1" applyFill="1" applyBorder="1" applyAlignment="1" applyProtection="1">
      <alignment horizontal="center" wrapText="1"/>
      <protection locked="0"/>
    </xf>
    <xf numFmtId="173" fontId="5" fillId="0" borderId="1" xfId="1" applyNumberFormat="1" applyFont="1" applyFill="1" applyBorder="1" applyAlignment="1">
      <alignment horizontal="center" wrapText="1"/>
    </xf>
    <xf numFmtId="9" fontId="3" fillId="0" borderId="1" xfId="2" applyFont="1" applyFill="1" applyBorder="1" applyAlignment="1" applyProtection="1">
      <alignment horizontal="center" vertical="center" wrapText="1"/>
      <protection locked="0"/>
    </xf>
    <xf numFmtId="172" fontId="3" fillId="0" borderId="1" xfId="0" applyNumberFormat="1" applyFont="1" applyFill="1" applyBorder="1" applyAlignment="1" applyProtection="1">
      <alignment horizontal="center" vertical="center" wrapText="1"/>
      <protection locked="0"/>
    </xf>
    <xf numFmtId="15" fontId="3" fillId="0" borderId="1" xfId="0" applyNumberFormat="1" applyFont="1" applyFill="1" applyBorder="1" applyAlignment="1" applyProtection="1">
      <alignment horizontal="center" vertical="center" wrapText="1"/>
      <protection locked="0"/>
    </xf>
    <xf numFmtId="1" fontId="3" fillId="0" borderId="1" xfId="1" applyNumberFormat="1" applyFont="1" applyFill="1" applyBorder="1" applyAlignment="1" applyProtection="1">
      <alignment horizontal="center" vertical="center" wrapText="1"/>
      <protection locked="0"/>
    </xf>
    <xf numFmtId="43" fontId="3" fillId="0" borderId="1" xfId="1" applyNumberFormat="1" applyFont="1" applyFill="1" applyBorder="1" applyAlignment="1" applyProtection="1">
      <alignment horizontal="center" vertical="center" wrapText="1"/>
      <protection locked="0"/>
    </xf>
    <xf numFmtId="2" fontId="3" fillId="0" borderId="1" xfId="0" applyNumberFormat="1" applyFont="1" applyFill="1" applyBorder="1" applyAlignment="1" applyProtection="1">
      <alignment horizontal="center" vertical="center" wrapText="1"/>
      <protection locked="0"/>
    </xf>
    <xf numFmtId="173" fontId="3" fillId="0" borderId="1" xfId="1" applyNumberFormat="1" applyFont="1" applyFill="1" applyBorder="1" applyAlignment="1">
      <alignment horizontal="center" vertical="center" wrapText="1"/>
    </xf>
    <xf numFmtId="0" fontId="3" fillId="0" borderId="1" xfId="1" applyNumberFormat="1" applyFont="1" applyFill="1" applyBorder="1" applyAlignment="1" applyProtection="1">
      <alignment horizontal="center" vertical="center" wrapText="1"/>
      <protection locked="0"/>
    </xf>
    <xf numFmtId="0" fontId="3" fillId="0" borderId="1" xfId="0" applyFont="1" applyFill="1" applyBorder="1" applyAlignment="1">
      <alignment horizontal="justify" vertical="center" wrapText="1"/>
    </xf>
    <xf numFmtId="14" fontId="3" fillId="0" borderId="0" xfId="0" applyNumberFormat="1" applyFont="1" applyFill="1" applyBorder="1" applyAlignment="1">
      <alignment horizontal="center" vertical="center" wrapText="1"/>
    </xf>
    <xf numFmtId="0" fontId="3" fillId="0" borderId="0" xfId="0" applyFont="1" applyFill="1" applyBorder="1" applyAlignment="1">
      <alignment horizontal="justify" vertical="center" wrapText="1"/>
    </xf>
    <xf numFmtId="0" fontId="3" fillId="0" borderId="0" xfId="0" applyFont="1" applyFill="1" applyBorder="1" applyAlignment="1">
      <alignment horizontal="justify" vertical="center"/>
    </xf>
    <xf numFmtId="0" fontId="5" fillId="0" borderId="1"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3" fillId="0" borderId="9" xfId="0" applyFont="1" applyFill="1" applyBorder="1" applyAlignment="1">
      <alignment vertical="center"/>
    </xf>
    <xf numFmtId="0" fontId="4" fillId="0" borderId="0" xfId="0" applyFont="1" applyFill="1" applyBorder="1" applyAlignment="1" applyProtection="1">
      <alignment horizontal="left" vertical="center"/>
      <protection locked="0"/>
    </xf>
    <xf numFmtId="9" fontId="3" fillId="0" borderId="1" xfId="0" applyNumberFormat="1" applyFont="1" applyFill="1" applyBorder="1" applyAlignment="1" applyProtection="1">
      <alignment horizontal="center" vertical="center" wrapText="1"/>
      <protection locked="0"/>
    </xf>
    <xf numFmtId="2" fontId="4" fillId="0" borderId="1" xfId="0" applyNumberFormat="1"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protection locked="0"/>
    </xf>
    <xf numFmtId="173" fontId="3" fillId="0" borderId="1" xfId="1" applyNumberFormat="1" applyFont="1" applyFill="1" applyBorder="1" applyAlignment="1">
      <alignment horizontal="right" vertical="center" wrapText="1"/>
    </xf>
    <xf numFmtId="14" fontId="4" fillId="0" borderId="0" xfId="0" applyNumberFormat="1" applyFont="1" applyFill="1" applyBorder="1" applyAlignment="1">
      <alignment horizontal="left" vertical="center"/>
    </xf>
    <xf numFmtId="0" fontId="4" fillId="0" borderId="0" xfId="0" applyFont="1" applyFill="1" applyBorder="1" applyAlignment="1">
      <alignment horizontal="left" vertical="center"/>
    </xf>
    <xf numFmtId="166" fontId="4" fillId="0" borderId="0" xfId="0" applyNumberFormat="1" applyFont="1" applyFill="1" applyBorder="1" applyAlignment="1">
      <alignment horizontal="left" vertical="center"/>
    </xf>
    <xf numFmtId="14" fontId="3" fillId="0" borderId="1" xfId="0" applyNumberFormat="1" applyFont="1" applyFill="1" applyBorder="1" applyAlignment="1" applyProtection="1">
      <alignment horizontal="center" vertical="center" wrapText="1"/>
      <protection locked="0"/>
    </xf>
    <xf numFmtId="175"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2" fontId="3" fillId="0" borderId="1" xfId="0" applyNumberFormat="1" applyFont="1" applyFill="1" applyBorder="1" applyAlignment="1" applyProtection="1">
      <alignment vertical="center" wrapText="1"/>
      <protection locked="0"/>
    </xf>
    <xf numFmtId="173" fontId="3" fillId="0" borderId="1" xfId="1" applyNumberFormat="1" applyFont="1" applyFill="1" applyBorder="1" applyAlignment="1">
      <alignment vertical="center" wrapText="1"/>
    </xf>
    <xf numFmtId="1" fontId="3" fillId="0" borderId="1" xfId="0" applyNumberFormat="1" applyFont="1" applyFill="1" applyBorder="1" applyAlignment="1" applyProtection="1">
      <alignment horizontal="center" wrapText="1"/>
      <protection locked="0"/>
    </xf>
    <xf numFmtId="2" fontId="3" fillId="0" borderId="1" xfId="0" applyNumberFormat="1" applyFont="1" applyFill="1" applyBorder="1" applyAlignment="1" applyProtection="1">
      <alignment horizontal="center" wrapText="1"/>
      <protection locked="0"/>
    </xf>
    <xf numFmtId="173" fontId="3" fillId="0" borderId="1" xfId="1" applyNumberFormat="1" applyFont="1" applyFill="1" applyBorder="1" applyAlignment="1">
      <alignment horizontal="center" wrapText="1"/>
    </xf>
    <xf numFmtId="14" fontId="3" fillId="0" borderId="1" xfId="0" applyNumberFormat="1" applyFont="1" applyFill="1" applyBorder="1" applyAlignment="1">
      <alignment horizontal="center"/>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left" vertical="center" wrapText="1"/>
      <protection locked="0"/>
    </xf>
    <xf numFmtId="0" fontId="3" fillId="0" borderId="1" xfId="0" applyFont="1" applyFill="1" applyBorder="1" applyAlignment="1" applyProtection="1">
      <alignment horizontal="justify" vertical="center" wrapText="1"/>
      <protection locked="0"/>
    </xf>
    <xf numFmtId="2" fontId="3" fillId="2" borderId="1" xfId="1"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2" fontId="3" fillId="0" borderId="1" xfId="1" applyNumberFormat="1" applyFont="1" applyFill="1" applyBorder="1" applyAlignment="1" applyProtection="1">
      <alignment horizontal="center" vertical="center" wrapText="1"/>
      <protection locked="0"/>
    </xf>
    <xf numFmtId="1" fontId="18" fillId="0" borderId="1" xfId="0" applyNumberFormat="1" applyFont="1" applyFill="1" applyBorder="1" applyAlignment="1" applyProtection="1">
      <alignment horizontal="center" vertical="center" wrapText="1"/>
      <protection locked="0"/>
    </xf>
    <xf numFmtId="2" fontId="3" fillId="0" borderId="1" xfId="0" applyNumberFormat="1" applyFont="1" applyFill="1" applyBorder="1" applyAlignment="1" applyProtection="1">
      <alignment horizontal="left" vertical="center" wrapText="1"/>
      <protection locked="0"/>
    </xf>
    <xf numFmtId="43" fontId="3" fillId="0" borderId="1" xfId="1" applyNumberFormat="1" applyFont="1" applyFill="1" applyBorder="1" applyAlignment="1" applyProtection="1">
      <alignment vertical="center" wrapText="1"/>
      <protection locked="0"/>
    </xf>
    <xf numFmtId="2" fontId="3" fillId="0" borderId="1" xfId="1" applyNumberFormat="1" applyFont="1" applyFill="1" applyBorder="1" applyAlignment="1" applyProtection="1">
      <alignment vertical="center" wrapText="1"/>
      <protection locked="0"/>
    </xf>
    <xf numFmtId="175" fontId="4" fillId="0" borderId="1" xfId="0" applyNumberFormat="1" applyFont="1" applyFill="1" applyBorder="1" applyAlignment="1" applyProtection="1">
      <alignment horizontal="center" vertical="center" wrapText="1"/>
      <protection locked="0"/>
    </xf>
    <xf numFmtId="1" fontId="4" fillId="0" borderId="1" xfId="0" applyNumberFormat="1" applyFont="1" applyFill="1" applyBorder="1" applyAlignment="1" applyProtection="1">
      <alignment horizontal="center" vertical="center" wrapText="1"/>
      <protection locked="0"/>
    </xf>
    <xf numFmtId="0" fontId="3" fillId="0" borderId="0" xfId="0" applyFont="1" applyFill="1" applyBorder="1" applyAlignment="1">
      <alignment horizontal="center"/>
    </xf>
    <xf numFmtId="0" fontId="3" fillId="0" borderId="0" xfId="0" applyFont="1" applyFill="1" applyAlignment="1">
      <alignment horizontal="center"/>
    </xf>
    <xf numFmtId="167" fontId="5" fillId="0" borderId="1" xfId="1" applyNumberFormat="1" applyFont="1" applyFill="1" applyBorder="1" applyAlignment="1" applyProtection="1">
      <alignment horizontal="center" vertical="center" wrapText="1"/>
      <protection locked="0"/>
    </xf>
    <xf numFmtId="175" fontId="3" fillId="0" borderId="1" xfId="0" applyNumberFormat="1" applyFont="1" applyFill="1" applyBorder="1" applyAlignment="1">
      <alignment horizontal="center" vertical="center"/>
    </xf>
    <xf numFmtId="3" fontId="3" fillId="0" borderId="1" xfId="0" applyNumberFormat="1" applyFont="1" applyFill="1" applyBorder="1" applyAlignment="1"/>
    <xf numFmtId="3" fontId="3" fillId="0" borderId="1" xfId="0" applyNumberFormat="1" applyFont="1" applyFill="1" applyBorder="1" applyAlignment="1">
      <alignment vertical="top"/>
    </xf>
    <xf numFmtId="0" fontId="3" fillId="0" borderId="1" xfId="0" applyFont="1" applyFill="1" applyBorder="1" applyAlignment="1">
      <alignment vertical="top"/>
    </xf>
    <xf numFmtId="14" fontId="3" fillId="0" borderId="1" xfId="0" applyNumberFormat="1" applyFont="1" applyFill="1" applyBorder="1" applyAlignment="1">
      <alignment horizontal="left" vertical="top" wrapText="1"/>
    </xf>
    <xf numFmtId="0" fontId="3" fillId="0" borderId="1" xfId="0" applyNumberFormat="1" applyFont="1" applyFill="1" applyBorder="1" applyAlignment="1" applyProtection="1">
      <alignment horizontal="center" vertical="center" wrapText="1"/>
      <protection locked="0"/>
    </xf>
    <xf numFmtId="0" fontId="5" fillId="0" borderId="1" xfId="0" applyNumberFormat="1" applyFont="1" applyFill="1" applyBorder="1" applyAlignment="1" applyProtection="1">
      <alignment horizontal="center" vertical="center" wrapText="1"/>
      <protection locked="0"/>
    </xf>
    <xf numFmtId="175" fontId="11" fillId="0" borderId="1" xfId="0" applyNumberFormat="1" applyFont="1" applyFill="1" applyBorder="1" applyAlignment="1" applyProtection="1">
      <alignment horizontal="center" vertical="center" wrapText="1"/>
      <protection locked="0"/>
    </xf>
    <xf numFmtId="1" fontId="11" fillId="0" borderId="1" xfId="0" applyNumberFormat="1" applyFont="1" applyFill="1" applyBorder="1" applyAlignment="1" applyProtection="1">
      <alignment horizontal="center" vertical="center" wrapText="1"/>
      <protection locked="0"/>
    </xf>
    <xf numFmtId="14" fontId="3" fillId="0" borderId="0" xfId="0" applyNumberFormat="1" applyFont="1" applyFill="1" applyBorder="1" applyAlignment="1" applyProtection="1">
      <alignment horizontal="center" vertical="center" wrapText="1"/>
      <protection locked="0"/>
    </xf>
    <xf numFmtId="0" fontId="3" fillId="0" borderId="3" xfId="0" applyFont="1" applyFill="1" applyBorder="1" applyAlignment="1">
      <alignment horizontal="center" vertical="center"/>
    </xf>
    <xf numFmtId="14" fontId="3" fillId="0" borderId="1" xfId="0" applyNumberFormat="1" applyFont="1" applyFill="1" applyBorder="1" applyAlignment="1">
      <alignment horizontal="center" vertical="top" wrapText="1"/>
    </xf>
    <xf numFmtId="175" fontId="4" fillId="0" borderId="0" xfId="0" applyNumberFormat="1" applyFont="1" applyFill="1" applyBorder="1" applyAlignment="1">
      <alignment horizontal="center" vertical="center"/>
    </xf>
    <xf numFmtId="175" fontId="3" fillId="0" borderId="0" xfId="0" applyNumberFormat="1" applyFont="1" applyFill="1" applyAlignment="1">
      <alignment vertical="center"/>
    </xf>
    <xf numFmtId="14" fontId="3" fillId="0" borderId="1" xfId="0" applyNumberFormat="1" applyFont="1" applyFill="1" applyBorder="1" applyAlignment="1">
      <alignment horizontal="right"/>
    </xf>
    <xf numFmtId="3" fontId="3" fillId="0" borderId="1" xfId="0" applyNumberFormat="1" applyFont="1" applyFill="1" applyBorder="1" applyAlignment="1">
      <alignment vertical="top" wrapText="1"/>
    </xf>
    <xf numFmtId="177" fontId="5" fillId="0" borderId="1" xfId="1" applyNumberFormat="1" applyFont="1" applyFill="1" applyBorder="1" applyAlignment="1" applyProtection="1">
      <alignment horizontal="center" vertical="center" wrapText="1"/>
      <protection locked="0"/>
    </xf>
    <xf numFmtId="2" fontId="4" fillId="0" borderId="1" xfId="0" applyNumberFormat="1" applyFont="1" applyFill="1" applyBorder="1" applyAlignment="1">
      <alignment horizontal="center" vertical="center"/>
    </xf>
    <xf numFmtId="0" fontId="3" fillId="0" borderId="0" xfId="0" applyFont="1" applyFill="1" applyBorder="1" applyAlignment="1">
      <alignment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3" fillId="0" borderId="0" xfId="0" applyFont="1" applyFill="1" applyBorder="1" applyAlignment="1"/>
    <xf numFmtId="4" fontId="3" fillId="0" borderId="1" xfId="0" applyNumberFormat="1" applyFont="1" applyFill="1" applyBorder="1" applyAlignment="1" applyProtection="1">
      <alignment horizontal="center" vertical="center" wrapText="1"/>
      <protection locked="0"/>
    </xf>
    <xf numFmtId="172" fontId="3" fillId="0" borderId="0" xfId="0" applyNumberFormat="1" applyFont="1" applyFill="1" applyBorder="1" applyAlignment="1" applyProtection="1">
      <alignment horizontal="center" vertical="center" wrapText="1"/>
      <protection locked="0"/>
    </xf>
    <xf numFmtId="14" fontId="3" fillId="0" borderId="1" xfId="0" applyNumberFormat="1" applyFont="1" applyFill="1" applyBorder="1" applyAlignment="1">
      <alignment wrapText="1"/>
    </xf>
    <xf numFmtId="0" fontId="27" fillId="0" borderId="9" xfId="0" applyFont="1" applyFill="1" applyBorder="1" applyAlignment="1">
      <alignment vertical="center"/>
    </xf>
    <xf numFmtId="0" fontId="28" fillId="0" borderId="9" xfId="0" applyFont="1" applyFill="1" applyBorder="1" applyAlignment="1">
      <alignment vertical="center"/>
    </xf>
    <xf numFmtId="0" fontId="28" fillId="0" borderId="12" xfId="0" applyFont="1" applyFill="1" applyBorder="1" applyAlignment="1">
      <alignment vertical="center"/>
    </xf>
    <xf numFmtId="15" fontId="0" fillId="0" borderId="12" xfId="0" applyNumberFormat="1" applyFont="1" applyFill="1" applyBorder="1" applyAlignment="1" applyProtection="1">
      <alignment horizontal="left" vertical="center"/>
      <protection locked="0"/>
    </xf>
    <xf numFmtId="0" fontId="28" fillId="0" borderId="0" xfId="0" applyFont="1" applyFill="1" applyBorder="1" applyAlignment="1">
      <alignment vertical="center"/>
    </xf>
    <xf numFmtId="14" fontId="0" fillId="0" borderId="0" xfId="0" applyNumberFormat="1" applyFill="1" applyBorder="1" applyAlignment="1" applyProtection="1">
      <alignment vertical="center"/>
      <protection locked="0"/>
    </xf>
    <xf numFmtId="0" fontId="30" fillId="0" borderId="0" xfId="0" applyFont="1" applyFill="1" applyBorder="1" applyAlignment="1" applyProtection="1">
      <alignment horizontal="left" vertical="center"/>
      <protection locked="0"/>
    </xf>
    <xf numFmtId="0" fontId="0" fillId="0" borderId="0" xfId="0" applyFill="1" applyBorder="1" applyAlignment="1">
      <alignment vertical="center" wrapText="1"/>
    </xf>
    <xf numFmtId="168" fontId="0" fillId="0" borderId="0" xfId="0" applyNumberFormat="1" applyFill="1" applyBorder="1" applyAlignment="1">
      <alignment vertical="center"/>
    </xf>
    <xf numFmtId="169"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20" fillId="0" borderId="0" xfId="0" applyFont="1" applyFill="1" applyBorder="1" applyAlignment="1">
      <alignment vertical="center" wrapText="1"/>
    </xf>
    <xf numFmtId="3" fontId="23" fillId="0" borderId="0" xfId="0" applyNumberFormat="1" applyFont="1" applyFill="1" applyBorder="1" applyAlignment="1">
      <alignment horizontal="right" vertical="center" wrapText="1"/>
    </xf>
    <xf numFmtId="169" fontId="0" fillId="0" borderId="0" xfId="0" applyNumberFormat="1" applyFill="1" applyBorder="1" applyAlignment="1" applyProtection="1">
      <alignment vertical="center"/>
      <protection locked="0"/>
    </xf>
    <xf numFmtId="0" fontId="29" fillId="0" borderId="1" xfId="0" applyFont="1" applyFill="1" applyBorder="1" applyAlignment="1">
      <alignment vertical="center"/>
    </xf>
    <xf numFmtId="0" fontId="19" fillId="0" borderId="1" xfId="0" applyFont="1" applyFill="1" applyBorder="1" applyAlignment="1">
      <alignment horizontal="center" vertical="center"/>
    </xf>
    <xf numFmtId="0" fontId="19" fillId="0" borderId="1" xfId="0" applyFont="1" applyFill="1" applyBorder="1" applyAlignment="1">
      <alignment wrapText="1"/>
    </xf>
    <xf numFmtId="0" fontId="29" fillId="0" borderId="1" xfId="0" applyFont="1" applyFill="1" applyBorder="1" applyAlignment="1">
      <alignment wrapText="1"/>
    </xf>
    <xf numFmtId="0" fontId="29" fillId="0" borderId="1" xfId="0" applyFont="1" applyFill="1" applyBorder="1" applyAlignment="1">
      <alignment horizontal="center" vertical="center" wrapText="1"/>
    </xf>
    <xf numFmtId="49" fontId="29" fillId="0" borderId="1" xfId="0" applyNumberFormat="1" applyFont="1" applyFill="1" applyBorder="1" applyAlignment="1" applyProtection="1">
      <alignment horizontal="center" vertical="center" wrapText="1"/>
      <protection locked="0"/>
    </xf>
    <xf numFmtId="0" fontId="33" fillId="0" borderId="1" xfId="0" applyFont="1" applyFill="1" applyBorder="1" applyAlignment="1" applyProtection="1">
      <alignment horizontal="justify" vertical="center" wrapText="1"/>
      <protection locked="0"/>
    </xf>
    <xf numFmtId="9" fontId="33" fillId="0" borderId="1" xfId="2" applyFont="1" applyFill="1" applyBorder="1" applyAlignment="1" applyProtection="1">
      <alignment horizontal="center" vertical="center" wrapText="1"/>
      <protection locked="0"/>
    </xf>
    <xf numFmtId="172" fontId="33" fillId="0" borderId="1" xfId="0" applyNumberFormat="1" applyFont="1" applyFill="1" applyBorder="1" applyAlignment="1" applyProtection="1">
      <alignment horizontal="center" vertical="center" wrapText="1"/>
      <protection locked="0"/>
    </xf>
    <xf numFmtId="15" fontId="33" fillId="0" borderId="1" xfId="0" applyNumberFormat="1" applyFont="1" applyFill="1" applyBorder="1" applyAlignment="1" applyProtection="1">
      <alignment horizontal="center" vertical="center" wrapText="1"/>
      <protection locked="0"/>
    </xf>
    <xf numFmtId="43" fontId="33" fillId="0" borderId="1" xfId="1" applyNumberFormat="1" applyFont="1" applyFill="1" applyBorder="1" applyAlignment="1" applyProtection="1">
      <alignment horizontal="center" vertical="center" wrapText="1"/>
      <protection locked="0"/>
    </xf>
    <xf numFmtId="1" fontId="33" fillId="0" borderId="1" xfId="0" applyNumberFormat="1" applyFont="1" applyFill="1" applyBorder="1" applyAlignment="1" applyProtection="1">
      <alignment horizontal="center" vertical="center" wrapText="1"/>
      <protection locked="0"/>
    </xf>
    <xf numFmtId="2" fontId="33" fillId="0" borderId="1" xfId="0" applyNumberFormat="1" applyFont="1" applyFill="1" applyBorder="1" applyAlignment="1" applyProtection="1">
      <alignment horizontal="center" vertical="center" wrapText="1"/>
      <protection locked="0"/>
    </xf>
    <xf numFmtId="178" fontId="33" fillId="0" borderId="1" xfId="5" applyNumberFormat="1" applyFont="1" applyFill="1" applyBorder="1" applyAlignment="1">
      <alignment horizontal="right" vertical="center" wrapText="1"/>
    </xf>
    <xf numFmtId="0" fontId="23" fillId="0" borderId="0" xfId="0" applyFont="1" applyFill="1" applyBorder="1" applyAlignment="1">
      <alignment horizontal="left" vertical="center" wrapText="1"/>
    </xf>
    <xf numFmtId="0" fontId="29" fillId="0" borderId="0" xfId="0" applyFont="1" applyFill="1" applyAlignment="1">
      <alignment horizontal="left" vertical="center" wrapText="1"/>
    </xf>
    <xf numFmtId="173" fontId="33" fillId="0" borderId="1" xfId="1" applyNumberFormat="1" applyFont="1" applyFill="1" applyBorder="1" applyAlignment="1">
      <alignment horizontal="right" vertical="center" wrapText="1"/>
    </xf>
    <xf numFmtId="49" fontId="29" fillId="0" borderId="1" xfId="0" applyNumberFormat="1" applyFont="1" applyFill="1" applyBorder="1" applyAlignment="1" applyProtection="1">
      <alignment horizontal="left" vertical="center" wrapText="1"/>
      <protection locked="0"/>
    </xf>
    <xf numFmtId="0" fontId="29" fillId="0" borderId="1" xfId="0" applyFont="1" applyFill="1" applyBorder="1" applyAlignment="1" applyProtection="1">
      <alignment horizontal="center" vertical="center" wrapText="1"/>
      <protection locked="0"/>
    </xf>
    <xf numFmtId="9" fontId="33" fillId="0" borderId="1" xfId="0" applyNumberFormat="1" applyFont="1" applyFill="1" applyBorder="1" applyAlignment="1" applyProtection="1">
      <alignment horizontal="center" vertical="center" wrapText="1"/>
      <protection locked="0"/>
    </xf>
    <xf numFmtId="0" fontId="33" fillId="0" borderId="1" xfId="0" applyFont="1" applyFill="1" applyBorder="1" applyAlignment="1" applyProtection="1">
      <alignment horizontal="center" vertical="center" wrapText="1"/>
      <protection locked="0"/>
    </xf>
    <xf numFmtId="2" fontId="34" fillId="0" borderId="1" xfId="0" applyNumberFormat="1" applyFont="1" applyFill="1" applyBorder="1" applyAlignment="1" applyProtection="1">
      <alignment horizontal="center" vertical="center" wrapText="1"/>
      <protection locked="0"/>
    </xf>
    <xf numFmtId="49" fontId="34" fillId="0" borderId="1" xfId="0" applyNumberFormat="1" applyFont="1" applyFill="1" applyBorder="1" applyAlignment="1" applyProtection="1">
      <alignment horizontal="center" vertical="center" wrapText="1"/>
      <protection locked="0"/>
    </xf>
    <xf numFmtId="0" fontId="0" fillId="0" borderId="0" xfId="0" applyFill="1" applyAlignment="1">
      <alignment vertical="center"/>
    </xf>
    <xf numFmtId="168" fontId="0" fillId="0" borderId="0" xfId="0" applyNumberFormat="1" applyFill="1" applyAlignment="1">
      <alignment vertical="center"/>
    </xf>
    <xf numFmtId="43" fontId="0" fillId="0" borderId="0" xfId="0" applyNumberFormat="1" applyFill="1" applyAlignment="1">
      <alignment vertical="center"/>
    </xf>
    <xf numFmtId="0" fontId="29" fillId="0" borderId="0" xfId="0" applyFont="1" applyFill="1" applyAlignment="1">
      <alignment vertical="center"/>
    </xf>
    <xf numFmtId="166" fontId="0" fillId="0" borderId="0" xfId="0" applyNumberFormat="1" applyFill="1" applyAlignment="1">
      <alignment vertical="center"/>
    </xf>
    <xf numFmtId="174" fontId="20" fillId="0" borderId="1" xfId="0" applyNumberFormat="1" applyFont="1" applyFill="1" applyBorder="1" applyAlignment="1">
      <alignment horizontal="center" vertical="center"/>
    </xf>
    <xf numFmtId="0" fontId="20" fillId="0" borderId="1" xfId="0" applyFont="1" applyFill="1" applyBorder="1" applyAlignment="1">
      <alignment vertical="center"/>
    </xf>
    <xf numFmtId="14" fontId="35" fillId="0" borderId="0" xfId="0" applyNumberFormat="1" applyFont="1" applyFill="1" applyBorder="1" applyAlignment="1">
      <alignment horizontal="left" vertical="center"/>
    </xf>
    <xf numFmtId="14" fontId="0" fillId="0" borderId="0" xfId="0" applyNumberFormat="1" applyFill="1" applyAlignment="1">
      <alignment vertical="center"/>
    </xf>
    <xf numFmtId="2" fontId="0" fillId="0" borderId="1" xfId="0" applyNumberFormat="1" applyFill="1" applyBorder="1" applyAlignment="1">
      <alignment horizontal="center" vertical="center"/>
    </xf>
    <xf numFmtId="0" fontId="36" fillId="0" borderId="1" xfId="0" applyFont="1" applyFill="1" applyBorder="1" applyAlignment="1">
      <alignment horizontal="left" vertical="center" wrapText="1"/>
    </xf>
    <xf numFmtId="0" fontId="37" fillId="0" borderId="0" xfId="0" applyFont="1" applyFill="1" applyBorder="1" applyAlignment="1">
      <alignment horizontal="left" vertical="center"/>
    </xf>
    <xf numFmtId="0" fontId="35" fillId="0" borderId="0" xfId="0" applyFont="1" applyFill="1" applyBorder="1" applyAlignment="1">
      <alignment horizontal="left" vertical="center"/>
    </xf>
    <xf numFmtId="166" fontId="38" fillId="0" borderId="0" xfId="0" applyNumberFormat="1" applyFont="1" applyFill="1" applyBorder="1" applyAlignment="1">
      <alignment horizontal="left" vertical="center"/>
    </xf>
    <xf numFmtId="1" fontId="0" fillId="0" borderId="1" xfId="0" applyNumberFormat="1" applyFill="1" applyBorder="1" applyAlignment="1">
      <alignment horizontal="center" vertical="center"/>
    </xf>
    <xf numFmtId="0" fontId="39" fillId="0" borderId="0" xfId="0" applyFont="1" applyFill="1" applyBorder="1" applyAlignment="1">
      <alignment horizontal="center" vertical="center" wrapText="1"/>
    </xf>
    <xf numFmtId="0" fontId="29" fillId="0" borderId="1" xfId="0" applyFont="1" applyFill="1" applyBorder="1" applyAlignment="1">
      <alignment vertical="center" wrapText="1"/>
    </xf>
    <xf numFmtId="0" fontId="29" fillId="0" borderId="3" xfId="0" applyFont="1" applyFill="1" applyBorder="1" applyAlignment="1">
      <alignment horizontal="center" vertical="center" wrapText="1"/>
    </xf>
    <xf numFmtId="0" fontId="29" fillId="0" borderId="0" xfId="0" applyFont="1" applyFill="1" applyBorder="1" applyAlignment="1">
      <alignment horizontal="left" vertical="center" wrapText="1"/>
    </xf>
    <xf numFmtId="0" fontId="20" fillId="0" borderId="1" xfId="0" applyFont="1" applyFill="1" applyBorder="1" applyAlignment="1">
      <alignment vertical="center" wrapText="1"/>
    </xf>
    <xf numFmtId="14" fontId="29" fillId="0" borderId="1" xfId="0" applyNumberFormat="1" applyFont="1" applyFill="1" applyBorder="1" applyAlignment="1">
      <alignment vertical="center" wrapText="1"/>
    </xf>
    <xf numFmtId="3" fontId="3" fillId="0" borderId="1" xfId="1" applyNumberFormat="1" applyFont="1" applyFill="1" applyBorder="1" applyAlignment="1" applyProtection="1">
      <alignment horizontal="center" vertical="center" wrapText="1"/>
      <protection locked="0"/>
    </xf>
    <xf numFmtId="178" fontId="5" fillId="0" borderId="1" xfId="5" applyNumberFormat="1" applyFont="1" applyFill="1" applyBorder="1" applyAlignment="1">
      <alignment horizontal="right" vertical="center" wrapText="1"/>
    </xf>
    <xf numFmtId="0" fontId="45" fillId="0" borderId="1" xfId="0" applyFont="1" applyFill="1" applyBorder="1" applyAlignment="1">
      <alignment horizontal="left" vertical="center" wrapText="1"/>
    </xf>
    <xf numFmtId="14" fontId="3" fillId="0" borderId="1" xfId="2" applyNumberFormat="1" applyFont="1" applyFill="1" applyBorder="1" applyAlignment="1" applyProtection="1">
      <alignment horizontal="center" vertical="center" wrapText="1"/>
      <protection locked="0"/>
    </xf>
    <xf numFmtId="0" fontId="0" fillId="0" borderId="1" xfId="0" applyFill="1" applyBorder="1" applyAlignment="1">
      <alignment vertical="center" wrapText="1"/>
    </xf>
    <xf numFmtId="181" fontId="3" fillId="0" borderId="1" xfId="1" applyNumberFormat="1" applyFont="1" applyFill="1" applyBorder="1" applyAlignment="1" applyProtection="1">
      <alignment horizontal="center" vertical="center" wrapText="1"/>
      <protection locked="0"/>
    </xf>
    <xf numFmtId="0" fontId="0" fillId="0" borderId="16" xfId="0" applyFill="1" applyBorder="1" applyAlignment="1">
      <alignment horizontal="center" vertical="center"/>
    </xf>
    <xf numFmtId="0" fontId="0" fillId="0" borderId="17" xfId="0" applyFill="1" applyBorder="1" applyAlignment="1">
      <alignment horizontal="center" vertical="center"/>
    </xf>
    <xf numFmtId="15" fontId="18" fillId="0" borderId="12" xfId="0" applyNumberFormat="1" applyFont="1" applyFill="1" applyBorder="1" applyAlignment="1" applyProtection="1">
      <alignment horizontal="left" vertical="center"/>
      <protection locked="0"/>
    </xf>
    <xf numFmtId="14" fontId="18" fillId="0" borderId="0" xfId="0" applyNumberFormat="1" applyFont="1" applyFill="1" applyBorder="1" applyAlignment="1" applyProtection="1">
      <alignment vertical="center"/>
      <protection locked="0"/>
    </xf>
    <xf numFmtId="0" fontId="18" fillId="0" borderId="0" xfId="0" applyFont="1" applyFill="1" applyBorder="1" applyAlignment="1">
      <alignment vertical="center" wrapText="1"/>
    </xf>
    <xf numFmtId="168" fontId="18" fillId="0" borderId="0" xfId="0" applyNumberFormat="1" applyFont="1" applyFill="1" applyBorder="1" applyAlignment="1">
      <alignment vertical="center"/>
    </xf>
    <xf numFmtId="169" fontId="18" fillId="0" borderId="0" xfId="0" applyNumberFormat="1" applyFont="1" applyFill="1" applyBorder="1" applyAlignment="1">
      <alignment horizontal="center" vertical="center"/>
    </xf>
    <xf numFmtId="0" fontId="18" fillId="0" borderId="0" xfId="0" applyFont="1" applyFill="1" applyBorder="1" applyAlignment="1">
      <alignment horizontal="center" vertical="center"/>
    </xf>
    <xf numFmtId="0" fontId="31" fillId="0" borderId="0" xfId="0" applyFont="1" applyFill="1" applyBorder="1" applyAlignment="1">
      <alignment vertical="center" wrapText="1"/>
    </xf>
    <xf numFmtId="169" fontId="18" fillId="0" borderId="0" xfId="0" applyNumberFormat="1" applyFont="1" applyFill="1" applyBorder="1" applyAlignment="1" applyProtection="1">
      <alignment vertical="center"/>
      <protection locked="0"/>
    </xf>
    <xf numFmtId="0" fontId="18" fillId="0" borderId="0" xfId="0" applyFont="1" applyFill="1" applyAlignment="1">
      <alignment vertical="center"/>
    </xf>
    <xf numFmtId="168" fontId="18" fillId="0" borderId="0" xfId="0" applyNumberFormat="1" applyFont="1" applyFill="1" applyAlignment="1">
      <alignment vertical="center"/>
    </xf>
    <xf numFmtId="43" fontId="18" fillId="0" borderId="0" xfId="0" applyNumberFormat="1" applyFont="1" applyFill="1" applyAlignment="1">
      <alignment vertical="center"/>
    </xf>
    <xf numFmtId="166" fontId="18" fillId="0" borderId="0" xfId="0" applyNumberFormat="1" applyFont="1" applyFill="1" applyAlignment="1">
      <alignment vertical="center"/>
    </xf>
    <xf numFmtId="174" fontId="31" fillId="0" borderId="1" xfId="0" applyNumberFormat="1" applyFont="1" applyFill="1" applyBorder="1" applyAlignment="1">
      <alignment horizontal="center" vertical="center"/>
    </xf>
    <xf numFmtId="0" fontId="31" fillId="0" borderId="1" xfId="0" applyFont="1" applyFill="1" applyBorder="1" applyAlignment="1">
      <alignment vertical="center"/>
    </xf>
    <xf numFmtId="14" fontId="18" fillId="0" borderId="0" xfId="0" applyNumberFormat="1" applyFont="1" applyFill="1" applyAlignment="1">
      <alignment vertical="center"/>
    </xf>
    <xf numFmtId="2" fontId="18" fillId="0" borderId="1" xfId="0" applyNumberFormat="1" applyFont="1" applyFill="1" applyBorder="1" applyAlignment="1">
      <alignment horizontal="center" vertical="center"/>
    </xf>
    <xf numFmtId="0" fontId="48" fillId="0" borderId="0" xfId="0" applyFont="1" applyFill="1" applyBorder="1" applyAlignment="1">
      <alignment horizontal="left" vertical="center"/>
    </xf>
    <xf numFmtId="166" fontId="49" fillId="0" borderId="0" xfId="0" applyNumberFormat="1" applyFont="1" applyFill="1" applyBorder="1" applyAlignment="1">
      <alignment horizontal="left" vertical="center"/>
    </xf>
    <xf numFmtId="1" fontId="18" fillId="0" borderId="1" xfId="0" applyNumberFormat="1" applyFont="1" applyFill="1" applyBorder="1" applyAlignment="1">
      <alignment horizontal="center" vertical="center"/>
    </xf>
    <xf numFmtId="0" fontId="50" fillId="0" borderId="0" xfId="0" applyFont="1" applyFill="1" applyBorder="1" applyAlignment="1">
      <alignment horizontal="center" vertical="center" wrapText="1"/>
    </xf>
    <xf numFmtId="0" fontId="18" fillId="0" borderId="1" xfId="0" applyFont="1" applyFill="1" applyBorder="1"/>
    <xf numFmtId="0" fontId="18" fillId="0" borderId="1" xfId="0" applyFont="1" applyFill="1" applyBorder="1" applyAlignment="1">
      <alignment vertical="center" wrapText="1"/>
    </xf>
    <xf numFmtId="182" fontId="5" fillId="0" borderId="1" xfId="1" applyNumberFormat="1" applyFont="1" applyFill="1" applyBorder="1" applyAlignment="1" applyProtection="1">
      <alignment horizontal="center" vertical="center" wrapText="1"/>
      <protection locked="0"/>
    </xf>
    <xf numFmtId="179" fontId="3" fillId="0" borderId="1" xfId="5" applyNumberFormat="1" applyFont="1" applyFill="1" applyBorder="1" applyAlignment="1">
      <alignment horizontal="right" vertical="center" wrapText="1"/>
    </xf>
    <xf numFmtId="0" fontId="31" fillId="0" borderId="1" xfId="0" applyFont="1" applyFill="1" applyBorder="1" applyAlignment="1">
      <alignment vertical="center" wrapText="1"/>
    </xf>
    <xf numFmtId="0" fontId="4" fillId="0" borderId="1" xfId="0" applyFont="1" applyFill="1" applyBorder="1" applyAlignment="1">
      <alignment vertical="center" wrapText="1"/>
    </xf>
    <xf numFmtId="0" fontId="54" fillId="0" borderId="1" xfId="0" applyFont="1" applyFill="1" applyBorder="1" applyAlignment="1">
      <alignment horizontal="left" vertical="center" wrapText="1"/>
    </xf>
    <xf numFmtId="0" fontId="0" fillId="0" borderId="1" xfId="0" applyFill="1" applyBorder="1" applyAlignment="1">
      <alignment vertical="center"/>
    </xf>
    <xf numFmtId="0" fontId="0" fillId="0" borderId="1" xfId="0" applyFill="1" applyBorder="1"/>
    <xf numFmtId="0" fontId="0" fillId="0" borderId="1" xfId="0" applyFill="1" applyBorder="1" applyAlignment="1">
      <alignment horizontal="center"/>
    </xf>
    <xf numFmtId="0" fontId="0" fillId="0" borderId="3" xfId="0" applyFill="1" applyBorder="1" applyAlignment="1">
      <alignment horizontal="center"/>
    </xf>
    <xf numFmtId="0" fontId="0" fillId="0" borderId="1" xfId="0" applyFill="1" applyBorder="1" applyAlignment="1"/>
    <xf numFmtId="0" fontId="29" fillId="0" borderId="0" xfId="0" applyFont="1" applyFill="1" applyBorder="1" applyAlignment="1">
      <alignment vertical="center" wrapText="1"/>
    </xf>
    <xf numFmtId="14" fontId="0" fillId="0" borderId="1" xfId="0" applyNumberFormat="1" applyFill="1" applyBorder="1" applyAlignment="1">
      <alignment horizontal="center" vertical="center" wrapText="1"/>
    </xf>
    <xf numFmtId="0" fontId="3" fillId="0" borderId="1" xfId="0" applyNumberFormat="1" applyFont="1" applyFill="1" applyBorder="1" applyAlignment="1">
      <alignment horizontal="center" vertical="center"/>
    </xf>
    <xf numFmtId="14" fontId="3" fillId="0" borderId="1" xfId="0" applyNumberFormat="1" applyFont="1" applyFill="1" applyBorder="1" applyAlignment="1">
      <alignment vertical="top" wrapText="1"/>
    </xf>
    <xf numFmtId="0" fontId="3" fillId="0" borderId="27" xfId="0" applyFont="1" applyFill="1" applyBorder="1" applyAlignment="1">
      <alignment vertical="center" wrapText="1"/>
    </xf>
    <xf numFmtId="0" fontId="3" fillId="0" borderId="27" xfId="0" applyFont="1" applyFill="1" applyBorder="1" applyAlignment="1">
      <alignment wrapText="1"/>
    </xf>
    <xf numFmtId="167" fontId="3" fillId="0" borderId="2" xfId="1" applyNumberFormat="1" applyFont="1" applyFill="1" applyBorder="1" applyAlignment="1">
      <alignment vertical="center"/>
    </xf>
    <xf numFmtId="3" fontId="3" fillId="0" borderId="2" xfId="0" applyNumberFormat="1" applyFont="1" applyFill="1" applyBorder="1" applyAlignment="1">
      <alignment horizontal="right" vertical="center"/>
    </xf>
    <xf numFmtId="3" fontId="3" fillId="0" borderId="0" xfId="0" applyNumberFormat="1" applyFont="1" applyFill="1" applyBorder="1" applyAlignment="1">
      <alignment horizontal="right" vertical="center"/>
    </xf>
    <xf numFmtId="3" fontId="3" fillId="0" borderId="1" xfId="0" applyNumberFormat="1" applyFont="1" applyFill="1" applyBorder="1" applyAlignment="1" applyProtection="1">
      <alignment horizontal="center" vertical="center" wrapText="1"/>
      <protection locked="0"/>
    </xf>
    <xf numFmtId="3" fontId="3" fillId="0" borderId="1" xfId="1" applyNumberFormat="1" applyFont="1" applyFill="1" applyBorder="1" applyAlignment="1">
      <alignment horizontal="right" vertical="center" wrapText="1"/>
    </xf>
    <xf numFmtId="49" fontId="3" fillId="0" borderId="1" xfId="0" applyNumberFormat="1" applyFont="1" applyFill="1" applyBorder="1" applyAlignment="1">
      <alignment horizontal="center" wrapText="1"/>
    </xf>
    <xf numFmtId="0" fontId="3" fillId="0" borderId="1" xfId="0" applyFont="1" applyFill="1" applyBorder="1" applyAlignment="1">
      <alignment horizontal="right" vertical="top"/>
    </xf>
    <xf numFmtId="49" fontId="3" fillId="0" borderId="0" xfId="0" applyNumberFormat="1" applyFont="1" applyFill="1" applyBorder="1" applyAlignment="1" applyProtection="1">
      <alignment horizontal="center" vertical="center" wrapText="1"/>
      <protection locked="0"/>
    </xf>
    <xf numFmtId="172" fontId="5" fillId="0" borderId="0" xfId="0" applyNumberFormat="1" applyFont="1" applyFill="1" applyBorder="1" applyAlignment="1" applyProtection="1">
      <alignment horizontal="center" vertical="center" wrapText="1"/>
      <protection locked="0"/>
    </xf>
    <xf numFmtId="43" fontId="3" fillId="0" borderId="0" xfId="0" applyNumberFormat="1" applyFont="1" applyFill="1"/>
    <xf numFmtId="166" fontId="55" fillId="0" borderId="0" xfId="0" applyNumberFormat="1" applyFont="1" applyFill="1" applyBorder="1" applyAlignment="1">
      <alignment horizontal="left" vertical="center"/>
    </xf>
    <xf numFmtId="167" fontId="3" fillId="0" borderId="1" xfId="1" applyNumberFormat="1" applyFont="1" applyFill="1" applyBorder="1" applyAlignment="1">
      <alignment horizontal="center" vertical="center" wrapText="1"/>
    </xf>
    <xf numFmtId="14" fontId="3" fillId="0" borderId="0" xfId="0" applyNumberFormat="1" applyFont="1" applyFill="1" applyBorder="1" applyAlignment="1">
      <alignment horizontal="left" vertical="center"/>
    </xf>
    <xf numFmtId="0" fontId="3" fillId="0" borderId="4" xfId="0" applyFont="1" applyFill="1" applyBorder="1" applyAlignment="1">
      <alignment horizontal="center" vertical="center" wrapText="1"/>
    </xf>
    <xf numFmtId="167" fontId="3" fillId="0" borderId="0" xfId="1" applyNumberFormat="1" applyFont="1" applyFill="1" applyAlignment="1">
      <alignment vertical="center"/>
    </xf>
    <xf numFmtId="0" fontId="3" fillId="0" borderId="0" xfId="0" applyFont="1" applyFill="1" applyBorder="1" applyAlignment="1">
      <alignment horizontal="right" vertical="center"/>
    </xf>
    <xf numFmtId="14" fontId="3" fillId="0" borderId="0" xfId="0" applyNumberFormat="1" applyFont="1" applyFill="1" applyBorder="1" applyAlignment="1">
      <alignment horizontal="left" vertical="center" wrapText="1"/>
    </xf>
    <xf numFmtId="167" fontId="3" fillId="0" borderId="0" xfId="1" applyNumberFormat="1" applyFont="1" applyFill="1" applyBorder="1" applyAlignment="1">
      <alignment horizontal="center" vertical="center"/>
    </xf>
    <xf numFmtId="2" fontId="4" fillId="0" borderId="1" xfId="0" applyNumberFormat="1" applyFont="1" applyFill="1" applyBorder="1" applyAlignment="1">
      <alignment horizontal="center" vertical="center" wrapText="1"/>
    </xf>
    <xf numFmtId="14" fontId="3" fillId="0" borderId="1" xfId="1" applyNumberFormat="1" applyFont="1" applyFill="1" applyBorder="1" applyAlignment="1" applyProtection="1">
      <alignment horizontal="center" vertical="center" wrapText="1"/>
      <protection locked="0"/>
    </xf>
    <xf numFmtId="0" fontId="3" fillId="0" borderId="1" xfId="0" applyFont="1" applyFill="1" applyBorder="1" applyAlignment="1">
      <alignment horizontal="justify" vertical="justify" wrapText="1"/>
    </xf>
    <xf numFmtId="0" fontId="3" fillId="0" borderId="0" xfId="0" applyFont="1" applyFill="1" applyAlignment="1">
      <alignment wrapText="1"/>
    </xf>
    <xf numFmtId="2" fontId="3" fillId="0" borderId="1" xfId="1" applyNumberFormat="1" applyFont="1" applyFill="1" applyBorder="1" applyAlignment="1">
      <alignment horizontal="center" vertical="center"/>
    </xf>
    <xf numFmtId="175" fontId="3" fillId="0" borderId="1" xfId="1" applyNumberFormat="1" applyFont="1" applyFill="1" applyBorder="1" applyAlignment="1" applyProtection="1">
      <alignment horizontal="center" vertical="center" wrapText="1"/>
      <protection locked="0"/>
    </xf>
    <xf numFmtId="166" fontId="55" fillId="2" borderId="0" xfId="0" applyNumberFormat="1" applyFont="1" applyFill="1" applyBorder="1" applyAlignment="1">
      <alignment horizontal="left" vertical="center"/>
    </xf>
    <xf numFmtId="2" fontId="3" fillId="0" borderId="0" xfId="0" applyNumberFormat="1" applyFont="1" applyFill="1" applyBorder="1" applyAlignment="1">
      <alignment vertical="center"/>
    </xf>
    <xf numFmtId="0" fontId="4" fillId="0" borderId="1" xfId="0" applyFont="1" applyFill="1" applyBorder="1" applyAlignment="1">
      <alignment horizontal="justify" vertical="center" wrapText="1"/>
    </xf>
    <xf numFmtId="14" fontId="3" fillId="0" borderId="1" xfId="0" applyNumberFormat="1" applyFont="1" applyFill="1" applyBorder="1" applyAlignment="1">
      <alignment horizontal="justify" vertical="center" wrapText="1"/>
    </xf>
    <xf numFmtId="16" fontId="3" fillId="0" borderId="1" xfId="0" applyNumberFormat="1" applyFont="1" applyFill="1" applyBorder="1" applyAlignment="1">
      <alignment horizontal="center" vertical="center" wrapText="1"/>
    </xf>
    <xf numFmtId="14" fontId="3" fillId="0" borderId="0" xfId="0" applyNumberFormat="1" applyFont="1" applyFill="1" applyAlignment="1">
      <alignment horizontal="center" vertical="center" wrapText="1"/>
    </xf>
    <xf numFmtId="0" fontId="22" fillId="0" borderId="10" xfId="0" applyFont="1" applyFill="1" applyBorder="1" applyAlignment="1" applyProtection="1">
      <alignment vertical="center"/>
      <protection locked="0"/>
    </xf>
    <xf numFmtId="0" fontId="22" fillId="0" borderId="11" xfId="0" applyFont="1" applyFill="1" applyBorder="1" applyAlignment="1" applyProtection="1">
      <alignment vertical="center"/>
      <protection locked="0"/>
    </xf>
    <xf numFmtId="0" fontId="22" fillId="0" borderId="0" xfId="0" applyFont="1" applyFill="1" applyBorder="1" applyAlignment="1">
      <alignment horizontal="center" vertical="center" wrapText="1"/>
    </xf>
    <xf numFmtId="3" fontId="23" fillId="0" borderId="1" xfId="0" applyNumberFormat="1" applyFont="1" applyFill="1" applyBorder="1" applyAlignment="1">
      <alignment horizontal="right" vertical="center" wrapText="1"/>
    </xf>
    <xf numFmtId="0" fontId="29" fillId="0" borderId="0" xfId="0" applyFont="1" applyFill="1" applyBorder="1" applyAlignment="1">
      <alignment horizontal="center" vertical="center" wrapText="1"/>
    </xf>
    <xf numFmtId="0" fontId="33" fillId="0" borderId="1" xfId="0" applyFont="1" applyFill="1" applyBorder="1" applyAlignment="1" applyProtection="1">
      <alignment horizontal="left" vertical="center" wrapText="1"/>
      <protection locked="0"/>
    </xf>
    <xf numFmtId="0" fontId="29" fillId="0" borderId="1" xfId="0" applyFont="1" applyFill="1" applyBorder="1" applyAlignment="1"/>
    <xf numFmtId="0" fontId="29" fillId="0" borderId="1" xfId="0" applyFont="1" applyFill="1" applyBorder="1"/>
    <xf numFmtId="14" fontId="29" fillId="0" borderId="1" xfId="0" applyNumberFormat="1" applyFont="1" applyFill="1" applyBorder="1" applyAlignment="1">
      <alignment horizontal="left" vertical="center" wrapText="1"/>
    </xf>
    <xf numFmtId="0" fontId="29" fillId="0" borderId="1" xfId="0" applyFont="1" applyFill="1" applyBorder="1" applyAlignment="1">
      <alignment vertical="top" wrapText="1"/>
    </xf>
    <xf numFmtId="14" fontId="29" fillId="0" borderId="1" xfId="0" applyNumberFormat="1" applyFont="1" applyFill="1" applyBorder="1" applyAlignment="1"/>
    <xf numFmtId="0" fontId="3" fillId="0" borderId="0" xfId="0" applyNumberFormat="1" applyFont="1" applyFill="1" applyBorder="1" applyAlignment="1">
      <alignment vertical="center"/>
    </xf>
    <xf numFmtId="2" fontId="4" fillId="0" borderId="0" xfId="0" applyNumberFormat="1" applyFont="1" applyFill="1" applyBorder="1" applyAlignment="1">
      <alignment horizontal="left" vertical="center"/>
    </xf>
    <xf numFmtId="12" fontId="3" fillId="0" borderId="1" xfId="0" applyNumberFormat="1" applyFont="1" applyFill="1" applyBorder="1" applyAlignment="1">
      <alignment horizontal="center" vertical="center" wrapText="1"/>
    </xf>
    <xf numFmtId="4" fontId="5" fillId="0" borderId="1" xfId="0" applyNumberFormat="1" applyFont="1" applyFill="1" applyBorder="1" applyAlignment="1" applyProtection="1">
      <alignment horizontal="center" vertical="center" wrapText="1"/>
      <protection locked="0"/>
    </xf>
    <xf numFmtId="0" fontId="3" fillId="0" borderId="1" xfId="1" applyNumberFormat="1" applyFont="1" applyFill="1" applyBorder="1" applyAlignment="1">
      <alignment horizontal="right" vertical="center" wrapText="1"/>
    </xf>
    <xf numFmtId="0" fontId="9" fillId="0" borderId="1" xfId="0" applyFont="1" applyFill="1" applyBorder="1" applyAlignment="1">
      <alignment horizontal="left" vertical="center" wrapText="1"/>
    </xf>
    <xf numFmtId="0" fontId="3" fillId="0" borderId="0" xfId="0" applyFont="1" applyFill="1" applyAlignment="1">
      <alignment vertical="center" wrapText="1"/>
    </xf>
    <xf numFmtId="17" fontId="3" fillId="0" borderId="0" xfId="0" applyNumberFormat="1" applyFont="1" applyFill="1" applyAlignment="1">
      <alignment vertical="center"/>
    </xf>
    <xf numFmtId="0" fontId="3" fillId="0" borderId="0" xfId="0" applyNumberFormat="1" applyFont="1" applyFill="1" applyAlignment="1">
      <alignment vertical="center"/>
    </xf>
    <xf numFmtId="12" fontId="3" fillId="0" borderId="0" xfId="0" applyNumberFormat="1" applyFont="1" applyFill="1" applyBorder="1" applyAlignment="1">
      <alignment horizontal="center" vertical="center" wrapText="1"/>
    </xf>
    <xf numFmtId="3" fontId="3" fillId="0" borderId="0" xfId="0" applyNumberFormat="1" applyFont="1" applyFill="1" applyBorder="1" applyAlignment="1">
      <alignment vertical="top"/>
    </xf>
    <xf numFmtId="167" fontId="3" fillId="0" borderId="0" xfId="1" applyNumberFormat="1" applyFont="1" applyFill="1" applyBorder="1" applyAlignment="1"/>
    <xf numFmtId="0" fontId="3" fillId="0" borderId="1" xfId="0" applyNumberFormat="1" applyFont="1" applyFill="1" applyBorder="1" applyAlignment="1" applyProtection="1">
      <alignment vertical="center" wrapText="1"/>
      <protection locked="0"/>
    </xf>
    <xf numFmtId="0" fontId="3" fillId="0" borderId="2" xfId="0" applyFont="1" applyFill="1" applyBorder="1" applyAlignment="1">
      <alignment vertical="center" wrapText="1"/>
    </xf>
    <xf numFmtId="3" fontId="3" fillId="0" borderId="0" xfId="0" applyNumberFormat="1" applyFont="1" applyFill="1" applyBorder="1" applyAlignment="1">
      <alignment horizontal="center" vertical="center"/>
    </xf>
    <xf numFmtId="2" fontId="5" fillId="0" borderId="1" xfId="1" applyNumberFormat="1" applyFont="1" applyFill="1" applyBorder="1" applyAlignment="1" applyProtection="1">
      <alignment horizontal="center" wrapText="1"/>
      <protection locked="0"/>
    </xf>
    <xf numFmtId="49" fontId="5" fillId="0" borderId="1" xfId="0" applyNumberFormat="1" applyFont="1" applyFill="1" applyBorder="1" applyAlignment="1" applyProtection="1">
      <alignment horizontal="center" wrapText="1"/>
      <protection locked="0"/>
    </xf>
    <xf numFmtId="49" fontId="5" fillId="0" borderId="1" xfId="0" applyNumberFormat="1" applyFont="1" applyFill="1" applyBorder="1" applyAlignment="1" applyProtection="1">
      <alignment horizontal="center" vertical="center" wrapText="1"/>
      <protection locked="0"/>
    </xf>
    <xf numFmtId="0" fontId="3" fillId="0" borderId="0" xfId="0" applyFont="1" applyFill="1" applyBorder="1"/>
    <xf numFmtId="14" fontId="5" fillId="0" borderId="1" xfId="1" applyNumberFormat="1" applyFont="1" applyFill="1" applyBorder="1" applyAlignment="1" applyProtection="1">
      <alignment horizontal="center" vertical="center" wrapText="1"/>
      <protection locked="0"/>
    </xf>
    <xf numFmtId="43" fontId="5" fillId="0" borderId="1" xfId="1" applyFont="1" applyFill="1" applyBorder="1" applyAlignment="1">
      <alignment horizontal="right" vertical="center" wrapText="1"/>
    </xf>
    <xf numFmtId="0" fontId="5" fillId="0" borderId="0" xfId="0" applyFont="1" applyFill="1" applyBorder="1" applyAlignment="1" applyProtection="1">
      <alignment horizontal="center" vertical="center" wrapText="1"/>
      <protection locked="0"/>
    </xf>
    <xf numFmtId="9" fontId="5" fillId="0" borderId="0" xfId="0" applyNumberFormat="1" applyFont="1" applyFill="1" applyBorder="1" applyAlignment="1" applyProtection="1">
      <alignment horizontal="center" vertical="center" wrapText="1"/>
      <protection locked="0"/>
    </xf>
    <xf numFmtId="14" fontId="5" fillId="0" borderId="0" xfId="1" applyNumberFormat="1" applyFont="1" applyFill="1" applyBorder="1" applyAlignment="1" applyProtection="1">
      <alignment horizontal="center" vertical="center" wrapText="1"/>
      <protection locked="0"/>
    </xf>
    <xf numFmtId="15" fontId="5" fillId="0" borderId="0" xfId="0" applyNumberFormat="1" applyFont="1" applyFill="1" applyBorder="1" applyAlignment="1" applyProtection="1">
      <alignment horizontal="center" vertical="center" wrapText="1"/>
      <protection locked="0"/>
    </xf>
    <xf numFmtId="2" fontId="3" fillId="0" borderId="0" xfId="0" applyNumberFormat="1" applyFont="1" applyFill="1" applyBorder="1" applyAlignment="1">
      <alignment horizontal="center" vertical="center"/>
    </xf>
    <xf numFmtId="1" fontId="5" fillId="0" borderId="0" xfId="0" applyNumberFormat="1" applyFont="1" applyFill="1" applyBorder="1" applyAlignment="1" applyProtection="1">
      <alignment horizontal="center" vertical="center" wrapText="1"/>
      <protection locked="0"/>
    </xf>
    <xf numFmtId="173" fontId="5" fillId="0" borderId="0" xfId="1" applyNumberFormat="1" applyFont="1" applyFill="1" applyBorder="1" applyAlignment="1">
      <alignment horizontal="right" vertical="center" wrapText="1"/>
    </xf>
    <xf numFmtId="0" fontId="3" fillId="0" borderId="5" xfId="0" applyFont="1" applyFill="1" applyBorder="1" applyAlignment="1">
      <alignment horizontal="left" vertical="center" wrapText="1"/>
    </xf>
    <xf numFmtId="0" fontId="3" fillId="0" borderId="5" xfId="0" applyFont="1" applyFill="1" applyBorder="1" applyAlignment="1">
      <alignment horizontal="center" vertical="center" wrapText="1"/>
    </xf>
    <xf numFmtId="167" fontId="3" fillId="0" borderId="5" xfId="1" applyNumberFormat="1"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49" fontId="3" fillId="0" borderId="5" xfId="0" applyNumberFormat="1" applyFont="1" applyFill="1" applyBorder="1" applyAlignment="1" applyProtection="1">
      <alignment horizontal="center" vertical="center" wrapText="1"/>
      <protection locked="0"/>
    </xf>
    <xf numFmtId="176" fontId="3" fillId="0" borderId="1" xfId="1" applyNumberFormat="1" applyFont="1" applyFill="1" applyBorder="1" applyAlignment="1">
      <alignment horizontal="center" vertical="center"/>
    </xf>
    <xf numFmtId="0" fontId="0" fillId="0" borderId="0" xfId="0" applyFill="1" applyBorder="1" applyAlignment="1">
      <alignment vertical="center"/>
    </xf>
    <xf numFmtId="0" fontId="3" fillId="0" borderId="5" xfId="0" applyFont="1" applyFill="1" applyBorder="1" applyAlignment="1">
      <alignment horizontal="justify" vertical="center" wrapText="1"/>
    </xf>
    <xf numFmtId="0" fontId="3" fillId="0" borderId="1" xfId="0" applyFont="1" applyFill="1" applyBorder="1" applyAlignment="1">
      <alignment vertical="justify" wrapText="1"/>
    </xf>
    <xf numFmtId="14" fontId="3" fillId="0" borderId="1" xfId="0" applyNumberFormat="1" applyFont="1" applyFill="1" applyBorder="1" applyAlignment="1">
      <alignment vertical="justify" wrapText="1"/>
    </xf>
    <xf numFmtId="167" fontId="3" fillId="0" borderId="1" xfId="1" applyNumberFormat="1" applyFont="1" applyFill="1" applyBorder="1" applyAlignment="1">
      <alignment vertical="justify"/>
    </xf>
    <xf numFmtId="0" fontId="3" fillId="0" borderId="1" xfId="0" applyFont="1" applyFill="1" applyBorder="1" applyAlignment="1">
      <alignment vertical="justify"/>
    </xf>
    <xf numFmtId="12" fontId="3" fillId="0" borderId="1" xfId="0" applyNumberFormat="1" applyFont="1" applyFill="1" applyBorder="1" applyAlignment="1">
      <alignment vertical="justify" wrapText="1"/>
    </xf>
    <xf numFmtId="49" fontId="3" fillId="0" borderId="1" xfId="0" applyNumberFormat="1" applyFont="1" applyFill="1" applyBorder="1" applyAlignment="1" applyProtection="1">
      <alignment horizontal="right" vertical="center" wrapText="1"/>
      <protection locked="0"/>
    </xf>
    <xf numFmtId="43" fontId="3" fillId="0" borderId="1" xfId="1" applyNumberFormat="1" applyFont="1" applyFill="1" applyBorder="1" applyAlignment="1" applyProtection="1">
      <alignment horizontal="left" vertical="center" wrapText="1"/>
      <protection locked="0"/>
    </xf>
    <xf numFmtId="14" fontId="3" fillId="0" borderId="1" xfId="0" applyNumberFormat="1" applyFont="1" applyFill="1" applyBorder="1" applyAlignment="1" applyProtection="1">
      <alignment horizontal="justify" vertical="center" wrapText="1"/>
      <protection locked="0"/>
    </xf>
    <xf numFmtId="43" fontId="3" fillId="0" borderId="1" xfId="1" applyNumberFormat="1" applyFont="1" applyFill="1" applyBorder="1" applyAlignment="1" applyProtection="1">
      <alignment horizontal="right" vertical="center" wrapText="1"/>
      <protection locked="0"/>
    </xf>
    <xf numFmtId="0" fontId="3" fillId="0" borderId="1" xfId="0" applyFont="1" applyFill="1" applyBorder="1" applyAlignment="1">
      <alignment horizontal="justify" vertical="center" wrapText="1"/>
    </xf>
    <xf numFmtId="2" fontId="3" fillId="0" borderId="0" xfId="0" applyNumberFormat="1" applyFont="1" applyFill="1" applyAlignment="1">
      <alignment horizontal="center" vertical="center" wrapText="1"/>
    </xf>
    <xf numFmtId="0" fontId="4" fillId="0" borderId="10" xfId="0" applyFont="1" applyFill="1" applyBorder="1" applyAlignment="1" applyProtection="1">
      <alignment horizontal="left" vertical="center"/>
      <protection locked="0"/>
    </xf>
    <xf numFmtId="0" fontId="4" fillId="0" borderId="11" xfId="0" applyFont="1" applyFill="1" applyBorder="1" applyAlignment="1" applyProtection="1">
      <alignment horizontal="left" vertical="center"/>
      <protection locked="0"/>
    </xf>
    <xf numFmtId="0" fontId="4"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31" fillId="0" borderId="1" xfId="0" applyFont="1" applyFill="1" applyBorder="1" applyAlignment="1">
      <alignment horizontal="center" vertical="center"/>
    </xf>
    <xf numFmtId="0" fontId="3" fillId="0" borderId="1" xfId="0" applyFont="1" applyFill="1" applyBorder="1" applyAlignment="1">
      <alignment horizontal="justify" vertical="center" wrapText="1"/>
    </xf>
    <xf numFmtId="0" fontId="18"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3" fillId="0" borderId="1" xfId="0" applyFont="1" applyFill="1" applyBorder="1" applyAlignment="1">
      <alignment vertical="center"/>
    </xf>
    <xf numFmtId="0" fontId="22" fillId="0" borderId="10" xfId="0" applyFont="1" applyFill="1" applyBorder="1" applyAlignment="1" applyProtection="1">
      <alignment horizontal="left" vertical="center"/>
      <protection locked="0"/>
    </xf>
    <xf numFmtId="0" fontId="22" fillId="0" borderId="11" xfId="0" applyFont="1" applyFill="1" applyBorder="1" applyAlignment="1" applyProtection="1">
      <alignment horizontal="left" vertical="center"/>
      <protection locked="0"/>
    </xf>
    <xf numFmtId="0" fontId="22"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3" fillId="0" borderId="1" xfId="0" applyFont="1" applyFill="1" applyBorder="1" applyAlignment="1">
      <alignment horizontal="center" vertical="top" wrapText="1"/>
    </xf>
    <xf numFmtId="0" fontId="3" fillId="0" borderId="1" xfId="0" applyFont="1" applyFill="1" applyBorder="1" applyAlignment="1">
      <alignment horizontal="center"/>
    </xf>
    <xf numFmtId="0" fontId="3" fillId="0" borderId="3" xfId="0" applyFont="1" applyFill="1" applyBorder="1" applyAlignment="1">
      <alignment horizontal="center" wrapText="1"/>
    </xf>
    <xf numFmtId="0" fontId="3" fillId="2" borderId="1" xfId="0" applyFont="1" applyFill="1" applyBorder="1" applyAlignment="1">
      <alignment horizontal="justify" vertical="center" wrapText="1"/>
    </xf>
    <xf numFmtId="0" fontId="3" fillId="2" borderId="3" xfId="0" applyFont="1" applyFill="1" applyBorder="1" applyAlignment="1">
      <alignment horizontal="left" vertical="center" wrapText="1"/>
    </xf>
    <xf numFmtId="0" fontId="3" fillId="0" borderId="0" xfId="0" applyFont="1" applyFill="1" applyBorder="1" applyAlignment="1">
      <alignment horizontal="center" vertical="center"/>
    </xf>
    <xf numFmtId="0" fontId="0" fillId="0" borderId="1" xfId="0" applyBorder="1" applyAlignment="1">
      <alignment horizontal="center" vertical="center" wrapText="1"/>
    </xf>
    <xf numFmtId="0" fontId="29" fillId="0" borderId="3" xfId="0" applyFont="1" applyFill="1" applyBorder="1" applyAlignment="1">
      <alignment horizontal="left" vertical="center" wrapText="1"/>
    </xf>
    <xf numFmtId="0" fontId="29" fillId="0" borderId="1" xfId="0" applyFont="1" applyFill="1" applyBorder="1" applyAlignment="1">
      <alignment horizontal="center" vertical="center"/>
    </xf>
    <xf numFmtId="0" fontId="29"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4" fillId="2" borderId="4"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Fill="1" applyBorder="1" applyAlignment="1">
      <alignment horizontal="center" wrapText="1"/>
    </xf>
    <xf numFmtId="0" fontId="3" fillId="0" borderId="1" xfId="0" applyFont="1" applyFill="1" applyBorder="1" applyAlignment="1">
      <alignment horizontal="left" vertical="top" wrapText="1"/>
    </xf>
    <xf numFmtId="0" fontId="29" fillId="0"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8" fillId="2" borderId="1" xfId="0" applyFont="1" applyFill="1" applyBorder="1" applyAlignment="1">
      <alignment vertical="center" wrapText="1"/>
    </xf>
    <xf numFmtId="0" fontId="18" fillId="2" borderId="1" xfId="0" applyFont="1" applyFill="1" applyBorder="1" applyAlignment="1">
      <alignment vertical="center"/>
    </xf>
    <xf numFmtId="0" fontId="3" fillId="2" borderId="3" xfId="0" applyFont="1" applyFill="1" applyBorder="1" applyAlignment="1">
      <alignment vertical="center"/>
    </xf>
    <xf numFmtId="0" fontId="3" fillId="0" borderId="1" xfId="0" applyFont="1" applyFill="1" applyBorder="1" applyAlignment="1">
      <alignment horizontal="center" vertical="center"/>
    </xf>
    <xf numFmtId="0" fontId="29" fillId="0" borderId="1" xfId="0" applyFont="1" applyFill="1" applyBorder="1" applyAlignment="1">
      <alignment horizontal="left" vertical="center" wrapText="1"/>
    </xf>
    <xf numFmtId="9" fontId="3" fillId="0" borderId="1" xfId="0" applyNumberFormat="1" applyFont="1" applyFill="1" applyBorder="1" applyAlignment="1">
      <alignment horizontal="center" vertical="center" wrapText="1"/>
    </xf>
    <xf numFmtId="167" fontId="3" fillId="0" borderId="1" xfId="1" applyNumberFormat="1" applyFont="1" applyFill="1" applyBorder="1" applyAlignment="1">
      <alignment horizontal="left" vertical="center" wrapText="1"/>
    </xf>
    <xf numFmtId="0" fontId="3" fillId="0" borderId="27" xfId="0" applyFont="1" applyFill="1" applyBorder="1"/>
    <xf numFmtId="0" fontId="0" fillId="0" borderId="1" xfId="0" applyBorder="1"/>
    <xf numFmtId="0" fontId="3" fillId="0" borderId="1" xfId="0" applyNumberFormat="1" applyFont="1" applyFill="1" applyBorder="1" applyAlignment="1"/>
    <xf numFmtId="14" fontId="56" fillId="0" borderId="0" xfId="0" applyNumberFormat="1" applyFont="1" applyFill="1" applyAlignment="1">
      <alignment vertical="center"/>
    </xf>
    <xf numFmtId="1" fontId="5" fillId="0" borderId="1" xfId="1" applyNumberFormat="1" applyFont="1" applyFill="1" applyBorder="1" applyAlignment="1">
      <alignment horizontal="center" vertical="center" wrapText="1"/>
    </xf>
    <xf numFmtId="0" fontId="29" fillId="0" borderId="0" xfId="0" applyFont="1" applyFill="1"/>
    <xf numFmtId="15" fontId="29" fillId="0" borderId="12" xfId="0" applyNumberFormat="1" applyFont="1" applyFill="1" applyBorder="1" applyAlignment="1" applyProtection="1">
      <alignment horizontal="left" vertical="center"/>
      <protection locked="0"/>
    </xf>
    <xf numFmtId="14" fontId="29" fillId="0" borderId="0" xfId="0" applyNumberFormat="1" applyFont="1" applyFill="1" applyBorder="1" applyAlignment="1" applyProtection="1">
      <alignment vertical="center"/>
      <protection locked="0"/>
    </xf>
    <xf numFmtId="0" fontId="29" fillId="0" borderId="0" xfId="0" applyFont="1" applyFill="1" applyAlignment="1">
      <alignment horizontal="center" vertical="center"/>
    </xf>
    <xf numFmtId="0" fontId="43" fillId="0" borderId="0" xfId="0" applyFont="1" applyFill="1" applyAlignment="1">
      <alignment horizontal="center" vertical="center"/>
    </xf>
    <xf numFmtId="6" fontId="29" fillId="0" borderId="0" xfId="0" applyNumberFormat="1" applyFont="1" applyFill="1"/>
    <xf numFmtId="3" fontId="29" fillId="0" borderId="1" xfId="0" applyNumberFormat="1" applyFont="1" applyFill="1" applyBorder="1" applyAlignment="1">
      <alignment horizontal="right" vertical="center"/>
    </xf>
    <xf numFmtId="169" fontId="29" fillId="0" borderId="0" xfId="0" applyNumberFormat="1" applyFont="1" applyFill="1" applyBorder="1" applyAlignment="1">
      <alignment horizontal="right" vertical="center"/>
    </xf>
    <xf numFmtId="168" fontId="29" fillId="0" borderId="0" xfId="0" applyNumberFormat="1" applyFont="1" applyFill="1" applyBorder="1" applyAlignment="1">
      <alignment vertical="center"/>
    </xf>
    <xf numFmtId="3" fontId="29" fillId="0" borderId="1" xfId="0" applyNumberFormat="1" applyFont="1" applyFill="1" applyBorder="1" applyAlignment="1">
      <alignment vertical="center"/>
    </xf>
    <xf numFmtId="169" fontId="29" fillId="0" borderId="0" xfId="0" applyNumberFormat="1" applyFont="1" applyFill="1" applyBorder="1" applyAlignment="1">
      <alignment horizontal="center" vertical="center"/>
    </xf>
    <xf numFmtId="164" fontId="29" fillId="0" borderId="0" xfId="0" applyNumberFormat="1" applyFont="1" applyFill="1" applyAlignment="1">
      <alignment horizontal="center" vertical="center"/>
    </xf>
    <xf numFmtId="0" fontId="29" fillId="0" borderId="0" xfId="0" applyFont="1" applyFill="1" applyBorder="1" applyAlignment="1">
      <alignment horizontal="center" vertical="center"/>
    </xf>
    <xf numFmtId="170" fontId="29" fillId="0" borderId="1" xfId="0" applyNumberFormat="1" applyFont="1" applyFill="1" applyBorder="1" applyAlignment="1">
      <alignment horizontal="right" vertical="center"/>
    </xf>
    <xf numFmtId="0" fontId="29" fillId="0" borderId="12" xfId="0" applyFont="1" applyFill="1" applyBorder="1" applyAlignment="1">
      <alignment vertical="center"/>
    </xf>
    <xf numFmtId="0" fontId="29" fillId="0" borderId="0" xfId="0" applyFont="1" applyFill="1" applyBorder="1" applyAlignment="1">
      <alignment vertical="center"/>
    </xf>
    <xf numFmtId="0" fontId="29" fillId="0" borderId="12" xfId="0" applyFont="1" applyFill="1" applyBorder="1" applyAlignment="1">
      <alignment horizontal="center" vertical="center" wrapText="1"/>
    </xf>
    <xf numFmtId="169" fontId="29" fillId="0" borderId="1" xfId="0" applyNumberFormat="1" applyFont="1" applyFill="1" applyBorder="1" applyAlignment="1" applyProtection="1">
      <alignment vertical="center"/>
      <protection locked="0"/>
    </xf>
    <xf numFmtId="0" fontId="43" fillId="0" borderId="0" xfId="0" applyFont="1" applyFill="1" applyBorder="1" applyAlignment="1">
      <alignment vertical="center" wrapText="1"/>
    </xf>
    <xf numFmtId="171" fontId="29" fillId="0" borderId="0" xfId="0" applyNumberFormat="1" applyFont="1" applyFill="1" applyBorder="1" applyAlignment="1">
      <alignment vertical="center"/>
    </xf>
    <xf numFmtId="169" fontId="29" fillId="0" borderId="0" xfId="0" applyNumberFormat="1" applyFont="1" applyFill="1" applyBorder="1" applyAlignment="1" applyProtection="1">
      <alignment vertical="center"/>
      <protection locked="0"/>
    </xf>
    <xf numFmtId="0" fontId="43" fillId="0" borderId="0" xfId="0" applyFont="1" applyFill="1" applyAlignment="1">
      <alignment vertical="center"/>
    </xf>
    <xf numFmtId="0" fontId="43" fillId="0" borderId="1" xfId="0" applyFont="1" applyFill="1" applyBorder="1" applyAlignment="1">
      <alignment horizontal="center" vertical="center"/>
    </xf>
    <xf numFmtId="0" fontId="58" fillId="0" borderId="0" xfId="0" applyFont="1" applyFill="1" applyBorder="1" applyAlignment="1">
      <alignment horizontal="center" vertical="center"/>
    </xf>
    <xf numFmtId="0" fontId="43" fillId="0" borderId="14" xfId="0" applyFont="1" applyFill="1" applyBorder="1" applyAlignment="1">
      <alignment horizontal="center" vertical="center" wrapText="1"/>
    </xf>
    <xf numFmtId="2" fontId="43" fillId="0" borderId="14" xfId="0" applyNumberFormat="1" applyFont="1" applyFill="1" applyBorder="1" applyAlignment="1">
      <alignment horizontal="center" vertical="center" wrapText="1"/>
    </xf>
    <xf numFmtId="0" fontId="43" fillId="0" borderId="4" xfId="0" applyFont="1" applyFill="1" applyBorder="1" applyAlignment="1">
      <alignment horizontal="center" vertical="center" wrapText="1"/>
    </xf>
    <xf numFmtId="0" fontId="59" fillId="0" borderId="1" xfId="0" applyFont="1" applyFill="1" applyBorder="1" applyAlignment="1">
      <alignment horizontal="center" vertical="center" wrapText="1"/>
    </xf>
    <xf numFmtId="0" fontId="59" fillId="0" borderId="1" xfId="0" applyFont="1" applyFill="1" applyBorder="1" applyAlignment="1">
      <alignment horizontal="left" vertical="center" wrapText="1"/>
    </xf>
    <xf numFmtId="14" fontId="59" fillId="0" borderId="1" xfId="0" applyNumberFormat="1" applyFont="1" applyFill="1" applyBorder="1" applyAlignment="1">
      <alignment horizontal="center" vertical="center" wrapText="1"/>
    </xf>
    <xf numFmtId="1" fontId="59" fillId="0"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165" fontId="29" fillId="0" borderId="1" xfId="4" applyFont="1" applyFill="1" applyBorder="1" applyAlignment="1">
      <alignment horizontal="center" vertical="center" wrapText="1"/>
    </xf>
    <xf numFmtId="0" fontId="33" fillId="0" borderId="4" xfId="0" applyFont="1" applyFill="1" applyBorder="1" applyAlignment="1">
      <alignment horizontal="right" vertical="center" wrapText="1"/>
    </xf>
    <xf numFmtId="49" fontId="59" fillId="0" borderId="1" xfId="0" applyNumberFormat="1" applyFont="1" applyFill="1" applyBorder="1" applyAlignment="1" applyProtection="1">
      <alignment horizontal="center" vertical="center" wrapText="1"/>
      <protection locked="0"/>
    </xf>
    <xf numFmtId="1" fontId="33" fillId="0" borderId="1" xfId="1" applyNumberFormat="1" applyFont="1" applyFill="1" applyBorder="1" applyAlignment="1" applyProtection="1">
      <alignment horizontal="center" vertical="center" wrapText="1"/>
      <protection locked="0"/>
    </xf>
    <xf numFmtId="166" fontId="29" fillId="0" borderId="1" xfId="0" applyNumberFormat="1" applyFont="1" applyFill="1" applyBorder="1" applyAlignment="1">
      <alignment vertical="center"/>
    </xf>
    <xf numFmtId="2" fontId="29" fillId="0" borderId="1" xfId="0" applyNumberFormat="1" applyFont="1" applyFill="1" applyBorder="1" applyAlignment="1">
      <alignment horizontal="center" vertical="center"/>
    </xf>
    <xf numFmtId="165" fontId="33" fillId="0" borderId="1" xfId="4" applyFont="1" applyFill="1" applyBorder="1" applyAlignment="1">
      <alignment horizontal="right" vertical="center" wrapText="1"/>
    </xf>
    <xf numFmtId="0" fontId="43" fillId="0" borderId="1" xfId="0" applyFont="1" applyFill="1" applyBorder="1" applyAlignment="1">
      <alignment horizontal="left" vertical="center" wrapText="1"/>
    </xf>
    <xf numFmtId="168" fontId="29" fillId="0" borderId="0" xfId="0" applyNumberFormat="1" applyFont="1" applyFill="1" applyAlignment="1">
      <alignment vertical="center"/>
    </xf>
    <xf numFmtId="166" fontId="29" fillId="0" borderId="0" xfId="0" applyNumberFormat="1" applyFont="1" applyFill="1" applyAlignment="1">
      <alignment vertical="center"/>
    </xf>
    <xf numFmtId="166" fontId="29" fillId="0" borderId="0" xfId="0" applyNumberFormat="1" applyFont="1" applyFill="1" applyAlignment="1">
      <alignment horizontal="center" vertical="center"/>
    </xf>
    <xf numFmtId="174" fontId="43" fillId="0" borderId="1" xfId="0" applyNumberFormat="1" applyFont="1" applyFill="1" applyBorder="1" applyAlignment="1">
      <alignment horizontal="center" vertical="center"/>
    </xf>
    <xf numFmtId="0" fontId="43" fillId="0" borderId="1" xfId="0" applyFont="1" applyFill="1" applyBorder="1" applyAlignment="1">
      <alignment vertical="center"/>
    </xf>
    <xf numFmtId="49" fontId="29" fillId="0" borderId="1" xfId="0" applyNumberFormat="1" applyFont="1" applyFill="1" applyBorder="1" applyAlignment="1">
      <alignment horizontal="center" vertical="center"/>
    </xf>
    <xf numFmtId="166" fontId="35" fillId="0" borderId="0" xfId="0" applyNumberFormat="1" applyFont="1" applyFill="1" applyBorder="1" applyAlignment="1">
      <alignment horizontal="left" vertical="center"/>
    </xf>
    <xf numFmtId="165" fontId="29" fillId="0" borderId="0" xfId="0" applyNumberFormat="1" applyFont="1" applyFill="1" applyAlignment="1">
      <alignment vertical="center"/>
    </xf>
    <xf numFmtId="0" fontId="40" fillId="0" borderId="0" xfId="0" applyFont="1" applyFill="1" applyBorder="1" applyAlignment="1">
      <alignment horizontal="center" vertical="center" wrapText="1"/>
    </xf>
    <xf numFmtId="0" fontId="43" fillId="0" borderId="1" xfId="0" applyFont="1" applyFill="1" applyBorder="1" applyAlignment="1">
      <alignment horizontal="center" vertical="center" wrapText="1"/>
    </xf>
    <xf numFmtId="0" fontId="43" fillId="0" borderId="1" xfId="0" applyFont="1" applyFill="1" applyBorder="1" applyAlignment="1">
      <alignment horizontal="center" wrapText="1"/>
    </xf>
    <xf numFmtId="0" fontId="43" fillId="0" borderId="3" xfId="0" applyFont="1" applyFill="1" applyBorder="1" applyAlignment="1">
      <alignment horizontal="center" wrapText="1"/>
    </xf>
    <xf numFmtId="0" fontId="29" fillId="0" borderId="1" xfId="0" applyFont="1" applyFill="1" applyBorder="1" applyAlignment="1">
      <alignment horizontal="center"/>
    </xf>
    <xf numFmtId="0" fontId="29" fillId="0" borderId="3" xfId="0" applyFont="1" applyFill="1" applyBorder="1" applyAlignment="1">
      <alignment horizontal="center"/>
    </xf>
    <xf numFmtId="165" fontId="29" fillId="0" borderId="1" xfId="4" applyFont="1" applyFill="1" applyBorder="1" applyAlignment="1">
      <alignment horizontal="left" vertical="center" wrapText="1"/>
    </xf>
    <xf numFmtId="9" fontId="29" fillId="0" borderId="1" xfId="0" applyNumberFormat="1" applyFont="1" applyFill="1" applyBorder="1" applyAlignment="1" applyProtection="1">
      <alignment horizontal="center" vertical="center" wrapText="1"/>
      <protection locked="0"/>
    </xf>
    <xf numFmtId="0" fontId="43" fillId="0" borderId="15" xfId="0" applyFont="1" applyFill="1" applyBorder="1" applyAlignment="1">
      <alignment horizontal="center" vertical="center"/>
    </xf>
    <xf numFmtId="0" fontId="43" fillId="0" borderId="15" xfId="0" applyFont="1" applyFill="1" applyBorder="1" applyAlignment="1">
      <alignment horizontal="center" vertical="center" wrapText="1"/>
    </xf>
    <xf numFmtId="0" fontId="29" fillId="0" borderId="16" xfId="0" applyFont="1" applyFill="1" applyBorder="1" applyAlignment="1">
      <alignment horizontal="center" vertical="center"/>
    </xf>
    <xf numFmtId="0" fontId="29" fillId="0" borderId="17" xfId="0" applyFont="1" applyFill="1" applyBorder="1" applyAlignment="1">
      <alignment horizontal="center" vertical="center"/>
    </xf>
    <xf numFmtId="0" fontId="29" fillId="0" borderId="0" xfId="0" applyFont="1" applyFill="1" applyAlignment="1">
      <alignment horizontal="left" vertical="center"/>
    </xf>
    <xf numFmtId="0" fontId="29" fillId="0" borderId="0" xfId="0" applyFont="1" applyFill="1" applyBorder="1" applyAlignment="1"/>
    <xf numFmtId="0" fontId="43" fillId="0" borderId="0" xfId="0" applyFont="1" applyFill="1" applyBorder="1" applyAlignment="1">
      <alignment horizontal="center" vertical="center" wrapText="1"/>
    </xf>
    <xf numFmtId="0" fontId="43" fillId="0" borderId="0" xfId="0" applyFont="1" applyFill="1" applyBorder="1" applyAlignment="1">
      <alignment horizontal="center" vertical="center"/>
    </xf>
    <xf numFmtId="172" fontId="3" fillId="4" borderId="1" xfId="0" applyNumberFormat="1" applyFont="1" applyFill="1" applyBorder="1" applyAlignment="1" applyProtection="1">
      <alignment horizontal="center" vertical="center" wrapText="1"/>
      <protection locked="0"/>
    </xf>
    <xf numFmtId="14" fontId="3" fillId="4" borderId="1" xfId="1" applyNumberFormat="1" applyFont="1" applyFill="1" applyBorder="1" applyAlignment="1" applyProtection="1">
      <alignment horizontal="center" vertical="center" wrapText="1"/>
      <protection locked="0"/>
    </xf>
    <xf numFmtId="172" fontId="3" fillId="3" borderId="1" xfId="0" applyNumberFormat="1" applyFont="1" applyFill="1" applyBorder="1" applyAlignment="1" applyProtection="1">
      <alignment horizontal="center" vertical="center" wrapText="1"/>
      <protection locked="0"/>
    </xf>
    <xf numFmtId="14" fontId="3" fillId="3" borderId="1" xfId="1" applyNumberFormat="1" applyFont="1" applyFill="1" applyBorder="1" applyAlignment="1" applyProtection="1">
      <alignment horizontal="center" vertical="center" wrapText="1"/>
      <protection locked="0"/>
    </xf>
    <xf numFmtId="172" fontId="3" fillId="5" borderId="1" xfId="0" applyNumberFormat="1" applyFont="1" applyFill="1" applyBorder="1" applyAlignment="1" applyProtection="1">
      <alignment horizontal="center" vertical="center" wrapText="1"/>
      <protection locked="0"/>
    </xf>
    <xf numFmtId="0" fontId="3" fillId="3" borderId="1" xfId="0" applyFont="1" applyFill="1" applyBorder="1" applyAlignment="1">
      <alignment horizontal="center" vertical="center" wrapText="1"/>
    </xf>
    <xf numFmtId="49" fontId="3" fillId="3" borderId="1" xfId="0" applyNumberFormat="1" applyFont="1" applyFill="1" applyBorder="1" applyAlignment="1" applyProtection="1">
      <alignment horizontal="center" vertical="center" wrapText="1"/>
      <protection locked="0"/>
    </xf>
    <xf numFmtId="9" fontId="3" fillId="3" borderId="1" xfId="0" applyNumberFormat="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15" fontId="3" fillId="3" borderId="1" xfId="0" applyNumberFormat="1" applyFont="1" applyFill="1" applyBorder="1" applyAlignment="1" applyProtection="1">
      <alignment horizontal="center" vertical="center" wrapText="1"/>
      <protection locked="0"/>
    </xf>
    <xf numFmtId="2" fontId="3" fillId="3" borderId="1" xfId="1" applyNumberFormat="1" applyFont="1" applyFill="1" applyBorder="1" applyAlignment="1" applyProtection="1">
      <alignment horizontal="center" vertical="center" wrapText="1"/>
      <protection locked="0"/>
    </xf>
    <xf numFmtId="2" fontId="3" fillId="3" borderId="1" xfId="0" applyNumberFormat="1" applyFont="1" applyFill="1" applyBorder="1" applyAlignment="1" applyProtection="1">
      <alignment horizontal="center" vertical="center" wrapText="1"/>
      <protection locked="0"/>
    </xf>
    <xf numFmtId="173" fontId="3" fillId="3" borderId="1" xfId="1" applyNumberFormat="1" applyFont="1" applyFill="1" applyBorder="1" applyAlignment="1">
      <alignment horizontal="right" vertical="center" wrapText="1"/>
    </xf>
    <xf numFmtId="0" fontId="3" fillId="3" borderId="1"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0" xfId="0" applyFont="1" applyFill="1" applyAlignment="1">
      <alignment horizontal="left" vertical="center" wrapText="1"/>
    </xf>
    <xf numFmtId="173" fontId="3" fillId="0" borderId="0" xfId="0" applyNumberFormat="1" applyFont="1" applyFill="1" applyAlignment="1">
      <alignment vertical="center"/>
    </xf>
    <xf numFmtId="167" fontId="3" fillId="0" borderId="1" xfId="1" applyNumberFormat="1" applyFont="1" applyFill="1" applyBorder="1" applyAlignment="1">
      <alignment vertical="center" wrapText="1"/>
    </xf>
    <xf numFmtId="167" fontId="3" fillId="0" borderId="1" xfId="1" applyNumberFormat="1" applyFont="1" applyFill="1" applyBorder="1" applyAlignment="1">
      <alignment vertical="top" wrapText="1"/>
    </xf>
    <xf numFmtId="167" fontId="3" fillId="0" borderId="1" xfId="1" applyNumberFormat="1" applyFont="1" applyFill="1" applyBorder="1" applyAlignment="1">
      <alignment wrapText="1"/>
    </xf>
    <xf numFmtId="0" fontId="0" fillId="0" borderId="0" xfId="0" applyAlignment="1">
      <alignment vertical="center"/>
    </xf>
    <xf numFmtId="0" fontId="22" fillId="8" borderId="10" xfId="0" applyFont="1" applyFill="1" applyBorder="1" applyAlignment="1" applyProtection="1">
      <alignment vertical="center"/>
      <protection locked="0"/>
    </xf>
    <xf numFmtId="0" fontId="22" fillId="8" borderId="11" xfId="0" applyFont="1" applyFill="1" applyBorder="1" applyAlignment="1" applyProtection="1">
      <alignment vertical="center"/>
      <protection locked="0"/>
    </xf>
    <xf numFmtId="0" fontId="0" fillId="0" borderId="0" xfId="0" applyAlignment="1">
      <alignment horizontal="center" vertical="center"/>
    </xf>
    <xf numFmtId="0" fontId="20" fillId="0" borderId="0" xfId="0" applyFont="1" applyAlignment="1">
      <alignment horizontal="center" vertical="center"/>
    </xf>
    <xf numFmtId="0" fontId="22" fillId="6" borderId="1" xfId="0" applyFont="1" applyFill="1" applyBorder="1" applyAlignment="1">
      <alignment horizontal="center" vertical="center" wrapText="1"/>
    </xf>
    <xf numFmtId="3" fontId="0" fillId="8" borderId="1" xfId="0" applyNumberFormat="1" applyFill="1" applyBorder="1" applyAlignment="1">
      <alignment horizontal="right" vertical="center"/>
    </xf>
    <xf numFmtId="3" fontId="0" fillId="8" borderId="1" xfId="0" applyNumberFormat="1" applyFill="1" applyBorder="1" applyAlignment="1">
      <alignment vertical="center"/>
    </xf>
    <xf numFmtId="164" fontId="0" fillId="0" borderId="0" xfId="0" applyNumberFormat="1" applyAlignment="1">
      <alignment horizontal="center" vertical="center"/>
    </xf>
    <xf numFmtId="170" fontId="0" fillId="8" borderId="1" xfId="0" applyNumberFormat="1" applyFill="1" applyBorder="1" applyAlignment="1">
      <alignment horizontal="right" vertical="center"/>
    </xf>
    <xf numFmtId="0" fontId="0" fillId="0" borderId="12" xfId="0" applyBorder="1" applyAlignment="1">
      <alignment vertical="center"/>
    </xf>
    <xf numFmtId="0" fontId="0" fillId="6" borderId="1" xfId="0" applyFill="1" applyBorder="1" applyAlignment="1">
      <alignment vertical="center" wrapText="1"/>
    </xf>
    <xf numFmtId="0" fontId="0" fillId="0" borderId="0" xfId="0" applyBorder="1" applyAlignment="1">
      <alignment vertical="center"/>
    </xf>
    <xf numFmtId="0" fontId="0" fillId="0" borderId="12" xfId="0" applyBorder="1" applyAlignment="1">
      <alignment horizontal="center" vertical="center" wrapText="1"/>
    </xf>
    <xf numFmtId="3" fontId="23" fillId="3" borderId="1" xfId="0" applyNumberFormat="1" applyFont="1" applyFill="1" applyBorder="1" applyAlignment="1">
      <alignment horizontal="right" vertical="center" wrapText="1"/>
    </xf>
    <xf numFmtId="168" fontId="0" fillId="0" borderId="0" xfId="0" applyNumberFormat="1" applyBorder="1" applyAlignment="1">
      <alignment vertical="center"/>
    </xf>
    <xf numFmtId="169" fontId="0" fillId="3" borderId="1" xfId="0" applyNumberFormat="1" applyFill="1" applyBorder="1" applyAlignment="1" applyProtection="1">
      <alignment vertical="center"/>
      <protection locked="0"/>
    </xf>
    <xf numFmtId="171" fontId="0" fillId="0" borderId="0" xfId="0" applyNumberFormat="1" applyBorder="1" applyAlignment="1">
      <alignment vertical="center"/>
    </xf>
    <xf numFmtId="0" fontId="0" fillId="0" borderId="0" xfId="0" applyBorder="1" applyAlignment="1">
      <alignment horizontal="center" vertical="center" wrapText="1"/>
    </xf>
    <xf numFmtId="0" fontId="20" fillId="0" borderId="0" xfId="0" applyFont="1" applyAlignment="1">
      <alignment vertical="center"/>
    </xf>
    <xf numFmtId="0" fontId="19" fillId="0" borderId="0" xfId="0" applyFont="1" applyBorder="1" applyAlignment="1">
      <alignment horizontal="center" vertical="center" wrapText="1"/>
    </xf>
    <xf numFmtId="0" fontId="4" fillId="6" borderId="1" xfId="0" applyFont="1" applyFill="1" applyBorder="1" applyAlignment="1">
      <alignment horizontal="center" vertical="center" wrapText="1"/>
    </xf>
    <xf numFmtId="0" fontId="19" fillId="0" borderId="0" xfId="0" applyFont="1"/>
    <xf numFmtId="0" fontId="19" fillId="0" borderId="0" xfId="0" applyFont="1" applyAlignment="1">
      <alignment horizontal="center" vertical="center"/>
    </xf>
    <xf numFmtId="0" fontId="62" fillId="0" borderId="0" xfId="0" applyFont="1" applyAlignment="1">
      <alignment horizontal="center" vertical="center"/>
    </xf>
    <xf numFmtId="0" fontId="19" fillId="0" borderId="0" xfId="0" applyFont="1" applyAlignment="1">
      <alignment vertical="center"/>
    </xf>
    <xf numFmtId="0" fontId="29" fillId="0" borderId="1" xfId="0" applyFont="1" applyBorder="1" applyAlignment="1">
      <alignment vertical="center"/>
    </xf>
    <xf numFmtId="0" fontId="29" fillId="0" borderId="1" xfId="0" applyFont="1" applyBorder="1" applyAlignment="1">
      <alignment horizontal="center" vertical="center"/>
    </xf>
    <xf numFmtId="0" fontId="29" fillId="0" borderId="1" xfId="0" applyFont="1" applyBorder="1" applyAlignment="1">
      <alignment wrapText="1"/>
    </xf>
    <xf numFmtId="0" fontId="19" fillId="0" borderId="1" xfId="0" applyFont="1" applyBorder="1" applyAlignment="1">
      <alignment horizontal="center" vertical="center"/>
    </xf>
    <xf numFmtId="0" fontId="31" fillId="6" borderId="1" xfId="0" applyFont="1" applyFill="1" applyBorder="1" applyAlignment="1">
      <alignment horizontal="center" vertical="center" wrapText="1"/>
    </xf>
    <xf numFmtId="0" fontId="20" fillId="6" borderId="1" xfId="0" applyFont="1" applyFill="1" applyBorder="1" applyAlignment="1">
      <alignment horizontal="center" vertical="center"/>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20" fillId="3" borderId="0" xfId="0" applyFont="1" applyFill="1" applyAlignment="1">
      <alignment vertical="center"/>
    </xf>
    <xf numFmtId="0" fontId="32" fillId="0" borderId="0" xfId="0" applyFont="1" applyBorder="1" applyAlignment="1">
      <alignment horizontal="center" vertical="center"/>
    </xf>
    <xf numFmtId="0" fontId="20" fillId="6" borderId="14" xfId="0" applyFont="1" applyFill="1" applyBorder="1" applyAlignment="1">
      <alignment horizontal="center" vertical="center" wrapText="1"/>
    </xf>
    <xf numFmtId="2" fontId="20" fillId="6" borderId="14" xfId="0" applyNumberFormat="1" applyFont="1" applyFill="1" applyBorder="1" applyAlignment="1">
      <alignment horizontal="center" vertical="center" wrapText="1"/>
    </xf>
    <xf numFmtId="0" fontId="20" fillId="6" borderId="4"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20" fillId="6" borderId="1" xfId="0" applyFont="1" applyFill="1" applyBorder="1" applyAlignment="1">
      <alignment horizontal="center" wrapText="1"/>
    </xf>
    <xf numFmtId="0" fontId="20" fillId="6" borderId="3" xfId="0" applyFont="1" applyFill="1" applyBorder="1" applyAlignment="1">
      <alignment horizontal="center" wrapText="1"/>
    </xf>
    <xf numFmtId="49" fontId="0" fillId="2" borderId="1" xfId="0" applyNumberFormat="1" applyFill="1" applyBorder="1" applyAlignment="1">
      <alignment horizontal="center" vertical="center" wrapText="1"/>
    </xf>
    <xf numFmtId="0" fontId="29" fillId="0" borderId="1" xfId="0" applyFont="1" applyBorder="1" applyAlignment="1">
      <alignment horizontal="center" vertical="center" wrapText="1"/>
    </xf>
    <xf numFmtId="0" fontId="0" fillId="6" borderId="1" xfId="0" applyFill="1" applyBorder="1"/>
    <xf numFmtId="0" fontId="0" fillId="6" borderId="1" xfId="0" applyFill="1" applyBorder="1" applyAlignment="1">
      <alignment wrapText="1"/>
    </xf>
    <xf numFmtId="0" fontId="0" fillId="6" borderId="1" xfId="0" applyFill="1" applyBorder="1" applyAlignment="1"/>
    <xf numFmtId="0" fontId="0" fillId="0" borderId="1" xfId="0" applyBorder="1" applyAlignment="1">
      <alignment horizontal="left" vertical="center" wrapText="1"/>
    </xf>
    <xf numFmtId="0" fontId="29" fillId="0" borderId="1" xfId="0" applyFont="1" applyBorder="1" applyAlignment="1">
      <alignment horizontal="left" vertical="center" wrapText="1"/>
    </xf>
    <xf numFmtId="14" fontId="29" fillId="0" borderId="1" xfId="0" applyNumberFormat="1" applyFont="1" applyBorder="1" applyAlignment="1">
      <alignment horizontal="left" vertical="center" wrapText="1"/>
    </xf>
    <xf numFmtId="0" fontId="29" fillId="0" borderId="1" xfId="0" applyFont="1" applyBorder="1" applyAlignment="1">
      <alignment vertical="center" wrapText="1"/>
    </xf>
    <xf numFmtId="14" fontId="29" fillId="0" borderId="1" xfId="0" applyNumberFormat="1" applyFont="1" applyBorder="1" applyAlignment="1">
      <alignment vertical="center" wrapText="1"/>
    </xf>
    <xf numFmtId="0" fontId="29" fillId="0" borderId="1" xfId="0" applyFont="1" applyBorder="1" applyAlignment="1">
      <alignment horizontal="left" vertical="center"/>
    </xf>
    <xf numFmtId="14" fontId="29" fillId="0" borderId="1" xfId="0" applyNumberFormat="1" applyFont="1" applyBorder="1" applyAlignment="1">
      <alignment horizontal="left" vertical="center"/>
    </xf>
    <xf numFmtId="0" fontId="29" fillId="0" borderId="0" xfId="0" applyFont="1" applyAlignment="1">
      <alignment vertical="center"/>
    </xf>
    <xf numFmtId="0" fontId="0" fillId="0" borderId="0" xfId="0" applyBorder="1" applyAlignment="1">
      <alignment horizontal="left" vertical="center" wrapText="1"/>
    </xf>
    <xf numFmtId="0" fontId="29" fillId="0" borderId="0" xfId="0" applyFont="1" applyBorder="1" applyAlignment="1">
      <alignment horizontal="left" vertical="center" wrapText="1"/>
    </xf>
    <xf numFmtId="0" fontId="0" fillId="0" borderId="0" xfId="0" applyBorder="1" applyAlignment="1">
      <alignment horizontal="left" vertical="center"/>
    </xf>
    <xf numFmtId="14" fontId="0" fillId="0" borderId="0" xfId="0" applyNumberFormat="1" applyBorder="1" applyAlignment="1">
      <alignment horizontal="left" vertical="center"/>
    </xf>
    <xf numFmtId="0" fontId="29" fillId="0" borderId="0" xfId="0" applyFont="1" applyBorder="1" applyAlignment="1">
      <alignment vertical="center" wrapText="1"/>
    </xf>
    <xf numFmtId="0" fontId="29" fillId="0" borderId="0" xfId="0" applyFont="1" applyBorder="1" applyAlignment="1">
      <alignment horizontal="center" vertical="center" wrapText="1"/>
    </xf>
    <xf numFmtId="0" fontId="0" fillId="0" borderId="0"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xf>
    <xf numFmtId="180" fontId="0" fillId="6" borderId="1" xfId="0" applyNumberFormat="1" applyFill="1" applyBorder="1" applyAlignment="1">
      <alignment horizontal="center" vertical="center"/>
    </xf>
    <xf numFmtId="0" fontId="20" fillId="6" borderId="15" xfId="0" applyFont="1" applyFill="1" applyBorder="1" applyAlignment="1">
      <alignment horizontal="center" vertical="center"/>
    </xf>
    <xf numFmtId="0" fontId="20" fillId="6" borderId="15"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49" fontId="29" fillId="0" borderId="1" xfId="0" applyNumberFormat="1" applyFont="1" applyFill="1" applyBorder="1" applyAlignment="1">
      <alignment wrapText="1"/>
    </xf>
    <xf numFmtId="49" fontId="29" fillId="0" borderId="1" xfId="0" applyNumberFormat="1" applyFont="1" applyBorder="1" applyAlignment="1">
      <alignment vertical="center" wrapText="1"/>
    </xf>
    <xf numFmtId="0" fontId="0" fillId="0" borderId="0" xfId="0" applyAlignment="1">
      <alignment horizontal="left" vertical="center"/>
    </xf>
    <xf numFmtId="0" fontId="20" fillId="6" borderId="0" xfId="0" applyFont="1" applyFill="1" applyBorder="1" applyAlignment="1">
      <alignment horizontal="center" vertical="center" wrapText="1"/>
    </xf>
    <xf numFmtId="0" fontId="5" fillId="0" borderId="1" xfId="0" applyFont="1" applyBorder="1" applyAlignment="1">
      <alignment horizontal="center" wrapText="1"/>
    </xf>
    <xf numFmtId="0" fontId="20" fillId="0" borderId="0" xfId="0" applyFont="1" applyBorder="1" applyAlignment="1">
      <alignment horizontal="center" vertical="center"/>
    </xf>
    <xf numFmtId="0" fontId="18" fillId="0" borderId="1" xfId="0" applyFont="1" applyBorder="1" applyAlignment="1">
      <alignment horizontal="justify" vertical="center" wrapText="1"/>
    </xf>
    <xf numFmtId="0" fontId="18" fillId="0" borderId="1" xfId="0" applyFont="1" applyBorder="1" applyAlignment="1">
      <alignment horizontal="center" vertical="center" wrapText="1"/>
    </xf>
    <xf numFmtId="0" fontId="0" fillId="0" borderId="0" xfId="0" applyFill="1" applyBorder="1"/>
    <xf numFmtId="0" fontId="22" fillId="6" borderId="0" xfId="0" applyFont="1" applyFill="1" applyBorder="1" applyAlignment="1">
      <alignment horizontal="center" vertical="center" wrapText="1"/>
    </xf>
    <xf numFmtId="169" fontId="0" fillId="8" borderId="0" xfId="0" applyNumberFormat="1" applyFill="1" applyBorder="1" applyAlignment="1">
      <alignment horizontal="right" vertical="center"/>
    </xf>
    <xf numFmtId="0" fontId="3" fillId="0" borderId="1" xfId="0" applyFont="1" applyBorder="1" applyAlignment="1">
      <alignment wrapText="1"/>
    </xf>
    <xf numFmtId="0" fontId="0" fillId="0" borderId="1" xfId="0" applyBorder="1" applyAlignment="1">
      <alignment vertical="center"/>
    </xf>
    <xf numFmtId="0" fontId="20" fillId="6" borderId="20" xfId="0" applyFont="1" applyFill="1" applyBorder="1" applyAlignment="1">
      <alignment horizontal="center" vertical="center" wrapText="1"/>
    </xf>
    <xf numFmtId="0" fontId="45" fillId="0" borderId="3" xfId="0" applyFont="1" applyFill="1" applyBorder="1" applyAlignment="1">
      <alignment horizontal="left" vertical="center" wrapText="1"/>
    </xf>
    <xf numFmtId="0" fontId="3" fillId="2" borderId="1" xfId="0" applyFont="1" applyFill="1" applyBorder="1" applyAlignment="1" applyProtection="1">
      <alignment horizontal="justify" vertical="center" wrapText="1"/>
      <protection locked="0"/>
    </xf>
    <xf numFmtId="9" fontId="3" fillId="2" borderId="1" xfId="2" applyFont="1" applyFill="1" applyBorder="1" applyAlignment="1" applyProtection="1">
      <alignment horizontal="center" vertical="center" wrapText="1"/>
      <protection locked="0"/>
    </xf>
    <xf numFmtId="172" fontId="3" fillId="2" borderId="1" xfId="0" applyNumberFormat="1" applyFont="1" applyFill="1" applyBorder="1" applyAlignment="1" applyProtection="1">
      <alignment horizontal="center" vertical="center" wrapText="1"/>
      <protection locked="0"/>
    </xf>
    <xf numFmtId="15" fontId="3" fillId="2" borderId="1" xfId="0" applyNumberFormat="1" applyFont="1" applyFill="1" applyBorder="1" applyAlignment="1" applyProtection="1">
      <alignment horizontal="center" vertical="center" wrapText="1"/>
      <protection locked="0"/>
    </xf>
    <xf numFmtId="3" fontId="3" fillId="2" borderId="1" xfId="1" applyNumberFormat="1" applyFont="1" applyFill="1" applyBorder="1" applyAlignment="1" applyProtection="1">
      <alignment horizontal="center" vertical="center" wrapText="1"/>
      <protection locked="0"/>
    </xf>
    <xf numFmtId="2" fontId="3" fillId="2" borderId="1" xfId="0" applyNumberFormat="1" applyFont="1" applyFill="1" applyBorder="1" applyAlignment="1" applyProtection="1">
      <alignment horizontal="center" vertical="center" wrapText="1"/>
      <protection locked="0"/>
    </xf>
    <xf numFmtId="178" fontId="5" fillId="2" borderId="1" xfId="5" applyNumberFormat="1" applyFont="1" applyFill="1" applyBorder="1" applyAlignment="1">
      <alignment horizontal="right" vertical="center" wrapText="1"/>
    </xf>
    <xf numFmtId="2" fontId="35" fillId="0" borderId="0" xfId="0" applyNumberFormat="1" applyFont="1" applyFill="1" applyBorder="1" applyAlignment="1">
      <alignment horizontal="left" vertical="center"/>
    </xf>
    <xf numFmtId="0" fontId="20" fillId="0" borderId="0" xfId="0" applyFont="1" applyFill="1" applyBorder="1" applyAlignment="1">
      <alignment horizontal="center" wrapText="1"/>
    </xf>
    <xf numFmtId="0" fontId="23" fillId="0" borderId="0" xfId="0" applyFont="1" applyFill="1" applyBorder="1" applyAlignment="1">
      <alignment horizontal="center" vertical="center" wrapText="1"/>
    </xf>
    <xf numFmtId="0" fontId="18" fillId="0" borderId="1" xfId="0" applyFont="1" applyBorder="1" applyAlignment="1">
      <alignment horizontal="left" vertical="center" wrapText="1"/>
    </xf>
    <xf numFmtId="0" fontId="3" fillId="0" borderId="1" xfId="0" applyFont="1" applyBorder="1" applyAlignment="1">
      <alignment horizontal="left" vertical="center" wrapText="1"/>
    </xf>
    <xf numFmtId="14" fontId="3" fillId="0" borderId="1" xfId="0" applyNumberFormat="1" applyFont="1" applyBorder="1" applyAlignment="1">
      <alignment horizontal="left" vertical="center" wrapText="1"/>
    </xf>
    <xf numFmtId="0" fontId="3" fillId="0" borderId="1" xfId="0" applyFont="1" applyBorder="1" applyAlignment="1">
      <alignment vertical="center" wrapText="1"/>
    </xf>
    <xf numFmtId="14" fontId="3" fillId="0" borderId="1" xfId="0" applyNumberFormat="1" applyFont="1" applyBorder="1" applyAlignment="1">
      <alignment vertical="center" wrapText="1"/>
    </xf>
    <xf numFmtId="0" fontId="0" fillId="0" borderId="1" xfId="0" applyBorder="1" applyAlignment="1">
      <alignment horizontal="left" vertical="center"/>
    </xf>
    <xf numFmtId="14" fontId="0" fillId="0" borderId="1" xfId="0" applyNumberFormat="1" applyBorder="1" applyAlignment="1">
      <alignment horizontal="left" vertical="center"/>
    </xf>
    <xf numFmtId="0" fontId="20" fillId="6" borderId="29" xfId="0" applyFont="1" applyFill="1" applyBorder="1" applyAlignment="1">
      <alignment horizontal="center" vertical="center" wrapText="1"/>
    </xf>
    <xf numFmtId="178" fontId="5" fillId="0" borderId="3" xfId="5" applyNumberFormat="1" applyFont="1" applyFill="1" applyBorder="1" applyAlignment="1">
      <alignment horizontal="right" vertical="center" wrapText="1"/>
    </xf>
    <xf numFmtId="0" fontId="18" fillId="0" borderId="1" xfId="0" applyFont="1" applyBorder="1" applyAlignment="1">
      <alignment horizontal="center" vertical="center"/>
    </xf>
    <xf numFmtId="173" fontId="33" fillId="0" borderId="3" xfId="1" applyNumberFormat="1" applyFont="1" applyFill="1" applyBorder="1" applyAlignment="1">
      <alignment horizontal="right" vertical="center" wrapText="1"/>
    </xf>
    <xf numFmtId="0" fontId="29" fillId="0" borderId="0" xfId="0" applyFont="1" applyAlignment="1">
      <alignment horizontal="left" vertical="center"/>
    </xf>
    <xf numFmtId="49" fontId="29" fillId="0" borderId="1" xfId="0" applyNumberFormat="1" applyFont="1" applyBorder="1" applyAlignment="1">
      <alignment horizontal="center" vertical="center" wrapText="1"/>
    </xf>
    <xf numFmtId="0" fontId="29" fillId="0" borderId="0" xfId="0" applyFont="1" applyFill="1" applyBorder="1" applyAlignment="1">
      <alignment horizontal="left" vertical="center"/>
    </xf>
    <xf numFmtId="0" fontId="43" fillId="0" borderId="0" xfId="0" applyFont="1" applyBorder="1" applyAlignment="1">
      <alignment horizontal="center" vertical="center"/>
    </xf>
    <xf numFmtId="0" fontId="29" fillId="0" borderId="1" xfId="0" applyFont="1" applyBorder="1" applyAlignment="1">
      <alignment horizontal="center" wrapText="1"/>
    </xf>
    <xf numFmtId="0" fontId="29" fillId="0" borderId="1" xfId="0" applyFont="1" applyBorder="1" applyAlignment="1"/>
    <xf numFmtId="0" fontId="18" fillId="0" borderId="0" xfId="0" applyFont="1" applyAlignment="1">
      <alignment vertical="center"/>
    </xf>
    <xf numFmtId="0" fontId="18" fillId="0" borderId="0" xfId="0" applyFont="1"/>
    <xf numFmtId="0" fontId="4" fillId="8" borderId="10" xfId="0" applyFont="1" applyFill="1" applyBorder="1" applyAlignment="1" applyProtection="1">
      <alignment vertical="center"/>
      <protection locked="0"/>
    </xf>
    <xf numFmtId="0" fontId="4" fillId="8" borderId="11" xfId="0" applyFont="1" applyFill="1" applyBorder="1" applyAlignment="1" applyProtection="1">
      <alignment vertical="center"/>
      <protection locked="0"/>
    </xf>
    <xf numFmtId="0" fontId="18" fillId="0" borderId="0" xfId="0" applyFont="1" applyAlignment="1">
      <alignment horizontal="center" vertical="center"/>
    </xf>
    <xf numFmtId="0" fontId="31" fillId="0" borderId="0" xfId="0" applyFont="1" applyAlignment="1">
      <alignment horizontal="center" vertical="center"/>
    </xf>
    <xf numFmtId="3" fontId="18" fillId="8" borderId="1" xfId="0" applyNumberFormat="1" applyFont="1" applyFill="1" applyBorder="1" applyAlignment="1">
      <alignment horizontal="right" vertical="center"/>
    </xf>
    <xf numFmtId="3" fontId="18" fillId="8" borderId="1" xfId="0" applyNumberFormat="1" applyFont="1" applyFill="1" applyBorder="1" applyAlignment="1">
      <alignment vertical="center"/>
    </xf>
    <xf numFmtId="164" fontId="18" fillId="0" borderId="0" xfId="0" applyNumberFormat="1" applyFont="1" applyAlignment="1">
      <alignment horizontal="center" vertical="center"/>
    </xf>
    <xf numFmtId="170" fontId="18" fillId="8" borderId="1" xfId="0" applyNumberFormat="1" applyFont="1" applyFill="1" applyBorder="1" applyAlignment="1">
      <alignment horizontal="right" vertical="center"/>
    </xf>
    <xf numFmtId="0" fontId="18" fillId="0" borderId="12" xfId="0" applyFont="1" applyBorder="1" applyAlignment="1">
      <alignment vertical="center"/>
    </xf>
    <xf numFmtId="0" fontId="18" fillId="6" borderId="1" xfId="0" applyFont="1" applyFill="1" applyBorder="1" applyAlignment="1">
      <alignment vertical="center" wrapText="1"/>
    </xf>
    <xf numFmtId="0" fontId="18" fillId="0" borderId="0" xfId="0" applyFont="1" applyBorder="1" applyAlignment="1">
      <alignment vertical="center"/>
    </xf>
    <xf numFmtId="0" fontId="18" fillId="0" borderId="12" xfId="0" applyFont="1" applyBorder="1" applyAlignment="1">
      <alignment horizontal="center" vertical="center" wrapText="1"/>
    </xf>
    <xf numFmtId="3" fontId="3" fillId="3" borderId="1" xfId="0" applyNumberFormat="1" applyFont="1" applyFill="1" applyBorder="1" applyAlignment="1">
      <alignment horizontal="right" vertical="center" wrapText="1"/>
    </xf>
    <xf numFmtId="168" fontId="18" fillId="0" borderId="0" xfId="0" applyNumberFormat="1" applyFont="1" applyBorder="1" applyAlignment="1">
      <alignment vertical="center"/>
    </xf>
    <xf numFmtId="169" fontId="18" fillId="3" borderId="1" xfId="0" applyNumberFormat="1" applyFont="1" applyFill="1" applyBorder="1" applyAlignment="1" applyProtection="1">
      <alignment vertical="center"/>
      <protection locked="0"/>
    </xf>
    <xf numFmtId="171" fontId="18" fillId="0" borderId="0" xfId="0" applyNumberFormat="1" applyFont="1" applyBorder="1" applyAlignment="1">
      <alignment vertical="center"/>
    </xf>
    <xf numFmtId="0" fontId="18" fillId="0" borderId="0" xfId="0" applyFont="1" applyBorder="1" applyAlignment="1">
      <alignment horizontal="center" vertical="center" wrapText="1"/>
    </xf>
    <xf numFmtId="0" fontId="31" fillId="0" borderId="0" xfId="0" applyFont="1" applyAlignment="1">
      <alignment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18" fillId="0" borderId="1" xfId="0" applyFont="1" applyBorder="1" applyAlignment="1">
      <alignment vertical="center"/>
    </xf>
    <xf numFmtId="0" fontId="45" fillId="0" borderId="1" xfId="0" applyFont="1" applyBorder="1" applyAlignment="1">
      <alignment vertical="center"/>
    </xf>
    <xf numFmtId="0" fontId="31" fillId="6" borderId="1" xfId="0" applyFont="1" applyFill="1" applyBorder="1" applyAlignment="1">
      <alignment horizontal="center" vertical="center"/>
    </xf>
    <xf numFmtId="0" fontId="31" fillId="3" borderId="0" xfId="0" applyFont="1" applyFill="1" applyAlignment="1">
      <alignment vertical="center"/>
    </xf>
    <xf numFmtId="0" fontId="47" fillId="0" borderId="0" xfId="0" applyFont="1" applyBorder="1" applyAlignment="1">
      <alignment horizontal="center" vertical="center"/>
    </xf>
    <xf numFmtId="0" fontId="31" fillId="6" borderId="14" xfId="0" applyFont="1" applyFill="1" applyBorder="1" applyAlignment="1">
      <alignment horizontal="center" vertical="center" wrapText="1"/>
    </xf>
    <xf numFmtId="2" fontId="31" fillId="6" borderId="14" xfId="0" applyNumberFormat="1" applyFont="1" applyFill="1" applyBorder="1" applyAlignment="1">
      <alignment horizontal="center" vertical="center" wrapText="1"/>
    </xf>
    <xf numFmtId="0" fontId="31" fillId="6" borderId="4"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31" fillId="6" borderId="1" xfId="0" applyFont="1" applyFill="1" applyBorder="1" applyAlignment="1">
      <alignment horizontal="center" wrapText="1"/>
    </xf>
    <xf numFmtId="0" fontId="31" fillId="6" borderId="3" xfId="0" applyFont="1" applyFill="1" applyBorder="1" applyAlignment="1">
      <alignment horizontal="center" wrapText="1"/>
    </xf>
    <xf numFmtId="49" fontId="18" fillId="2" borderId="1" xfId="0" applyNumberFormat="1" applyFont="1" applyFill="1" applyBorder="1" applyAlignment="1">
      <alignment horizontal="center" vertical="center" wrapText="1"/>
    </xf>
    <xf numFmtId="0" fontId="18" fillId="6" borderId="1" xfId="0" applyFont="1" applyFill="1" applyBorder="1"/>
    <xf numFmtId="0" fontId="18" fillId="6" borderId="1" xfId="0" applyFont="1" applyFill="1" applyBorder="1" applyAlignment="1">
      <alignment wrapText="1"/>
    </xf>
    <xf numFmtId="0" fontId="18" fillId="6" borderId="1" xfId="0" applyFont="1" applyFill="1" applyBorder="1" applyAlignment="1"/>
    <xf numFmtId="0" fontId="18" fillId="0" borderId="1" xfId="0" applyFont="1" applyBorder="1" applyAlignment="1">
      <alignment horizontal="left" vertical="center"/>
    </xf>
    <xf numFmtId="14" fontId="18" fillId="0" borderId="1" xfId="0" applyNumberFormat="1" applyFont="1" applyBorder="1" applyAlignment="1">
      <alignment horizontal="left" vertical="center"/>
    </xf>
    <xf numFmtId="0" fontId="18" fillId="0" borderId="0" xfId="0" applyFont="1" applyBorder="1" applyAlignment="1">
      <alignment horizontal="left" vertical="center" wrapText="1"/>
    </xf>
    <xf numFmtId="0" fontId="3" fillId="0" borderId="0" xfId="0" applyFont="1" applyBorder="1" applyAlignment="1">
      <alignment horizontal="left" vertical="center" wrapText="1"/>
    </xf>
    <xf numFmtId="0" fontId="18" fillId="0" borderId="0" xfId="0" applyFont="1" applyBorder="1" applyAlignment="1">
      <alignment horizontal="left" vertical="center"/>
    </xf>
    <xf numFmtId="14" fontId="18" fillId="0" borderId="0" xfId="0" applyNumberFormat="1" applyFont="1" applyBorder="1" applyAlignment="1">
      <alignment horizontal="left" vertical="center"/>
    </xf>
    <xf numFmtId="0" fontId="3" fillId="0" borderId="0" xfId="0" applyFont="1" applyBorder="1" applyAlignment="1">
      <alignment vertical="center" wrapText="1"/>
    </xf>
    <xf numFmtId="0" fontId="3" fillId="0" borderId="0" xfId="0" applyFont="1" applyBorder="1" applyAlignment="1">
      <alignment horizontal="center" vertical="center" wrapText="1"/>
    </xf>
    <xf numFmtId="0" fontId="18" fillId="0" borderId="0" xfId="0" applyFont="1" applyBorder="1" applyAlignment="1">
      <alignment horizontal="center" vertical="center"/>
    </xf>
    <xf numFmtId="0" fontId="18" fillId="0" borderId="1" xfId="0" applyFont="1" applyBorder="1" applyAlignment="1">
      <alignment vertical="center" wrapText="1"/>
    </xf>
    <xf numFmtId="180" fontId="18" fillId="6" borderId="1" xfId="0" applyNumberFormat="1" applyFont="1" applyFill="1" applyBorder="1" applyAlignment="1">
      <alignment horizontal="center" vertical="center"/>
    </xf>
    <xf numFmtId="0" fontId="31" fillId="6" borderId="15" xfId="0" applyFont="1" applyFill="1" applyBorder="1" applyAlignment="1">
      <alignment horizontal="center" vertical="center"/>
    </xf>
    <xf numFmtId="0" fontId="31" fillId="6" borderId="15" xfId="0" applyFont="1" applyFill="1" applyBorder="1" applyAlignment="1">
      <alignment horizontal="center" vertical="center" wrapText="1"/>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Alignment="1">
      <alignment horizontal="left" vertical="center"/>
    </xf>
    <xf numFmtId="0" fontId="3" fillId="0" borderId="1" xfId="0" applyFont="1" applyBorder="1" applyAlignment="1">
      <alignment horizontal="center" wrapText="1"/>
    </xf>
    <xf numFmtId="0" fontId="3" fillId="0" borderId="1" xfId="0" applyFont="1" applyBorder="1" applyAlignment="1"/>
    <xf numFmtId="0" fontId="18" fillId="0" borderId="3" xfId="0" applyFont="1" applyBorder="1" applyAlignment="1">
      <alignment horizontal="center" vertical="center"/>
    </xf>
    <xf numFmtId="0" fontId="18" fillId="0" borderId="2" xfId="0" applyFont="1" applyBorder="1" applyAlignment="1">
      <alignment horizontal="center" vertical="center"/>
    </xf>
    <xf numFmtId="0" fontId="31" fillId="6" borderId="0" xfId="0" applyFont="1" applyFill="1" applyBorder="1" applyAlignment="1">
      <alignment horizontal="center" vertical="center" wrapText="1"/>
    </xf>
    <xf numFmtId="0" fontId="31" fillId="0" borderId="0" xfId="0" applyFont="1" applyBorder="1" applyAlignment="1">
      <alignment horizontal="center" vertical="center"/>
    </xf>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3" fontId="3" fillId="8" borderId="1" xfId="0" applyNumberFormat="1" applyFont="1" applyFill="1" applyBorder="1" applyAlignment="1">
      <alignment horizontal="right" vertical="center"/>
    </xf>
    <xf numFmtId="3" fontId="3" fillId="8" borderId="1" xfId="0" applyNumberFormat="1" applyFont="1" applyFill="1" applyBorder="1" applyAlignment="1">
      <alignment vertical="center"/>
    </xf>
    <xf numFmtId="164" fontId="3" fillId="0" borderId="0" xfId="0" applyNumberFormat="1" applyFont="1" applyAlignment="1">
      <alignment horizontal="center" vertical="center"/>
    </xf>
    <xf numFmtId="170" fontId="3" fillId="8" borderId="1" xfId="0" applyNumberFormat="1" applyFont="1" applyFill="1" applyBorder="1" applyAlignment="1">
      <alignment horizontal="right" vertical="center"/>
    </xf>
    <xf numFmtId="0" fontId="3" fillId="0" borderId="12" xfId="0" applyFont="1" applyBorder="1" applyAlignment="1">
      <alignment vertical="center"/>
    </xf>
    <xf numFmtId="0" fontId="3" fillId="6" borderId="1" xfId="0" applyFont="1" applyFill="1" applyBorder="1" applyAlignment="1">
      <alignment vertical="center" wrapText="1"/>
    </xf>
    <xf numFmtId="0" fontId="3" fillId="0" borderId="0" xfId="0" applyFont="1" applyBorder="1" applyAlignment="1">
      <alignment vertical="center"/>
    </xf>
    <xf numFmtId="0" fontId="3" fillId="0" borderId="12" xfId="0" applyFont="1" applyBorder="1" applyAlignment="1">
      <alignment horizontal="center" vertical="center" wrapText="1"/>
    </xf>
    <xf numFmtId="168" fontId="3" fillId="0" borderId="0" xfId="0" applyNumberFormat="1" applyFont="1" applyBorder="1" applyAlignment="1">
      <alignment vertical="center"/>
    </xf>
    <xf numFmtId="169" fontId="3" fillId="3" borderId="1" xfId="0" applyNumberFormat="1" applyFont="1" applyFill="1" applyBorder="1" applyAlignment="1" applyProtection="1">
      <alignment vertical="center"/>
      <protection locked="0"/>
    </xf>
    <xf numFmtId="171" fontId="3" fillId="0" borderId="0" xfId="0" applyNumberFormat="1" applyFont="1" applyBorder="1" applyAlignment="1">
      <alignment vertical="center"/>
    </xf>
    <xf numFmtId="0" fontId="4" fillId="0" borderId="0" xfId="0" applyFont="1" applyAlignment="1">
      <alignment vertical="center"/>
    </xf>
    <xf numFmtId="0" fontId="4" fillId="6" borderId="1" xfId="0" applyFont="1" applyFill="1" applyBorder="1" applyAlignment="1">
      <alignment horizontal="center" vertical="center"/>
    </xf>
    <xf numFmtId="0" fontId="4" fillId="3" borderId="0" xfId="0" applyFont="1" applyFill="1" applyAlignment="1">
      <alignment vertical="center"/>
    </xf>
    <xf numFmtId="0" fontId="14" fillId="0" borderId="0" xfId="0" applyFont="1" applyBorder="1" applyAlignment="1">
      <alignment horizontal="center" vertical="center"/>
    </xf>
    <xf numFmtId="0" fontId="4" fillId="6" borderId="14" xfId="0" applyFont="1" applyFill="1" applyBorder="1" applyAlignment="1">
      <alignment horizontal="center" vertical="center" wrapText="1"/>
    </xf>
    <xf numFmtId="2" fontId="4" fillId="6" borderId="14" xfId="0" applyNumberFormat="1" applyFont="1" applyFill="1" applyBorder="1" applyAlignment="1">
      <alignment horizontal="center" vertical="center" wrapText="1"/>
    </xf>
    <xf numFmtId="0" fontId="4" fillId="6" borderId="4" xfId="0" applyFont="1" applyFill="1" applyBorder="1" applyAlignment="1">
      <alignment horizontal="center" vertical="center" wrapText="1"/>
    </xf>
    <xf numFmtId="0" fontId="3" fillId="2" borderId="1" xfId="0" applyFont="1" applyFill="1" applyBorder="1" applyAlignment="1" applyProtection="1">
      <alignment horizontal="left" vertical="center" wrapText="1"/>
      <protection locked="0"/>
    </xf>
    <xf numFmtId="2" fontId="3" fillId="2" borderId="1" xfId="1" applyNumberFormat="1" applyFont="1" applyFill="1" applyBorder="1" applyAlignment="1" applyProtection="1">
      <alignment horizontal="right" vertical="center" wrapText="1"/>
      <protection locked="0"/>
    </xf>
    <xf numFmtId="43" fontId="3" fillId="2" borderId="1" xfId="1" applyNumberFormat="1" applyFont="1" applyFill="1" applyBorder="1" applyAlignment="1" applyProtection="1">
      <alignment horizontal="left" vertical="center" wrapText="1"/>
      <protection locked="0"/>
    </xf>
    <xf numFmtId="44" fontId="3" fillId="2" borderId="1" xfId="5" applyFont="1" applyFill="1" applyBorder="1" applyAlignment="1">
      <alignment horizontal="right" vertical="center" wrapText="1"/>
    </xf>
    <xf numFmtId="173" fontId="3" fillId="2" borderId="1" xfId="1" applyNumberFormat="1" applyFont="1" applyFill="1" applyBorder="1" applyAlignment="1">
      <alignment horizontal="right" vertical="center" wrapText="1"/>
    </xf>
    <xf numFmtId="0" fontId="23" fillId="2" borderId="0" xfId="0" applyFont="1" applyFill="1" applyBorder="1" applyAlignment="1">
      <alignment horizontal="left" vertical="center" wrapText="1"/>
    </xf>
    <xf numFmtId="0" fontId="29" fillId="2" borderId="0" xfId="0" applyFont="1" applyFill="1" applyAlignment="1">
      <alignment horizontal="left" vertical="center" wrapText="1"/>
    </xf>
    <xf numFmtId="2" fontId="3" fillId="2" borderId="1" xfId="0" applyNumberFormat="1" applyFont="1" applyFill="1" applyBorder="1" applyAlignment="1" applyProtection="1">
      <alignment horizontal="right" vertical="center" wrapText="1"/>
      <protection locked="0"/>
    </xf>
    <xf numFmtId="0" fontId="4" fillId="6" borderId="1" xfId="0" applyFont="1" applyFill="1" applyBorder="1" applyAlignment="1">
      <alignment horizontal="center" wrapText="1"/>
    </xf>
    <xf numFmtId="0" fontId="4" fillId="6" borderId="3" xfId="0" applyFont="1" applyFill="1" applyBorder="1" applyAlignment="1">
      <alignment horizontal="center" wrapText="1"/>
    </xf>
    <xf numFmtId="49" fontId="3" fillId="2" borderId="1" xfId="0" applyNumberFormat="1" applyFont="1" applyFill="1" applyBorder="1" applyAlignment="1">
      <alignment horizontal="center" vertical="center" wrapText="1"/>
    </xf>
    <xf numFmtId="0" fontId="3" fillId="0" borderId="3" xfId="0" applyFont="1" applyBorder="1" applyAlignment="1">
      <alignment vertical="center"/>
    </xf>
    <xf numFmtId="0" fontId="3" fillId="6" borderId="1" xfId="0" applyFont="1" applyFill="1" applyBorder="1"/>
    <xf numFmtId="0" fontId="3" fillId="6" borderId="1" xfId="0" applyFont="1" applyFill="1" applyBorder="1" applyAlignment="1">
      <alignment wrapText="1"/>
    </xf>
    <xf numFmtId="0" fontId="3" fillId="6" borderId="1" xfId="0" applyFont="1" applyFill="1" applyBorder="1" applyAlignment="1"/>
    <xf numFmtId="0" fontId="3" fillId="0" borderId="1" xfId="0" applyFont="1" applyBorder="1" applyAlignment="1">
      <alignment horizontal="left" vertical="center"/>
    </xf>
    <xf numFmtId="14" fontId="3" fillId="0" borderId="1" xfId="0" applyNumberFormat="1" applyFont="1" applyBorder="1" applyAlignment="1">
      <alignment horizontal="left" vertical="center"/>
    </xf>
    <xf numFmtId="0" fontId="3" fillId="0" borderId="0" xfId="0" applyFont="1" applyBorder="1" applyAlignment="1">
      <alignment horizontal="left" vertical="center"/>
    </xf>
    <xf numFmtId="14" fontId="3" fillId="0" borderId="0" xfId="0" applyNumberFormat="1" applyFont="1" applyBorder="1" applyAlignment="1">
      <alignment horizontal="left" vertical="center"/>
    </xf>
    <xf numFmtId="0" fontId="3" fillId="0" borderId="0" xfId="0" applyFont="1" applyBorder="1" applyAlignment="1">
      <alignment horizontal="center" vertical="center"/>
    </xf>
    <xf numFmtId="0" fontId="4" fillId="6" borderId="29" xfId="0" applyFont="1" applyFill="1" applyBorder="1" applyAlignment="1">
      <alignment horizontal="center" vertical="center" wrapText="1"/>
    </xf>
    <xf numFmtId="0" fontId="4" fillId="6" borderId="1" xfId="0" applyFont="1" applyFill="1" applyBorder="1" applyAlignment="1">
      <alignment vertical="center" wrapText="1"/>
    </xf>
    <xf numFmtId="178" fontId="3" fillId="0" borderId="3" xfId="5" applyNumberFormat="1" applyFont="1" applyFill="1" applyBorder="1" applyAlignment="1">
      <alignment horizontal="right" vertical="center" wrapText="1"/>
    </xf>
    <xf numFmtId="44" fontId="3" fillId="0" borderId="3" xfId="5" applyFont="1" applyFill="1" applyBorder="1" applyAlignment="1">
      <alignment horizontal="right" vertical="center" wrapText="1"/>
    </xf>
    <xf numFmtId="14" fontId="3" fillId="2" borderId="1" xfId="0" applyNumberFormat="1" applyFont="1" applyFill="1" applyBorder="1" applyAlignment="1" applyProtection="1">
      <alignment horizontal="justify" vertical="center" wrapText="1"/>
      <protection locked="0"/>
    </xf>
    <xf numFmtId="43" fontId="3" fillId="2" borderId="1" xfId="1" applyNumberFormat="1" applyFont="1" applyFill="1" applyBorder="1" applyAlignment="1" applyProtection="1">
      <alignment horizontal="right" vertical="center" wrapText="1"/>
      <protection locked="0"/>
    </xf>
    <xf numFmtId="43" fontId="3" fillId="2" borderId="1" xfId="1" applyNumberFormat="1" applyFont="1" applyFill="1" applyBorder="1" applyAlignment="1" applyProtection="1">
      <alignment horizontal="center" vertical="center" wrapText="1"/>
      <protection locked="0"/>
    </xf>
    <xf numFmtId="178" fontId="3" fillId="2" borderId="3" xfId="5" applyNumberFormat="1" applyFont="1" applyFill="1" applyBorder="1" applyAlignment="1">
      <alignment horizontal="right" vertical="center" wrapText="1"/>
    </xf>
    <xf numFmtId="173" fontId="3" fillId="0" borderId="3" xfId="1" applyNumberFormat="1" applyFont="1" applyFill="1" applyBorder="1" applyAlignment="1">
      <alignment horizontal="right" vertical="center" wrapText="1"/>
    </xf>
    <xf numFmtId="180" fontId="3" fillId="6" borderId="1" xfId="0" applyNumberFormat="1" applyFont="1" applyFill="1" applyBorder="1" applyAlignment="1">
      <alignment horizontal="center" vertical="center"/>
    </xf>
    <xf numFmtId="0" fontId="4" fillId="6" borderId="15" xfId="0" applyFont="1" applyFill="1" applyBorder="1" applyAlignment="1">
      <alignment horizontal="center" vertical="center"/>
    </xf>
    <xf numFmtId="0" fontId="4" fillId="6" borderId="15"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left" vertical="center"/>
    </xf>
    <xf numFmtId="14" fontId="3" fillId="0" borderId="1" xfId="0" applyNumberFormat="1" applyFont="1" applyBorder="1" applyAlignment="1">
      <alignment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4" fillId="6" borderId="0" xfId="0" applyFont="1" applyFill="1" applyBorder="1" applyAlignment="1">
      <alignment horizontal="center" vertical="center" wrapText="1"/>
    </xf>
    <xf numFmtId="0" fontId="4" fillId="0" borderId="0" xfId="0" applyFont="1" applyBorder="1" applyAlignment="1">
      <alignment horizontal="center" vertical="center"/>
    </xf>
    <xf numFmtId="0" fontId="29" fillId="0" borderId="1" xfId="0" applyFont="1" applyBorder="1" applyAlignment="1">
      <alignment vertical="top" wrapText="1"/>
    </xf>
    <xf numFmtId="0" fontId="19" fillId="0" borderId="1" xfId="0" applyFont="1" applyBorder="1" applyAlignment="1">
      <alignment vertical="center"/>
    </xf>
    <xf numFmtId="0" fontId="0" fillId="0" borderId="3" xfId="0" applyBorder="1" applyAlignment="1">
      <alignment horizontal="center" vertical="center"/>
    </xf>
    <xf numFmtId="0" fontId="0" fillId="0" borderId="2" xfId="0" applyBorder="1" applyAlignment="1">
      <alignment horizontal="center" vertical="center"/>
    </xf>
    <xf numFmtId="0" fontId="29" fillId="2" borderId="1" xfId="0" applyFont="1" applyFill="1" applyBorder="1" applyAlignment="1">
      <alignment vertical="center"/>
    </xf>
    <xf numFmtId="0" fontId="29" fillId="2" borderId="1" xfId="0" applyFont="1" applyFill="1" applyBorder="1" applyAlignment="1">
      <alignment horizontal="center" vertical="center"/>
    </xf>
    <xf numFmtId="0" fontId="29" fillId="2" borderId="1" xfId="0" applyFont="1" applyFill="1" applyBorder="1" applyAlignment="1">
      <alignment wrapText="1"/>
    </xf>
    <xf numFmtId="0" fontId="29" fillId="2" borderId="1" xfId="0" applyFont="1" applyFill="1" applyBorder="1"/>
    <xf numFmtId="0" fontId="29" fillId="2" borderId="1" xfId="0" applyFont="1" applyFill="1" applyBorder="1" applyAlignment="1">
      <alignment horizontal="center" vertical="center" wrapText="1"/>
    </xf>
    <xf numFmtId="49" fontId="29" fillId="2" borderId="1" xfId="0" applyNumberFormat="1" applyFont="1" applyFill="1" applyBorder="1" applyAlignment="1" applyProtection="1">
      <alignment horizontal="left" vertical="center" wrapText="1"/>
      <protection locked="0"/>
    </xf>
    <xf numFmtId="49" fontId="29" fillId="2" borderId="1" xfId="0" applyNumberFormat="1" applyFont="1" applyFill="1" applyBorder="1" applyAlignment="1" applyProtection="1">
      <alignment horizontal="center" vertical="center" wrapText="1"/>
      <protection locked="0"/>
    </xf>
    <xf numFmtId="0" fontId="33" fillId="2" borderId="1" xfId="0" applyFont="1" applyFill="1" applyBorder="1" applyAlignment="1" applyProtection="1">
      <alignment horizontal="center" vertical="center" wrapText="1"/>
      <protection locked="0"/>
    </xf>
    <xf numFmtId="9" fontId="33" fillId="2" borderId="1" xfId="2" applyFont="1" applyFill="1" applyBorder="1" applyAlignment="1" applyProtection="1">
      <alignment horizontal="center" vertical="center" wrapText="1"/>
      <protection locked="0"/>
    </xf>
    <xf numFmtId="172" fontId="33" fillId="2" borderId="1" xfId="0" applyNumberFormat="1" applyFont="1" applyFill="1" applyBorder="1" applyAlignment="1" applyProtection="1">
      <alignment horizontal="center" vertical="center" wrapText="1"/>
      <protection locked="0"/>
    </xf>
    <xf numFmtId="15" fontId="33" fillId="2" borderId="1" xfId="0" applyNumberFormat="1" applyFont="1" applyFill="1" applyBorder="1" applyAlignment="1" applyProtection="1">
      <alignment horizontal="center" vertical="center" wrapText="1"/>
      <protection locked="0"/>
    </xf>
    <xf numFmtId="43" fontId="33" fillId="2" borderId="1" xfId="1" applyNumberFormat="1" applyFont="1" applyFill="1" applyBorder="1" applyAlignment="1" applyProtection="1">
      <alignment horizontal="center" vertical="center" wrapText="1"/>
      <protection locked="0"/>
    </xf>
    <xf numFmtId="1" fontId="33" fillId="2" borderId="1" xfId="0" applyNumberFormat="1" applyFont="1" applyFill="1" applyBorder="1" applyAlignment="1" applyProtection="1">
      <alignment horizontal="center" vertical="center" wrapText="1"/>
      <protection locked="0"/>
    </xf>
    <xf numFmtId="2" fontId="33" fillId="2" borderId="1" xfId="0" applyNumberFormat="1" applyFont="1" applyFill="1" applyBorder="1" applyAlignment="1" applyProtection="1">
      <alignment horizontal="center" vertical="center" wrapText="1"/>
      <protection locked="0"/>
    </xf>
    <xf numFmtId="178" fontId="33" fillId="2" borderId="1" xfId="5" applyNumberFormat="1" applyFont="1" applyFill="1" applyBorder="1" applyAlignment="1">
      <alignment horizontal="right" vertical="center" wrapText="1"/>
    </xf>
    <xf numFmtId="173" fontId="33" fillId="2" borderId="1" xfId="1" applyNumberFormat="1" applyFont="1" applyFill="1" applyBorder="1" applyAlignment="1">
      <alignment horizontal="right" vertical="center" wrapText="1"/>
    </xf>
    <xf numFmtId="0" fontId="54" fillId="2" borderId="1" xfId="0" applyFont="1" applyFill="1" applyBorder="1" applyAlignment="1">
      <alignment horizontal="left" vertical="center" wrapText="1"/>
    </xf>
    <xf numFmtId="0" fontId="23" fillId="2" borderId="1" xfId="0" applyFont="1" applyFill="1" applyBorder="1" applyAlignment="1">
      <alignment vertical="top" wrapText="1"/>
    </xf>
    <xf numFmtId="0" fontId="0" fillId="2" borderId="0" xfId="0" applyFill="1" applyAlignment="1">
      <alignment vertical="center"/>
    </xf>
    <xf numFmtId="0" fontId="20" fillId="2" borderId="1" xfId="0" applyFont="1" applyFill="1" applyBorder="1" applyAlignment="1">
      <alignment vertical="center"/>
    </xf>
    <xf numFmtId="2" fontId="0" fillId="2" borderId="1" xfId="0" applyNumberFormat="1" applyFill="1" applyBorder="1" applyAlignment="1">
      <alignment horizontal="center" vertical="center"/>
    </xf>
    <xf numFmtId="0" fontId="0" fillId="2" borderId="1" xfId="0" applyFill="1" applyBorder="1" applyAlignment="1">
      <alignment horizontal="center" vertical="center"/>
    </xf>
    <xf numFmtId="0" fontId="37" fillId="2" borderId="0" xfId="0" applyFont="1" applyFill="1" applyBorder="1" applyAlignment="1">
      <alignment horizontal="left" vertical="center"/>
    </xf>
    <xf numFmtId="0" fontId="35" fillId="2" borderId="0" xfId="0" applyFont="1" applyFill="1" applyBorder="1" applyAlignment="1">
      <alignment horizontal="left" vertical="center"/>
    </xf>
    <xf numFmtId="166" fontId="38" fillId="2" borderId="0" xfId="0" applyNumberFormat="1" applyFont="1" applyFill="1" applyBorder="1" applyAlignment="1">
      <alignment horizontal="left" vertical="center"/>
    </xf>
    <xf numFmtId="1" fontId="0" fillId="2" borderId="1" xfId="0" applyNumberFormat="1" applyFill="1" applyBorder="1" applyAlignment="1">
      <alignment horizontal="center" vertical="center"/>
    </xf>
    <xf numFmtId="0" fontId="0" fillId="2" borderId="1" xfId="0" applyFill="1" applyBorder="1" applyAlignment="1">
      <alignment vertical="center"/>
    </xf>
    <xf numFmtId="49" fontId="29" fillId="2" borderId="1" xfId="0" applyNumberFormat="1" applyFont="1" applyFill="1" applyBorder="1" applyAlignment="1">
      <alignment horizontal="center" vertical="center" wrapText="1"/>
    </xf>
    <xf numFmtId="14" fontId="0" fillId="0" borderId="1" xfId="0" applyNumberFormat="1" applyBorder="1" applyAlignment="1">
      <alignment horizontal="center" vertical="center"/>
    </xf>
    <xf numFmtId="0" fontId="33" fillId="2" borderId="1" xfId="0" applyFont="1" applyFill="1" applyBorder="1" applyAlignment="1" applyProtection="1">
      <alignment horizontal="justify" vertical="center" wrapText="1"/>
      <protection locked="0"/>
    </xf>
    <xf numFmtId="43" fontId="33" fillId="2" borderId="1" xfId="1" applyNumberFormat="1" applyFont="1" applyFill="1" applyBorder="1" applyAlignment="1" applyProtection="1">
      <alignment horizontal="right" vertical="center" wrapText="1"/>
      <protection locked="0"/>
    </xf>
    <xf numFmtId="0" fontId="33" fillId="2" borderId="1" xfId="0" applyFont="1" applyFill="1" applyBorder="1" applyAlignment="1" applyProtection="1">
      <alignment horizontal="left" vertical="center" wrapText="1"/>
      <protection locked="0"/>
    </xf>
    <xf numFmtId="2" fontId="33" fillId="2" borderId="1" xfId="1" applyNumberFormat="1" applyFont="1" applyFill="1" applyBorder="1" applyAlignment="1" applyProtection="1">
      <alignment horizontal="right" vertical="center" wrapText="1"/>
      <protection locked="0"/>
    </xf>
    <xf numFmtId="43" fontId="33" fillId="2" borderId="1" xfId="1" applyNumberFormat="1" applyFont="1" applyFill="1" applyBorder="1" applyAlignment="1" applyProtection="1">
      <alignment horizontal="left" vertical="center" wrapText="1"/>
      <protection locked="0"/>
    </xf>
    <xf numFmtId="44" fontId="33" fillId="2" borderId="1" xfId="5" applyFont="1" applyFill="1" applyBorder="1" applyAlignment="1">
      <alignment horizontal="right" vertical="center" wrapText="1"/>
    </xf>
    <xf numFmtId="0" fontId="29" fillId="0" borderId="1" xfId="0" applyFont="1" applyBorder="1" applyAlignment="1">
      <alignment horizontal="left" wrapText="1"/>
    </xf>
    <xf numFmtId="0" fontId="23" fillId="2" borderId="1" xfId="0" applyFont="1" applyFill="1" applyBorder="1" applyAlignment="1">
      <alignment horizontal="left" vertical="center" wrapText="1"/>
    </xf>
    <xf numFmtId="0" fontId="0" fillId="0" borderId="1" xfId="0" applyBorder="1" applyAlignment="1"/>
    <xf numFmtId="0" fontId="0" fillId="0" borderId="3" xfId="0" applyBorder="1" applyAlignment="1">
      <alignment vertical="center"/>
    </xf>
    <xf numFmtId="0" fontId="0" fillId="2" borderId="1" xfId="0" applyFont="1" applyFill="1" applyBorder="1" applyAlignment="1">
      <alignment horizontal="left" vertical="center" wrapText="1"/>
    </xf>
    <xf numFmtId="14" fontId="29" fillId="0" borderId="1" xfId="0" applyNumberFormat="1" applyFont="1" applyBorder="1" applyAlignment="1">
      <alignment vertical="center"/>
    </xf>
    <xf numFmtId="14" fontId="29" fillId="0" borderId="1" xfId="0" applyNumberFormat="1" applyFont="1" applyBorder="1" applyAlignment="1"/>
    <xf numFmtId="0" fontId="29" fillId="0" borderId="1" xfId="0" applyFont="1" applyBorder="1" applyAlignment="1">
      <alignment horizontal="left"/>
    </xf>
    <xf numFmtId="0" fontId="31" fillId="6" borderId="1" xfId="0" applyFont="1" applyFill="1" applyBorder="1" applyAlignment="1">
      <alignment vertical="center" wrapText="1"/>
    </xf>
    <xf numFmtId="0" fontId="3" fillId="2" borderId="1" xfId="0" applyFont="1" applyFill="1" applyBorder="1" applyAlignment="1">
      <alignment vertical="top" wrapText="1"/>
    </xf>
    <xf numFmtId="0" fontId="29" fillId="0" borderId="1" xfId="0" applyFont="1" applyBorder="1"/>
    <xf numFmtId="14" fontId="18" fillId="0" borderId="1" xfId="0" applyNumberFormat="1" applyFont="1" applyBorder="1" applyAlignment="1">
      <alignment horizontal="center" vertical="center"/>
    </xf>
    <xf numFmtId="14" fontId="3" fillId="0" borderId="1" xfId="0" applyNumberFormat="1" applyFont="1" applyBorder="1" applyAlignment="1">
      <alignment horizontal="center" vertical="center" wrapText="1"/>
    </xf>
    <xf numFmtId="0" fontId="0" fillId="0" borderId="0" xfId="0" applyFont="1" applyAlignment="1">
      <alignment vertical="center"/>
    </xf>
    <xf numFmtId="0" fontId="0" fillId="0" borderId="0" xfId="0" applyFont="1"/>
    <xf numFmtId="0" fontId="23" fillId="0" borderId="9" xfId="0" applyFont="1" applyFill="1" applyBorder="1" applyAlignment="1">
      <alignment vertical="center"/>
    </xf>
    <xf numFmtId="0" fontId="23" fillId="0" borderId="12" xfId="0" applyFont="1" applyFill="1" applyBorder="1" applyAlignment="1">
      <alignment vertical="center"/>
    </xf>
    <xf numFmtId="0" fontId="23" fillId="0" borderId="0" xfId="0" applyFont="1" applyFill="1" applyBorder="1" applyAlignment="1">
      <alignment vertical="center"/>
    </xf>
    <xf numFmtId="14" fontId="0" fillId="0" borderId="0" xfId="0" applyNumberFormat="1" applyFont="1" applyFill="1" applyBorder="1" applyAlignment="1" applyProtection="1">
      <alignment vertical="center"/>
      <protection locked="0"/>
    </xf>
    <xf numFmtId="0" fontId="22" fillId="0" borderId="0" xfId="0" applyFont="1" applyFill="1" applyBorder="1" applyAlignment="1" applyProtection="1">
      <alignment horizontal="left" vertical="center"/>
      <protection locked="0"/>
    </xf>
    <xf numFmtId="0" fontId="0" fillId="0" borderId="0" xfId="0" applyFont="1" applyAlignment="1">
      <alignment horizontal="center" vertical="center"/>
    </xf>
    <xf numFmtId="0" fontId="0" fillId="0" borderId="0" xfId="0" applyFont="1" applyFill="1" applyBorder="1" applyAlignment="1">
      <alignment vertical="center" wrapText="1"/>
    </xf>
    <xf numFmtId="3" fontId="0" fillId="8" borderId="1" xfId="0" applyNumberFormat="1" applyFont="1" applyFill="1" applyBorder="1" applyAlignment="1">
      <alignment horizontal="right" vertical="center"/>
    </xf>
    <xf numFmtId="168" fontId="0" fillId="0" borderId="0" xfId="0" applyNumberFormat="1" applyFont="1" applyFill="1" applyBorder="1" applyAlignment="1">
      <alignment vertical="center"/>
    </xf>
    <xf numFmtId="3" fontId="0" fillId="8" borderId="1" xfId="0" applyNumberFormat="1" applyFont="1" applyFill="1" applyBorder="1" applyAlignment="1">
      <alignment vertical="center"/>
    </xf>
    <xf numFmtId="169" fontId="0" fillId="0" borderId="0" xfId="0" applyNumberFormat="1" applyFont="1" applyFill="1" applyBorder="1" applyAlignment="1">
      <alignment horizontal="center" vertical="center"/>
    </xf>
    <xf numFmtId="164" fontId="0" fillId="0" borderId="0" xfId="0" applyNumberFormat="1" applyFont="1" applyAlignment="1">
      <alignment horizontal="center" vertical="center"/>
    </xf>
    <xf numFmtId="0" fontId="0" fillId="0" borderId="0" xfId="0" applyFont="1" applyFill="1" applyBorder="1" applyAlignment="1">
      <alignment horizontal="center" vertical="center"/>
    </xf>
    <xf numFmtId="170" fontId="0" fillId="8" borderId="1" xfId="0" applyNumberFormat="1" applyFont="1" applyFill="1" applyBorder="1" applyAlignment="1">
      <alignment horizontal="right" vertical="center"/>
    </xf>
    <xf numFmtId="0" fontId="0" fillId="0" borderId="12" xfId="0" applyFont="1" applyBorder="1" applyAlignment="1">
      <alignment vertical="center"/>
    </xf>
    <xf numFmtId="0" fontId="0" fillId="6" borderId="1" xfId="0" applyFont="1" applyFill="1" applyBorder="1" applyAlignment="1">
      <alignment vertical="center" wrapText="1"/>
    </xf>
    <xf numFmtId="0" fontId="0" fillId="0" borderId="0" xfId="0" applyFont="1" applyBorder="1" applyAlignment="1">
      <alignment vertical="center"/>
    </xf>
    <xf numFmtId="0" fontId="0" fillId="0" borderId="12" xfId="0" applyFont="1" applyBorder="1" applyAlignment="1">
      <alignment horizontal="center" vertical="center" wrapText="1"/>
    </xf>
    <xf numFmtId="168" fontId="0" fillId="0" borderId="0" xfId="0" applyNumberFormat="1" applyFont="1" applyBorder="1" applyAlignment="1">
      <alignment vertical="center"/>
    </xf>
    <xf numFmtId="169" fontId="0" fillId="3" borderId="1" xfId="0" applyNumberFormat="1" applyFont="1" applyFill="1" applyBorder="1" applyAlignment="1" applyProtection="1">
      <alignment vertical="center"/>
      <protection locked="0"/>
    </xf>
    <xf numFmtId="171" fontId="0" fillId="0" borderId="0" xfId="0" applyNumberFormat="1" applyFont="1" applyBorder="1" applyAlignment="1">
      <alignment vertical="center"/>
    </xf>
    <xf numFmtId="0" fontId="0" fillId="0" borderId="0" xfId="0" applyFont="1" applyBorder="1" applyAlignment="1">
      <alignment horizontal="center" vertical="center" wrapText="1"/>
    </xf>
    <xf numFmtId="169" fontId="0" fillId="0" borderId="0" xfId="0" applyNumberFormat="1" applyFont="1" applyFill="1" applyBorder="1" applyAlignment="1" applyProtection="1">
      <alignment vertical="center"/>
      <protection locked="0"/>
    </xf>
    <xf numFmtId="2" fontId="0" fillId="0" borderId="0" xfId="0" applyNumberFormat="1" applyFont="1" applyAlignment="1">
      <alignment vertical="center"/>
    </xf>
    <xf numFmtId="0" fontId="29" fillId="0" borderId="1" xfId="0" applyFont="1" applyFill="1" applyBorder="1" applyAlignment="1" applyProtection="1">
      <alignment horizontal="justify" vertical="center" wrapText="1"/>
      <protection locked="0"/>
    </xf>
    <xf numFmtId="9" fontId="29" fillId="0" borderId="1" xfId="2" applyFont="1" applyFill="1" applyBorder="1" applyAlignment="1" applyProtection="1">
      <alignment horizontal="center" vertical="center" wrapText="1"/>
      <protection locked="0"/>
    </xf>
    <xf numFmtId="172" fontId="29" fillId="0" borderId="1" xfId="0" applyNumberFormat="1" applyFont="1" applyFill="1" applyBorder="1" applyAlignment="1" applyProtection="1">
      <alignment horizontal="center" vertical="center" wrapText="1"/>
      <protection locked="0"/>
    </xf>
    <xf numFmtId="15" fontId="29" fillId="0" borderId="1" xfId="0" applyNumberFormat="1" applyFont="1" applyFill="1" applyBorder="1" applyAlignment="1" applyProtection="1">
      <alignment horizontal="center" vertical="center" wrapText="1"/>
      <protection locked="0"/>
    </xf>
    <xf numFmtId="43" fontId="29" fillId="0" borderId="1" xfId="1" applyNumberFormat="1" applyFont="1" applyFill="1" applyBorder="1" applyAlignment="1" applyProtection="1">
      <alignment horizontal="center" vertical="center" wrapText="1"/>
      <protection locked="0"/>
    </xf>
    <xf numFmtId="1" fontId="29" fillId="0" borderId="1" xfId="0" applyNumberFormat="1" applyFont="1" applyFill="1" applyBorder="1" applyAlignment="1" applyProtection="1">
      <alignment horizontal="center" vertical="center" wrapText="1"/>
      <protection locked="0"/>
    </xf>
    <xf numFmtId="2" fontId="29" fillId="0" borderId="1" xfId="0" applyNumberFormat="1" applyFont="1" applyFill="1" applyBorder="1" applyAlignment="1" applyProtection="1">
      <alignment horizontal="center" vertical="center" wrapText="1"/>
      <protection locked="0"/>
    </xf>
    <xf numFmtId="178" fontId="29" fillId="0" borderId="1" xfId="5" applyNumberFormat="1" applyFont="1" applyFill="1" applyBorder="1" applyAlignment="1">
      <alignment horizontal="right" vertical="center" wrapText="1"/>
    </xf>
    <xf numFmtId="173" fontId="29" fillId="0" borderId="1" xfId="1" applyNumberFormat="1" applyFont="1" applyFill="1" applyBorder="1" applyAlignment="1">
      <alignment horizontal="center" vertical="center" wrapText="1"/>
    </xf>
    <xf numFmtId="173" fontId="29" fillId="0" borderId="1" xfId="1" applyNumberFormat="1" applyFont="1" applyFill="1" applyBorder="1" applyAlignment="1">
      <alignment horizontal="right" vertical="center" wrapText="1"/>
    </xf>
    <xf numFmtId="2" fontId="43" fillId="0" borderId="1" xfId="0" applyNumberFormat="1" applyFont="1" applyFill="1" applyBorder="1" applyAlignment="1" applyProtection="1">
      <alignment horizontal="center" vertical="center" wrapText="1"/>
      <protection locked="0"/>
    </xf>
    <xf numFmtId="49" fontId="43" fillId="0" borderId="1" xfId="0" applyNumberFormat="1" applyFont="1" applyFill="1" applyBorder="1" applyAlignment="1" applyProtection="1">
      <alignment horizontal="center" vertical="center" wrapText="1"/>
      <protection locked="0"/>
    </xf>
    <xf numFmtId="0" fontId="0" fillId="0" borderId="0" xfId="0" applyFont="1" applyFill="1" applyAlignment="1">
      <alignment vertical="center"/>
    </xf>
    <xf numFmtId="168" fontId="0" fillId="0" borderId="0" xfId="0" applyNumberFormat="1" applyFont="1" applyFill="1" applyAlignment="1">
      <alignment vertical="center"/>
    </xf>
    <xf numFmtId="43" fontId="0" fillId="0" borderId="0" xfId="0" applyNumberFormat="1" applyFont="1" applyFill="1" applyAlignment="1">
      <alignment vertical="center"/>
    </xf>
    <xf numFmtId="166" fontId="0" fillId="0" borderId="0" xfId="0" applyNumberFormat="1" applyFont="1" applyFill="1" applyAlignment="1">
      <alignment vertical="center"/>
    </xf>
    <xf numFmtId="14" fontId="22" fillId="0" borderId="0" xfId="0" applyNumberFormat="1" applyFont="1" applyFill="1" applyBorder="1" applyAlignment="1">
      <alignment horizontal="left" vertical="center"/>
    </xf>
    <xf numFmtId="14" fontId="0" fillId="0" borderId="0" xfId="0" applyNumberFormat="1" applyFont="1" applyFill="1" applyAlignment="1">
      <alignment vertical="center"/>
    </xf>
    <xf numFmtId="2"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64" fillId="0" borderId="0" xfId="0" applyFont="1" applyFill="1" applyBorder="1" applyAlignment="1">
      <alignment horizontal="left" vertical="center"/>
    </xf>
    <xf numFmtId="0" fontId="22" fillId="0" borderId="0" xfId="0" applyFont="1" applyFill="1" applyBorder="1" applyAlignment="1">
      <alignment horizontal="left" vertical="center"/>
    </xf>
    <xf numFmtId="166" fontId="65" fillId="0" borderId="0" xfId="0" applyNumberFormat="1" applyFont="1" applyFill="1" applyBorder="1" applyAlignment="1">
      <alignment horizontal="left" vertical="center"/>
    </xf>
    <xf numFmtId="1" fontId="0" fillId="0" borderId="1" xfId="0" applyNumberFormat="1" applyFont="1" applyFill="1" applyBorder="1" applyAlignment="1">
      <alignment horizontal="center" vertical="center"/>
    </xf>
    <xf numFmtId="0" fontId="66" fillId="0" borderId="0" xfId="0" applyFont="1" applyFill="1" applyBorder="1" applyAlignment="1">
      <alignment horizontal="center" vertical="center" wrapText="1"/>
    </xf>
    <xf numFmtId="49" fontId="0" fillId="2" borderId="1" xfId="0" applyNumberFormat="1" applyFont="1" applyFill="1" applyBorder="1" applyAlignment="1">
      <alignment horizontal="center" vertical="center" wrapText="1"/>
    </xf>
    <xf numFmtId="0" fontId="0" fillId="6" borderId="1" xfId="0" applyFont="1" applyFill="1" applyBorder="1"/>
    <xf numFmtId="0" fontId="0" fillId="6" borderId="1" xfId="0" applyFont="1" applyFill="1" applyBorder="1" applyAlignment="1">
      <alignment wrapText="1"/>
    </xf>
    <xf numFmtId="0" fontId="0" fillId="6" borderId="1" xfId="0" applyFont="1" applyFill="1" applyBorder="1" applyAlignment="1"/>
    <xf numFmtId="0" fontId="0" fillId="0" borderId="1"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Border="1" applyAlignment="1">
      <alignment horizontal="left" vertical="center"/>
    </xf>
    <xf numFmtId="14" fontId="0" fillId="0" borderId="0" xfId="0" applyNumberFormat="1" applyFont="1" applyBorder="1" applyAlignment="1">
      <alignment horizontal="left" vertical="center"/>
    </xf>
    <xf numFmtId="0" fontId="0" fillId="0" borderId="0"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center" vertical="center"/>
    </xf>
    <xf numFmtId="179" fontId="29" fillId="0" borderId="1" xfId="5" applyNumberFormat="1" applyFont="1" applyFill="1" applyBorder="1" applyAlignment="1">
      <alignment horizontal="right" vertical="center" wrapText="1"/>
    </xf>
    <xf numFmtId="180" fontId="0" fillId="6" borderId="1" xfId="0" applyNumberFormat="1" applyFont="1" applyFill="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0" xfId="0" applyFont="1" applyAlignment="1">
      <alignment horizontal="left" vertical="center"/>
    </xf>
    <xf numFmtId="0" fontId="0" fillId="0" borderId="1" xfId="0" applyFont="1" applyBorder="1" applyAlignment="1">
      <alignment horizontal="center" vertical="center" wrapText="1"/>
    </xf>
    <xf numFmtId="0" fontId="3" fillId="2" borderId="1" xfId="0" applyFont="1" applyFill="1" applyBorder="1" applyAlignment="1">
      <alignment horizontal="left" vertical="top" wrapText="1"/>
    </xf>
    <xf numFmtId="0" fontId="4" fillId="2" borderId="1" xfId="0" applyFont="1" applyFill="1" applyBorder="1" applyAlignment="1">
      <alignment horizontal="center" wrapText="1"/>
    </xf>
    <xf numFmtId="0" fontId="4" fillId="2" borderId="3" xfId="0" applyFont="1" applyFill="1" applyBorder="1" applyAlignment="1">
      <alignment horizontal="center" wrapText="1"/>
    </xf>
    <xf numFmtId="0" fontId="3" fillId="2" borderId="3" xfId="0" applyFont="1" applyFill="1" applyBorder="1" applyAlignment="1">
      <alignment horizontal="center"/>
    </xf>
    <xf numFmtId="0" fontId="3" fillId="2" borderId="1" xfId="0" applyFont="1" applyFill="1" applyBorder="1" applyAlignment="1">
      <alignment horizontal="center" vertical="top" wrapText="1"/>
    </xf>
    <xf numFmtId="175" fontId="5" fillId="2" borderId="1" xfId="0" applyNumberFormat="1" applyFont="1" applyFill="1" applyBorder="1" applyAlignment="1" applyProtection="1">
      <alignment horizontal="center" vertical="center" wrapText="1"/>
      <protection locked="0"/>
    </xf>
    <xf numFmtId="1" fontId="11" fillId="2" borderId="1" xfId="0" applyNumberFormat="1" applyFont="1" applyFill="1" applyBorder="1" applyAlignment="1" applyProtection="1">
      <alignment horizontal="center" vertical="center" wrapText="1"/>
      <protection locked="0"/>
    </xf>
    <xf numFmtId="2" fontId="29" fillId="0" borderId="1" xfId="0" applyNumberFormat="1" applyFont="1" applyFill="1" applyBorder="1" applyAlignment="1">
      <alignment horizontal="center" vertical="center" wrapText="1"/>
    </xf>
    <xf numFmtId="2" fontId="29" fillId="0" borderId="1" xfId="1" applyNumberFormat="1" applyFont="1" applyFill="1" applyBorder="1" applyAlignment="1" applyProtection="1">
      <alignment horizontal="center" vertical="center" wrapText="1"/>
      <protection locked="0"/>
    </xf>
    <xf numFmtId="0" fontId="56" fillId="0" borderId="0" xfId="0" applyFont="1" applyFill="1" applyAlignment="1">
      <alignment vertical="center"/>
    </xf>
    <xf numFmtId="166" fontId="56" fillId="0" borderId="0" xfId="0" applyNumberFormat="1" applyFont="1" applyFill="1" applyAlignment="1">
      <alignment vertical="center"/>
    </xf>
    <xf numFmtId="0" fontId="49" fillId="0" borderId="0" xfId="0" applyFont="1" applyFill="1" applyBorder="1" applyAlignment="1">
      <alignment horizontal="left" vertical="center"/>
    </xf>
    <xf numFmtId="2" fontId="0" fillId="0" borderId="1" xfId="0" applyNumberFormat="1" applyBorder="1" applyAlignment="1">
      <alignment horizontal="center" vertical="center"/>
    </xf>
    <xf numFmtId="2" fontId="29" fillId="0" borderId="1"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26" xfId="0" applyFont="1" applyFill="1" applyBorder="1" applyAlignment="1">
      <alignment vertical="center"/>
    </xf>
    <xf numFmtId="0" fontId="29" fillId="0" borderId="4" xfId="0" applyFont="1" applyFill="1" applyBorder="1" applyAlignment="1">
      <alignment horizontal="center" vertical="center"/>
    </xf>
    <xf numFmtId="0" fontId="29" fillId="0" borderId="5" xfId="0" applyFont="1" applyFill="1" applyBorder="1" applyAlignment="1">
      <alignment horizontal="center" vertical="center"/>
    </xf>
    <xf numFmtId="0" fontId="43" fillId="0" borderId="20" xfId="0" applyFont="1" applyFill="1" applyBorder="1" applyAlignment="1">
      <alignment horizontal="center" vertical="center" wrapText="1"/>
    </xf>
    <xf numFmtId="0" fontId="43" fillId="0" borderId="21" xfId="0" applyFont="1" applyFill="1" applyBorder="1" applyAlignment="1">
      <alignment horizontal="center" vertical="center" wrapText="1"/>
    </xf>
    <xf numFmtId="0" fontId="43" fillId="0" borderId="7" xfId="0" applyFont="1" applyFill="1" applyBorder="1" applyAlignment="1">
      <alignment horizontal="center" vertical="center" wrapText="1"/>
    </xf>
    <xf numFmtId="0" fontId="43" fillId="0" borderId="22" xfId="0" applyFont="1" applyFill="1" applyBorder="1" applyAlignment="1">
      <alignment horizontal="center" vertical="center" wrapText="1"/>
    </xf>
    <xf numFmtId="0" fontId="29" fillId="0" borderId="3" xfId="0" applyFont="1" applyFill="1" applyBorder="1" applyAlignment="1">
      <alignment vertical="center" wrapText="1"/>
    </xf>
    <xf numFmtId="0" fontId="29" fillId="0" borderId="2" xfId="0" applyFont="1" applyFill="1" applyBorder="1" applyAlignment="1">
      <alignment vertical="center" wrapText="1"/>
    </xf>
    <xf numFmtId="0" fontId="43" fillId="0" borderId="4" xfId="0" applyFont="1" applyFill="1" applyBorder="1" applyAlignment="1">
      <alignment horizontal="center" vertical="center" wrapText="1"/>
    </xf>
    <xf numFmtId="0" fontId="43"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3" fillId="0" borderId="4" xfId="0" applyFont="1" applyFill="1" applyBorder="1" applyAlignment="1">
      <alignment horizontal="center" vertical="center"/>
    </xf>
    <xf numFmtId="0" fontId="43" fillId="0" borderId="6" xfId="0" applyFont="1" applyFill="1" applyBorder="1" applyAlignment="1">
      <alignment horizontal="center" vertical="center"/>
    </xf>
    <xf numFmtId="0" fontId="43" fillId="0" borderId="5" xfId="0" applyFont="1" applyFill="1" applyBorder="1" applyAlignment="1">
      <alignment horizontal="center" vertical="center"/>
    </xf>
    <xf numFmtId="0" fontId="43" fillId="0" borderId="3" xfId="0" applyFont="1" applyFill="1" applyBorder="1" applyAlignment="1">
      <alignment horizontal="center" vertical="center" wrapText="1"/>
    </xf>
    <xf numFmtId="0" fontId="43" fillId="0" borderId="19"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29" fillId="0" borderId="1"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12" xfId="0" applyFont="1" applyFill="1" applyBorder="1" applyAlignment="1">
      <alignment horizontal="center" vertical="center"/>
    </xf>
    <xf numFmtId="0" fontId="25" fillId="0" borderId="10" xfId="0" applyFont="1" applyFill="1" applyBorder="1" applyAlignment="1">
      <alignment horizontal="center" vertical="center"/>
    </xf>
    <xf numFmtId="0" fontId="25" fillId="0" borderId="11" xfId="0" applyFont="1" applyFill="1" applyBorder="1" applyAlignment="1">
      <alignment horizontal="center" vertical="center"/>
    </xf>
    <xf numFmtId="0" fontId="29" fillId="0" borderId="15" xfId="0" applyFont="1" applyFill="1" applyBorder="1" applyAlignment="1">
      <alignment horizontal="center" vertical="center"/>
    </xf>
    <xf numFmtId="0" fontId="29" fillId="0" borderId="6" xfId="0" applyFont="1" applyFill="1" applyBorder="1" applyAlignment="1">
      <alignment horizontal="center" vertical="center"/>
    </xf>
    <xf numFmtId="0" fontId="29" fillId="0" borderId="18" xfId="0" applyFont="1" applyFill="1" applyBorder="1" applyAlignment="1">
      <alignment horizontal="center" vertical="center"/>
    </xf>
    <xf numFmtId="0" fontId="43" fillId="0" borderId="1"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1" xfId="0" applyFont="1" applyFill="1" applyBorder="1" applyAlignment="1">
      <alignment vertical="center"/>
    </xf>
    <xf numFmtId="0" fontId="40" fillId="0" borderId="0" xfId="0" applyFont="1" applyFill="1" applyAlignment="1">
      <alignment horizontal="left" vertical="center" wrapText="1"/>
    </xf>
    <xf numFmtId="0" fontId="25" fillId="0" borderId="9" xfId="0" applyFont="1" applyFill="1" applyBorder="1" applyAlignment="1">
      <alignment horizontal="center" vertical="center"/>
    </xf>
    <xf numFmtId="0" fontId="29" fillId="0" borderId="3"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2" fillId="0" borderId="10" xfId="0" applyFont="1" applyFill="1" applyBorder="1" applyAlignment="1" applyProtection="1">
      <alignment horizontal="left" vertical="center"/>
      <protection locked="0"/>
    </xf>
    <xf numFmtId="0" fontId="22" fillId="0" borderId="11" xfId="0" applyFont="1" applyFill="1" applyBorder="1" applyAlignment="1" applyProtection="1">
      <alignment horizontal="left" vertical="center"/>
      <protection locked="0"/>
    </xf>
    <xf numFmtId="0" fontId="29" fillId="0" borderId="9" xfId="0" applyFont="1" applyFill="1" applyBorder="1" applyAlignment="1">
      <alignment horizontal="left" vertical="center"/>
    </xf>
    <xf numFmtId="0" fontId="29" fillId="0" borderId="12" xfId="0" applyFont="1" applyFill="1" applyBorder="1" applyAlignment="1">
      <alignment horizontal="left" vertical="center"/>
    </xf>
    <xf numFmtId="0" fontId="22" fillId="0" borderId="1"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43" fillId="0" borderId="1" xfId="0" applyFont="1" applyFill="1" applyBorder="1" applyAlignment="1">
      <alignment horizontal="center" vertical="center"/>
    </xf>
    <xf numFmtId="0" fontId="25" fillId="0" borderId="1" xfId="0" applyFont="1" applyFill="1" applyBorder="1" applyAlignment="1">
      <alignment horizontal="center" vertical="center"/>
    </xf>
    <xf numFmtId="0" fontId="57" fillId="0" borderId="0" xfId="0" applyFont="1" applyFill="1" applyAlignment="1">
      <alignment horizontal="center"/>
    </xf>
    <xf numFmtId="0" fontId="3" fillId="0" borderId="3"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5"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12"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8"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0" fillId="0" borderId="2" xfId="0"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4" fillId="0" borderId="10" xfId="0" applyFont="1" applyFill="1" applyBorder="1" applyAlignment="1" applyProtection="1">
      <alignment horizontal="left" vertical="center"/>
      <protection locked="0"/>
    </xf>
    <xf numFmtId="0" fontId="4" fillId="0" borderId="11" xfId="0" applyFont="1" applyFill="1" applyBorder="1" applyAlignment="1" applyProtection="1">
      <alignment horizontal="left" vertical="center"/>
      <protection locked="0"/>
    </xf>
    <xf numFmtId="0" fontId="3" fillId="0" borderId="9" xfId="0" applyFont="1" applyFill="1" applyBorder="1" applyAlignment="1">
      <alignment horizontal="left" vertical="center"/>
    </xf>
    <xf numFmtId="0" fontId="3" fillId="0" borderId="12" xfId="0" applyFont="1" applyFill="1" applyBorder="1" applyAlignment="1">
      <alignment horizontal="left" vertical="center"/>
    </xf>
    <xf numFmtId="0" fontId="14" fillId="0" borderId="13"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0" xfId="0" applyFont="1" applyFill="1" applyAlignment="1">
      <alignment horizontal="left" vertical="center" wrapText="1"/>
    </xf>
    <xf numFmtId="0" fontId="4" fillId="0" borderId="9" xfId="0" applyFont="1" applyFill="1" applyBorder="1" applyAlignment="1">
      <alignment horizontal="center" vertical="center"/>
    </xf>
    <xf numFmtId="0" fontId="24" fillId="0" borderId="0" xfId="0" applyFont="1" applyFill="1" applyAlignment="1">
      <alignment horizontal="center"/>
    </xf>
    <xf numFmtId="0" fontId="0" fillId="0" borderId="3"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20" fillId="0" borderId="4" xfId="0" applyFont="1" applyBorder="1" applyAlignment="1">
      <alignment horizontal="center" vertical="center"/>
    </xf>
    <xf numFmtId="0" fontId="20" fillId="0" borderId="6" xfId="0" applyFont="1" applyBorder="1" applyAlignment="1">
      <alignment horizontal="center" vertical="center"/>
    </xf>
    <xf numFmtId="0" fontId="20" fillId="0" borderId="5"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20" fillId="6" borderId="3" xfId="0" applyFont="1" applyFill="1" applyBorder="1" applyAlignment="1">
      <alignment horizontal="center" vertical="center" wrapText="1"/>
    </xf>
    <xf numFmtId="0" fontId="20" fillId="6" borderId="19" xfId="0" applyFont="1" applyFill="1" applyBorder="1" applyAlignment="1">
      <alignment horizontal="center" vertical="center" wrapText="1"/>
    </xf>
    <xf numFmtId="0" fontId="20" fillId="6" borderId="2" xfId="0" applyFont="1" applyFill="1" applyBorder="1" applyAlignment="1">
      <alignment horizontal="center" vertical="center" wrapText="1"/>
    </xf>
    <xf numFmtId="0" fontId="20" fillId="6" borderId="4" xfId="0" applyFont="1" applyFill="1" applyBorder="1" applyAlignment="1">
      <alignment horizontal="center" vertical="center" wrapText="1"/>
    </xf>
    <xf numFmtId="0" fontId="20" fillId="6" borderId="5" xfId="0" applyFont="1" applyFill="1" applyBorder="1" applyAlignment="1">
      <alignment horizontal="center" vertical="center" wrapText="1"/>
    </xf>
    <xf numFmtId="0" fontId="20" fillId="6" borderId="20" xfId="0" applyFont="1" applyFill="1" applyBorder="1" applyAlignment="1">
      <alignment horizontal="center" vertical="center" wrapText="1"/>
    </xf>
    <xf numFmtId="0" fontId="20" fillId="6" borderId="21"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22" xfId="0" applyFont="1" applyFill="1" applyBorder="1" applyAlignment="1">
      <alignment horizontal="center" vertical="center" wrapText="1"/>
    </xf>
    <xf numFmtId="49" fontId="29" fillId="0" borderId="3" xfId="0" applyNumberFormat="1" applyFont="1" applyFill="1" applyBorder="1" applyAlignment="1">
      <alignment horizontal="center" wrapText="1"/>
    </xf>
    <xf numFmtId="49" fontId="29" fillId="0" borderId="2" xfId="0" applyNumberFormat="1" applyFont="1" applyFill="1" applyBorder="1" applyAlignment="1">
      <alignment horizontal="center" wrapText="1"/>
    </xf>
    <xf numFmtId="0" fontId="0" fillId="0" borderId="15" xfId="0" applyFont="1" applyBorder="1" applyAlignment="1">
      <alignment horizontal="center" vertical="center"/>
    </xf>
    <xf numFmtId="0" fontId="0" fillId="0" borderId="6" xfId="0" applyFont="1" applyBorder="1" applyAlignment="1">
      <alignment horizontal="center" vertical="center"/>
    </xf>
    <xf numFmtId="0" fontId="0" fillId="0" borderId="18" xfId="0" applyFont="1" applyBorder="1" applyAlignment="1">
      <alignment horizontal="center" vertical="center"/>
    </xf>
    <xf numFmtId="0" fontId="22" fillId="6" borderId="12" xfId="0" applyFont="1" applyFill="1" applyBorder="1" applyAlignment="1">
      <alignment horizontal="center" vertical="center"/>
    </xf>
    <xf numFmtId="0" fontId="22" fillId="6" borderId="10" xfId="0" applyFont="1" applyFill="1" applyBorder="1" applyAlignment="1">
      <alignment horizontal="center" vertical="center"/>
    </xf>
    <xf numFmtId="0" fontId="22" fillId="6" borderId="11" xfId="0" applyFont="1" applyFill="1" applyBorder="1" applyAlignment="1">
      <alignment horizontal="center" vertical="center"/>
    </xf>
    <xf numFmtId="0" fontId="29" fillId="0" borderId="1" xfId="0" applyFont="1" applyBorder="1" applyAlignment="1">
      <alignment horizontal="center" vertical="center" wrapText="1"/>
    </xf>
    <xf numFmtId="0" fontId="0" fillId="0" borderId="1" xfId="0" applyFont="1" applyBorder="1" applyAlignment="1">
      <alignment horizontal="center" vertical="center"/>
    </xf>
    <xf numFmtId="0" fontId="22" fillId="6" borderId="8" xfId="0" applyFont="1" applyFill="1" applyBorder="1" applyAlignment="1">
      <alignment horizontal="center" vertical="center"/>
    </xf>
    <xf numFmtId="0" fontId="22" fillId="6" borderId="0" xfId="0" applyFont="1" applyFill="1" applyBorder="1" applyAlignment="1">
      <alignment horizontal="center" vertical="center"/>
    </xf>
    <xf numFmtId="0" fontId="20" fillId="6"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29" fillId="0" borderId="3" xfId="0" applyFont="1" applyFill="1" applyBorder="1" applyAlignment="1">
      <alignment horizontal="left" vertical="justify" wrapText="1"/>
    </xf>
    <xf numFmtId="0" fontId="29" fillId="0" borderId="2" xfId="0" applyFont="1" applyFill="1" applyBorder="1" applyAlignment="1">
      <alignment horizontal="left" vertical="justify" wrapText="1"/>
    </xf>
    <xf numFmtId="0" fontId="22" fillId="8" borderId="10" xfId="0" applyFont="1" applyFill="1" applyBorder="1" applyAlignment="1" applyProtection="1">
      <alignment horizontal="left" vertical="center"/>
      <protection locked="0"/>
    </xf>
    <xf numFmtId="0" fontId="22" fillId="8" borderId="11" xfId="0" applyFont="1" applyFill="1" applyBorder="1" applyAlignment="1" applyProtection="1">
      <alignment horizontal="left" vertical="center"/>
      <protection locked="0"/>
    </xf>
    <xf numFmtId="0" fontId="29" fillId="8" borderId="9" xfId="0" applyFont="1" applyFill="1" applyBorder="1" applyAlignment="1">
      <alignment horizontal="left" vertical="center"/>
    </xf>
    <xf numFmtId="0" fontId="29" fillId="8" borderId="12" xfId="0" applyFont="1" applyFill="1" applyBorder="1" applyAlignment="1">
      <alignment horizontal="left" vertical="center"/>
    </xf>
    <xf numFmtId="0" fontId="22" fillId="6" borderId="1"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32" fillId="0" borderId="13" xfId="0" applyFont="1" applyBorder="1" applyAlignment="1">
      <alignment horizontal="center" vertical="center" wrapText="1"/>
    </xf>
    <xf numFmtId="0" fontId="20" fillId="0" borderId="4"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1" xfId="0" applyFont="1" applyFill="1" applyBorder="1" applyAlignment="1">
      <alignment horizontal="center" vertical="center"/>
    </xf>
    <xf numFmtId="0" fontId="23" fillId="0" borderId="0" xfId="0" applyFont="1" applyFill="1" applyAlignment="1">
      <alignment horizontal="left" vertical="center" wrapText="1"/>
    </xf>
    <xf numFmtId="0" fontId="22" fillId="6" borderId="9" xfId="0" applyFont="1" applyFill="1" applyBorder="1" applyAlignment="1">
      <alignment horizontal="center" vertical="center"/>
    </xf>
    <xf numFmtId="0" fontId="22" fillId="6" borderId="1" xfId="0" applyFont="1" applyFill="1" applyBorder="1" applyAlignment="1">
      <alignment horizontal="center" vertical="center"/>
    </xf>
    <xf numFmtId="0" fontId="63" fillId="7" borderId="0" xfId="0" applyFont="1" applyFill="1" applyAlignment="1">
      <alignment horizontal="center"/>
    </xf>
    <xf numFmtId="0" fontId="29" fillId="0" borderId="3" xfId="0" applyFont="1" applyBorder="1" applyAlignment="1">
      <alignment horizontal="center" vertical="center" wrapText="1"/>
    </xf>
    <xf numFmtId="0" fontId="29" fillId="0" borderId="2" xfId="0" applyFont="1" applyBorder="1" applyAlignment="1">
      <alignment horizontal="center" vertical="center" wrapText="1"/>
    </xf>
    <xf numFmtId="0" fontId="5" fillId="0" borderId="1" xfId="0" applyFont="1" applyBorder="1" applyAlignment="1">
      <alignment horizontal="center" vertical="center" wrapText="1"/>
    </xf>
    <xf numFmtId="0" fontId="43" fillId="0" borderId="4" xfId="0" applyFont="1" applyBorder="1" applyAlignment="1">
      <alignment horizontal="center" vertical="center"/>
    </xf>
    <xf numFmtId="0" fontId="43" fillId="0" borderId="6" xfId="0" applyFont="1" applyBorder="1" applyAlignment="1">
      <alignment horizontal="center" vertical="center"/>
    </xf>
    <xf numFmtId="0" fontId="43" fillId="0" borderId="5"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5" xfId="0" applyFill="1" applyBorder="1" applyAlignment="1">
      <alignment horizontal="center" vertical="center"/>
    </xf>
    <xf numFmtId="0" fontId="0" fillId="0" borderId="6" xfId="0" applyFill="1" applyBorder="1" applyAlignment="1">
      <alignment horizontal="center" vertical="center"/>
    </xf>
    <xf numFmtId="0" fontId="0" fillId="0" borderId="18" xfId="0" applyFill="1" applyBorder="1" applyAlignment="1">
      <alignment horizontal="center" vertical="center"/>
    </xf>
    <xf numFmtId="0" fontId="25" fillId="6" borderId="12" xfId="0" applyFont="1" applyFill="1" applyBorder="1" applyAlignment="1">
      <alignment horizontal="center" vertical="center"/>
    </xf>
    <xf numFmtId="0" fontId="25" fillId="6" borderId="10" xfId="0" applyFont="1" applyFill="1" applyBorder="1" applyAlignment="1">
      <alignment horizontal="center" vertical="center"/>
    </xf>
    <xf numFmtId="0" fontId="25" fillId="6" borderId="11"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25" fillId="6" borderId="8" xfId="0" applyFont="1" applyFill="1" applyBorder="1" applyAlignment="1">
      <alignment horizontal="center" vertical="center"/>
    </xf>
    <xf numFmtId="0" fontId="25" fillId="6" borderId="0" xfId="0" applyFont="1" applyFill="1" applyBorder="1" applyAlignment="1">
      <alignment horizontal="center" vertical="center"/>
    </xf>
    <xf numFmtId="0" fontId="3" fillId="0" borderId="1" xfId="0" applyFont="1" applyBorder="1" applyAlignment="1">
      <alignment horizontal="left" vertical="center" wrapText="1"/>
    </xf>
    <xf numFmtId="0" fontId="0" fillId="8" borderId="9" xfId="0" applyFont="1" applyFill="1" applyBorder="1" applyAlignment="1">
      <alignment horizontal="left" vertical="center"/>
    </xf>
    <xf numFmtId="0" fontId="0" fillId="8" borderId="12" xfId="0" applyFont="1" applyFill="1" applyBorder="1" applyAlignment="1">
      <alignment horizontal="left" vertical="center"/>
    </xf>
    <xf numFmtId="0" fontId="25" fillId="6" borderId="9" xfId="0" applyFont="1" applyFill="1" applyBorder="1" applyAlignment="1">
      <alignment horizontal="center" vertical="center"/>
    </xf>
    <xf numFmtId="0" fontId="25" fillId="6" borderId="1" xfId="0" applyFont="1" applyFill="1" applyBorder="1" applyAlignment="1">
      <alignment horizontal="center" vertical="center"/>
    </xf>
    <xf numFmtId="0" fontId="26" fillId="7" borderId="0" xfId="0" applyFont="1" applyFill="1" applyAlignment="1">
      <alignment horizontal="center"/>
    </xf>
    <xf numFmtId="0" fontId="7" fillId="0" borderId="8"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 xfId="0" applyFont="1" applyFill="1" applyBorder="1" applyAlignment="1">
      <alignment horizontal="center" vertical="center"/>
    </xf>
    <xf numFmtId="0" fontId="13" fillId="0" borderId="0" xfId="0" applyFont="1" applyFill="1" applyAlignment="1">
      <alignment horizontal="center"/>
    </xf>
    <xf numFmtId="0" fontId="5" fillId="0" borderId="0" xfId="0" applyFont="1" applyFill="1" applyAlignment="1">
      <alignment horizontal="left" vertical="center" wrapText="1"/>
    </xf>
    <xf numFmtId="0" fontId="7" fillId="0" borderId="9"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3" fillId="0" borderId="1" xfId="0" applyFont="1" applyFill="1" applyBorder="1" applyAlignment="1">
      <alignment horizontal="justify" vertical="center" wrapText="1"/>
    </xf>
    <xf numFmtId="0" fontId="3" fillId="0" borderId="3" xfId="0" applyFont="1" applyFill="1" applyBorder="1" applyAlignment="1">
      <alignment horizontal="justify" vertical="center" wrapText="1"/>
    </xf>
    <xf numFmtId="0" fontId="3" fillId="0" borderId="2" xfId="0" applyFont="1" applyFill="1" applyBorder="1" applyAlignment="1">
      <alignment horizontal="justify" vertical="center" wrapText="1"/>
    </xf>
    <xf numFmtId="0" fontId="4" fillId="0" borderId="9" xfId="0" applyFont="1" applyFill="1" applyBorder="1" applyAlignment="1">
      <alignment horizontal="left" vertical="center"/>
    </xf>
    <xf numFmtId="0" fontId="4" fillId="0" borderId="12" xfId="0" applyFont="1" applyFill="1" applyBorder="1" applyAlignment="1">
      <alignment horizontal="left" vertical="center"/>
    </xf>
    <xf numFmtId="0" fontId="4" fillId="0" borderId="10" xfId="0" applyFont="1" applyFill="1" applyBorder="1" applyAlignment="1" applyProtection="1">
      <alignment horizontal="left" vertical="center" wrapText="1"/>
      <protection locked="0"/>
    </xf>
    <xf numFmtId="0" fontId="4" fillId="0" borderId="11" xfId="0" applyFont="1" applyFill="1" applyBorder="1" applyAlignment="1" applyProtection="1">
      <alignment horizontal="left" vertical="center" wrapText="1"/>
      <protection locked="0"/>
    </xf>
    <xf numFmtId="0" fontId="3" fillId="0" borderId="1" xfId="0" applyFont="1" applyFill="1" applyBorder="1" applyAlignment="1">
      <alignment vertical="center"/>
    </xf>
    <xf numFmtId="0" fontId="31" fillId="6" borderId="1" xfId="0" applyFont="1" applyFill="1" applyBorder="1" applyAlignment="1">
      <alignment horizontal="center" vertical="center" wrapText="1"/>
    </xf>
    <xf numFmtId="0" fontId="0" fillId="0" borderId="3" xfId="0" applyBorder="1" applyAlignment="1">
      <alignment horizontal="left" vertical="center" wrapText="1"/>
    </xf>
    <xf numFmtId="0" fontId="0" fillId="0" borderId="2" xfId="0" applyBorder="1" applyAlignment="1">
      <alignment horizontal="left" vertical="center"/>
    </xf>
    <xf numFmtId="0" fontId="29" fillId="0" borderId="3" xfId="0" applyFont="1" applyBorder="1" applyAlignment="1">
      <alignment horizontal="left" vertical="center" wrapText="1"/>
    </xf>
    <xf numFmtId="0" fontId="29" fillId="0" borderId="2" xfId="0" applyFont="1" applyBorder="1" applyAlignment="1">
      <alignment horizontal="left" vertical="center" wrapText="1"/>
    </xf>
    <xf numFmtId="0" fontId="0" fillId="0" borderId="15" xfId="0" applyBorder="1" applyAlignment="1">
      <alignment horizontal="center" vertical="center"/>
    </xf>
    <xf numFmtId="0" fontId="0" fillId="0" borderId="6" xfId="0" applyBorder="1" applyAlignment="1">
      <alignment horizontal="center" vertical="center"/>
    </xf>
    <xf numFmtId="0" fontId="0" fillId="0" borderId="18" xfId="0" applyBorder="1" applyAlignment="1">
      <alignment horizontal="center" vertical="center"/>
    </xf>
    <xf numFmtId="0" fontId="3" fillId="0" borderId="20" xfId="0" applyFont="1" applyFill="1" applyBorder="1" applyAlignment="1">
      <alignment horizontal="center" vertical="center" wrapText="1"/>
    </xf>
    <xf numFmtId="0" fontId="0" fillId="0" borderId="27" xfId="0" applyBorder="1" applyAlignment="1">
      <alignment vertical="center" wrapText="1"/>
    </xf>
    <xf numFmtId="14" fontId="4" fillId="0" borderId="3"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2" xfId="0" applyBorder="1" applyAlignment="1">
      <alignment horizontal="justify" vertical="center" wrapText="1"/>
    </xf>
    <xf numFmtId="0" fontId="3" fillId="0" borderId="1" xfId="0" applyFont="1" applyFill="1" applyBorder="1" applyAlignment="1">
      <alignment horizontal="justify" vertical="justify" wrapText="1"/>
    </xf>
    <xf numFmtId="0" fontId="3" fillId="0" borderId="1" xfId="0" applyFont="1" applyFill="1" applyBorder="1" applyAlignment="1">
      <alignment vertical="justify" wrapText="1"/>
    </xf>
    <xf numFmtId="0" fontId="3" fillId="0" borderId="3" xfId="0" applyFont="1" applyFill="1" applyBorder="1" applyAlignment="1">
      <alignment horizontal="left" vertical="center"/>
    </xf>
    <xf numFmtId="0" fontId="3" fillId="0" borderId="2" xfId="0" applyFont="1" applyFill="1" applyBorder="1" applyAlignment="1">
      <alignment horizontal="left" vertical="center"/>
    </xf>
    <xf numFmtId="0" fontId="3" fillId="2" borderId="3" xfId="0" applyFont="1" applyFill="1" applyBorder="1" applyAlignment="1">
      <alignment horizontal="justify" vertical="center" wrapText="1"/>
    </xf>
    <xf numFmtId="0" fontId="3" fillId="2" borderId="2" xfId="0" applyFont="1" applyFill="1" applyBorder="1" applyAlignment="1">
      <alignment horizontal="justify" vertical="center" wrapText="1"/>
    </xf>
    <xf numFmtId="0" fontId="3" fillId="0" borderId="3" xfId="0" applyFont="1" applyFill="1" applyBorder="1" applyAlignment="1">
      <alignment horizontal="justify" vertical="top" wrapText="1"/>
    </xf>
    <xf numFmtId="0" fontId="3" fillId="0" borderId="2" xfId="0" applyFont="1" applyFill="1" applyBorder="1" applyAlignment="1">
      <alignment horizontal="justify" vertical="top" wrapText="1"/>
    </xf>
    <xf numFmtId="0" fontId="4" fillId="0" borderId="12" xfId="0" applyFont="1" applyFill="1" applyBorder="1" applyAlignment="1">
      <alignment horizontal="center" vertical="top"/>
    </xf>
    <xf numFmtId="0" fontId="4" fillId="0" borderId="10" xfId="0" applyFont="1" applyFill="1" applyBorder="1" applyAlignment="1">
      <alignment horizontal="center" vertical="top"/>
    </xf>
    <xf numFmtId="0" fontId="4" fillId="0" borderId="11" xfId="0" applyFont="1" applyFill="1" applyBorder="1" applyAlignment="1">
      <alignment horizontal="center" vertical="top"/>
    </xf>
    <xf numFmtId="0" fontId="3" fillId="0" borderId="2" xfId="0" applyFont="1" applyFill="1" applyBorder="1" applyAlignment="1">
      <alignment horizontal="justify" vertical="center"/>
    </xf>
    <xf numFmtId="0" fontId="4" fillId="0" borderId="23"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0" fontId="3" fillId="0" borderId="1" xfId="0" applyFont="1" applyFill="1" applyBorder="1" applyAlignment="1">
      <alignment horizontal="center" vertical="top" wrapText="1"/>
    </xf>
    <xf numFmtId="0" fontId="3" fillId="0" borderId="1" xfId="0" applyFont="1" applyBorder="1" applyAlignment="1">
      <alignment horizontal="center" wrapText="1"/>
    </xf>
    <xf numFmtId="0" fontId="31" fillId="6" borderId="4" xfId="0" applyFont="1" applyFill="1" applyBorder="1" applyAlignment="1">
      <alignment horizontal="center" vertical="center" wrapText="1"/>
    </xf>
    <xf numFmtId="0" fontId="31" fillId="6" borderId="5" xfId="0" applyFont="1" applyFill="1" applyBorder="1" applyAlignment="1">
      <alignment horizontal="center" vertical="center" wrapText="1"/>
    </xf>
    <xf numFmtId="0" fontId="31" fillId="6" borderId="20" xfId="0" applyFont="1" applyFill="1" applyBorder="1" applyAlignment="1">
      <alignment horizontal="center" vertical="center" wrapText="1"/>
    </xf>
    <xf numFmtId="0" fontId="31" fillId="6" borderId="21" xfId="0" applyFont="1" applyFill="1" applyBorder="1" applyAlignment="1">
      <alignment horizontal="center" vertical="center" wrapText="1"/>
    </xf>
    <xf numFmtId="0" fontId="31" fillId="6" borderId="7" xfId="0" applyFont="1" applyFill="1" applyBorder="1" applyAlignment="1">
      <alignment horizontal="center" vertical="center" wrapText="1"/>
    </xf>
    <xf numFmtId="0" fontId="31" fillId="6" borderId="22" xfId="0" applyFont="1" applyFill="1" applyBorder="1" applyAlignment="1">
      <alignment horizontal="center" vertical="center" wrapTex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1" fillId="6" borderId="3" xfId="0" applyFont="1" applyFill="1" applyBorder="1" applyAlignment="1">
      <alignment horizontal="center" vertical="center" wrapText="1"/>
    </xf>
    <xf numFmtId="0" fontId="31" fillId="6" borderId="2" xfId="0" applyFont="1" applyFill="1" applyBorder="1" applyAlignment="1">
      <alignment horizontal="center" vertical="center" wrapText="1"/>
    </xf>
    <xf numFmtId="0" fontId="18" fillId="0" borderId="1" xfId="0" applyFont="1" applyBorder="1" applyAlignment="1">
      <alignment horizontal="center" vertical="center"/>
    </xf>
    <xf numFmtId="0" fontId="7" fillId="6" borderId="8" xfId="0" applyFont="1" applyFill="1" applyBorder="1" applyAlignment="1">
      <alignment horizontal="center" vertical="center"/>
    </xf>
    <xf numFmtId="0" fontId="7" fillId="6" borderId="0" xfId="0" applyFont="1" applyFill="1" applyBorder="1" applyAlignment="1">
      <alignment horizontal="center" vertical="center"/>
    </xf>
    <xf numFmtId="0" fontId="7" fillId="6" borderId="12" xfId="0" applyFont="1" applyFill="1" applyBorder="1" applyAlignment="1">
      <alignment horizontal="center" vertical="center"/>
    </xf>
    <xf numFmtId="0" fontId="7" fillId="6" borderId="10" xfId="0" applyFont="1" applyFill="1" applyBorder="1" applyAlignment="1">
      <alignment horizontal="center" vertical="center"/>
    </xf>
    <xf numFmtId="0" fontId="7" fillId="6" borderId="11" xfId="0" applyFont="1" applyFill="1" applyBorder="1" applyAlignment="1">
      <alignment horizontal="center" vertical="center"/>
    </xf>
    <xf numFmtId="0" fontId="18" fillId="0" borderId="15" xfId="0" applyFont="1" applyBorder="1" applyAlignment="1">
      <alignment horizontal="center" vertical="center"/>
    </xf>
    <xf numFmtId="0" fontId="18" fillId="0" borderId="6" xfId="0" applyFont="1" applyBorder="1" applyAlignment="1">
      <alignment horizontal="center" vertical="center"/>
    </xf>
    <xf numFmtId="0" fontId="18" fillId="0" borderId="18" xfId="0" applyFont="1" applyBorder="1" applyAlignment="1">
      <alignment horizontal="center" vertical="center"/>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1" fillId="0" borderId="4" xfId="0" applyFont="1" applyBorder="1" applyAlignment="1">
      <alignment horizontal="center" vertical="center"/>
    </xf>
    <xf numFmtId="0" fontId="31" fillId="0" borderId="6" xfId="0" applyFont="1" applyBorder="1" applyAlignment="1">
      <alignment horizontal="center" vertical="center"/>
    </xf>
    <xf numFmtId="0" fontId="31" fillId="0" borderId="5"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31" fillId="6" borderId="19" xfId="0" applyFont="1" applyFill="1" applyBorder="1" applyAlignment="1">
      <alignment horizontal="center" vertical="center" wrapText="1"/>
    </xf>
    <xf numFmtId="0" fontId="45" fillId="0" borderId="1"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3" fillId="0" borderId="3" xfId="0" applyFont="1" applyFill="1" applyBorder="1" applyAlignment="1">
      <alignment horizontal="left" vertical="justify" wrapText="1"/>
    </xf>
    <xf numFmtId="0" fontId="3" fillId="0" borderId="2" xfId="0" applyFont="1" applyFill="1" applyBorder="1" applyAlignment="1">
      <alignment horizontal="left" vertical="justify" wrapText="1"/>
    </xf>
    <xf numFmtId="0" fontId="18" fillId="0" borderId="0" xfId="0" applyFont="1" applyAlignment="1">
      <alignment horizontal="center" vertical="center"/>
    </xf>
    <xf numFmtId="0" fontId="4" fillId="8" borderId="10" xfId="0" applyFont="1" applyFill="1" applyBorder="1" applyAlignment="1" applyProtection="1">
      <alignment horizontal="left" vertical="center"/>
      <protection locked="0"/>
    </xf>
    <xf numFmtId="0" fontId="4" fillId="8" borderId="11" xfId="0" applyFont="1" applyFill="1" applyBorder="1" applyAlignment="1" applyProtection="1">
      <alignment horizontal="left" vertical="center"/>
      <protection locked="0"/>
    </xf>
    <xf numFmtId="0" fontId="18" fillId="8" borderId="9" xfId="0" applyFont="1" applyFill="1" applyBorder="1" applyAlignment="1">
      <alignment horizontal="left" vertical="center"/>
    </xf>
    <xf numFmtId="0" fontId="18" fillId="8" borderId="12" xfId="0" applyFont="1" applyFill="1" applyBorder="1" applyAlignment="1">
      <alignment horizontal="left" vertical="center"/>
    </xf>
    <xf numFmtId="0" fontId="4" fillId="6" borderId="1"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7" fillId="0" borderId="13" xfId="0" applyFont="1" applyBorder="1" applyAlignment="1">
      <alignment horizontal="center" vertical="center" wrapText="1"/>
    </xf>
    <xf numFmtId="0" fontId="31" fillId="0" borderId="4" xfId="0" applyFont="1" applyFill="1" applyBorder="1" applyAlignment="1">
      <alignment horizontal="center" vertical="center"/>
    </xf>
    <xf numFmtId="0" fontId="31" fillId="0" borderId="5" xfId="0" applyFont="1" applyFill="1" applyBorder="1" applyAlignment="1">
      <alignment horizontal="center" vertical="center"/>
    </xf>
    <xf numFmtId="0" fontId="31" fillId="0" borderId="1" xfId="0" applyFont="1" applyFill="1" applyBorder="1" applyAlignment="1">
      <alignment horizontal="center" vertical="center"/>
    </xf>
    <xf numFmtId="0" fontId="7" fillId="6" borderId="9" xfId="0" applyFont="1" applyFill="1" applyBorder="1" applyAlignment="1">
      <alignment horizontal="center" vertical="center"/>
    </xf>
    <xf numFmtId="0" fontId="45" fillId="0" borderId="1" xfId="0" applyFont="1" applyBorder="1" applyAlignment="1">
      <alignment horizontal="center"/>
    </xf>
    <xf numFmtId="0" fontId="7" fillId="6" borderId="1" xfId="0" applyFont="1" applyFill="1" applyBorder="1" applyAlignment="1">
      <alignment horizontal="center" vertical="center"/>
    </xf>
    <xf numFmtId="0" fontId="46" fillId="7" borderId="0" xfId="0" applyFont="1" applyFill="1" applyAlignment="1">
      <alignment horizontal="center"/>
    </xf>
    <xf numFmtId="0" fontId="15" fillId="0" borderId="10" xfId="0" applyFont="1" applyFill="1" applyBorder="1" applyAlignment="1" applyProtection="1">
      <alignment horizontal="left" vertical="top" wrapText="1"/>
      <protection locked="0"/>
    </xf>
    <xf numFmtId="0" fontId="15" fillId="0" borderId="11" xfId="0" applyFont="1" applyFill="1" applyBorder="1" applyAlignment="1" applyProtection="1">
      <alignment horizontal="left" vertical="top" wrapText="1"/>
      <protection locked="0"/>
    </xf>
    <xf numFmtId="0" fontId="3" fillId="0" borderId="3" xfId="0" applyFont="1" applyFill="1" applyBorder="1" applyAlignment="1">
      <alignment horizontal="justify" vertical="justify" wrapText="1"/>
    </xf>
    <xf numFmtId="0" fontId="3" fillId="0" borderId="2" xfId="0" applyFont="1" applyFill="1" applyBorder="1" applyAlignment="1">
      <alignment horizontal="justify" vertical="justify" wrapText="1"/>
    </xf>
    <xf numFmtId="0" fontId="4" fillId="6"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4" fillId="6" borderId="21"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4" fillId="6" borderId="19"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3" fillId="0" borderId="1" xfId="0" applyFont="1" applyBorder="1" applyAlignment="1">
      <alignment horizontal="center" vertical="center"/>
    </xf>
    <xf numFmtId="0" fontId="4" fillId="6" borderId="8" xfId="0" applyFont="1" applyFill="1" applyBorder="1" applyAlignment="1">
      <alignment horizontal="center" vertical="center"/>
    </xf>
    <xf numFmtId="0" fontId="4" fillId="6" borderId="0" xfId="0" applyFont="1" applyFill="1" applyBorder="1" applyAlignment="1">
      <alignment horizontal="center" vertical="center"/>
    </xf>
    <xf numFmtId="0" fontId="4" fillId="6" borderId="12"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18"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1" xfId="0" applyFont="1" applyFill="1" applyBorder="1" applyAlignment="1">
      <alignment horizontal="left" vertical="center" wrapText="1"/>
    </xf>
    <xf numFmtId="2" fontId="3" fillId="0" borderId="1" xfId="0" applyNumberFormat="1" applyFont="1" applyFill="1" applyBorder="1" applyAlignment="1">
      <alignment horizontal="left" vertical="top" wrapText="1"/>
    </xf>
    <xf numFmtId="0" fontId="4" fillId="6" borderId="9" xfId="0" applyFont="1" applyFill="1" applyBorder="1" applyAlignment="1">
      <alignment horizontal="center" vertical="center"/>
    </xf>
    <xf numFmtId="0" fontId="3" fillId="8" borderId="9" xfId="0" applyFont="1" applyFill="1" applyBorder="1" applyAlignment="1">
      <alignment horizontal="left" vertical="center"/>
    </xf>
    <xf numFmtId="0" fontId="3" fillId="8" borderId="12" xfId="0" applyFont="1" applyFill="1" applyBorder="1" applyAlignment="1">
      <alignment horizontal="left" vertical="center"/>
    </xf>
    <xf numFmtId="0" fontId="3" fillId="0" borderId="1" xfId="0" applyFont="1" applyBorder="1" applyAlignment="1">
      <alignment horizontal="left" vertical="top" wrapText="1"/>
    </xf>
    <xf numFmtId="0" fontId="3" fillId="0" borderId="1" xfId="0" applyFont="1" applyBorder="1" applyAlignment="1">
      <alignment horizontal="center"/>
    </xf>
    <xf numFmtId="0" fontId="14" fillId="0" borderId="13" xfId="0" applyFont="1" applyBorder="1" applyAlignment="1">
      <alignment horizontal="center" vertical="center" wrapText="1"/>
    </xf>
    <xf numFmtId="0" fontId="4" fillId="6" borderId="1" xfId="0" applyFont="1" applyFill="1" applyBorder="1" applyAlignment="1">
      <alignment horizontal="center" vertical="center"/>
    </xf>
    <xf numFmtId="0" fontId="24" fillId="7" borderId="0" xfId="0" applyFont="1" applyFill="1" applyAlignment="1">
      <alignment horizontal="center"/>
    </xf>
    <xf numFmtId="0" fontId="3" fillId="2" borderId="2" xfId="0" applyFont="1" applyFill="1" applyBorder="1" applyAlignment="1">
      <alignment horizontal="justify" vertical="center"/>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2" fontId="4" fillId="0" borderId="4" xfId="0" applyNumberFormat="1" applyFont="1" applyFill="1" applyBorder="1" applyAlignment="1">
      <alignment horizontal="center" vertical="center"/>
    </xf>
    <xf numFmtId="2" fontId="4" fillId="0" borderId="6" xfId="0" applyNumberFormat="1" applyFont="1" applyFill="1" applyBorder="1" applyAlignment="1">
      <alignment horizontal="center" vertical="center"/>
    </xf>
    <xf numFmtId="2" fontId="4" fillId="0" borderId="5" xfId="0" applyNumberFormat="1" applyFont="1" applyFill="1" applyBorder="1" applyAlignment="1">
      <alignment horizontal="center" vertical="center"/>
    </xf>
    <xf numFmtId="0" fontId="3" fillId="0" borderId="1" xfId="0" applyFont="1" applyFill="1" applyBorder="1" applyAlignment="1">
      <alignment horizontal="justify" vertical="center"/>
    </xf>
    <xf numFmtId="0" fontId="3" fillId="0" borderId="3" xfId="0" applyFont="1" applyFill="1" applyBorder="1" applyAlignment="1">
      <alignment horizontal="center" wrapText="1"/>
    </xf>
    <xf numFmtId="0" fontId="3" fillId="0" borderId="2" xfId="0" applyFont="1" applyFill="1" applyBorder="1" applyAlignment="1">
      <alignment horizontal="center" wrapText="1"/>
    </xf>
    <xf numFmtId="0" fontId="3" fillId="0" borderId="1" xfId="0" applyFont="1" applyFill="1" applyBorder="1" applyAlignment="1">
      <alignment vertical="center" wrapText="1"/>
    </xf>
    <xf numFmtId="0" fontId="3" fillId="0" borderId="1" xfId="0" applyFont="1" applyFill="1" applyBorder="1" applyAlignment="1">
      <alignment vertical="top"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xf>
    <xf numFmtId="0" fontId="3" fillId="2" borderId="1" xfId="0" applyFont="1" applyFill="1" applyBorder="1" applyAlignment="1">
      <alignment vertical="center" wrapText="1"/>
    </xf>
    <xf numFmtId="0" fontId="17" fillId="0" borderId="9" xfId="0" applyFont="1" applyFill="1" applyBorder="1" applyAlignment="1">
      <alignment horizontal="left" vertical="center"/>
    </xf>
    <xf numFmtId="0" fontId="17" fillId="0" borderId="12" xfId="0" applyFont="1" applyFill="1" applyBorder="1" applyAlignment="1">
      <alignment horizontal="left" vertical="center"/>
    </xf>
    <xf numFmtId="0" fontId="3" fillId="0" borderId="10"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wrapText="1"/>
      <protection locked="0"/>
    </xf>
    <xf numFmtId="0" fontId="29" fillId="0" borderId="20" xfId="0" applyFont="1" applyBorder="1" applyAlignment="1">
      <alignment vertical="top" wrapText="1"/>
    </xf>
    <xf numFmtId="0" fontId="29" fillId="0" borderId="21" xfId="0" applyFont="1" applyBorder="1" applyAlignment="1">
      <alignment vertical="top" wrapText="1"/>
    </xf>
    <xf numFmtId="0" fontId="29" fillId="0" borderId="27" xfId="0" applyFont="1" applyBorder="1" applyAlignment="1">
      <alignment vertical="top" wrapText="1"/>
    </xf>
    <xf numFmtId="0" fontId="29" fillId="0" borderId="28" xfId="0" applyFont="1" applyBorder="1" applyAlignment="1">
      <alignment vertical="top" wrapText="1"/>
    </xf>
    <xf numFmtId="0" fontId="29" fillId="0" borderId="7" xfId="0" applyFont="1" applyBorder="1" applyAlignment="1">
      <alignment vertical="top" wrapText="1"/>
    </xf>
    <xf numFmtId="0" fontId="29" fillId="0" borderId="22" xfId="0" applyFont="1" applyBorder="1" applyAlignment="1">
      <alignment vertical="top" wrapText="1"/>
    </xf>
    <xf numFmtId="0" fontId="29" fillId="0" borderId="1" xfId="0" applyFont="1" applyBorder="1" applyAlignment="1">
      <alignment horizontal="center" wrapText="1"/>
    </xf>
    <xf numFmtId="0" fontId="29" fillId="0" borderId="1" xfId="0" applyFont="1" applyBorder="1" applyAlignment="1">
      <alignment horizontal="center" vertical="top" wrapText="1"/>
    </xf>
    <xf numFmtId="0" fontId="29" fillId="0" borderId="3"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3" fillId="0" borderId="27" xfId="0" applyFont="1" applyFill="1" applyBorder="1" applyAlignment="1">
      <alignment horizontal="center" vertical="center"/>
    </xf>
    <xf numFmtId="0" fontId="3" fillId="0" borderId="0"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0" fillId="0" borderId="20" xfId="0" applyBorder="1" applyAlignment="1">
      <alignment vertical="top" wrapText="1"/>
    </xf>
    <xf numFmtId="0" fontId="0" fillId="0" borderId="21" xfId="0" applyBorder="1" applyAlignment="1">
      <alignment vertical="top" wrapText="1"/>
    </xf>
    <xf numFmtId="0" fontId="0" fillId="0" borderId="27" xfId="0" applyBorder="1" applyAlignment="1">
      <alignment vertical="top" wrapText="1"/>
    </xf>
    <xf numFmtId="0" fontId="0" fillId="0" borderId="28" xfId="0" applyBorder="1" applyAlignment="1">
      <alignment vertical="top" wrapText="1"/>
    </xf>
    <xf numFmtId="0" fontId="0" fillId="0" borderId="7" xfId="0" applyBorder="1" applyAlignment="1">
      <alignment vertical="top" wrapText="1"/>
    </xf>
    <xf numFmtId="0" fontId="0" fillId="0" borderId="22" xfId="0" applyBorder="1" applyAlignment="1">
      <alignment vertical="top" wrapText="1"/>
    </xf>
    <xf numFmtId="0" fontId="23" fillId="2" borderId="4" xfId="0" applyFont="1" applyFill="1" applyBorder="1" applyAlignment="1">
      <alignment horizontal="left" vertical="top" wrapText="1"/>
    </xf>
    <xf numFmtId="0" fontId="23" fillId="2" borderId="6" xfId="0" applyFont="1" applyFill="1" applyBorder="1" applyAlignment="1">
      <alignment horizontal="left" vertical="top" wrapText="1"/>
    </xf>
    <xf numFmtId="0" fontId="29" fillId="0" borderId="1" xfId="0" applyFont="1" applyBorder="1" applyAlignment="1">
      <alignment horizontal="left" vertical="center" wrapText="1"/>
    </xf>
    <xf numFmtId="0" fontId="29" fillId="0" borderId="1" xfId="0" applyFont="1" applyBorder="1" applyAlignment="1">
      <alignment horizontal="center" vertical="center"/>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0" fillId="0" borderId="2" xfId="0" applyBorder="1" applyAlignment="1">
      <alignment horizontal="center" vertical="center" wrapText="1"/>
    </xf>
    <xf numFmtId="0" fontId="3" fillId="0" borderId="3" xfId="0" applyFont="1" applyFill="1" applyBorder="1" applyAlignment="1">
      <alignment vertical="center" wrapText="1"/>
    </xf>
    <xf numFmtId="0" fontId="3" fillId="0" borderId="2" xfId="0" applyFont="1" applyFill="1" applyBorder="1" applyAlignment="1">
      <alignment vertical="center"/>
    </xf>
    <xf numFmtId="0" fontId="3" fillId="2" borderId="2"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9" fillId="0" borderId="4" xfId="0" applyFont="1" applyBorder="1" applyAlignment="1">
      <alignment vertical="center"/>
    </xf>
    <xf numFmtId="0" fontId="29" fillId="0" borderId="5" xfId="0" applyFont="1" applyBorder="1" applyAlignment="1">
      <alignment vertical="center"/>
    </xf>
    <xf numFmtId="0" fontId="20" fillId="2" borderId="20" xfId="0" applyFont="1" applyFill="1" applyBorder="1" applyAlignment="1">
      <alignment horizontal="center" vertical="center" wrapText="1"/>
    </xf>
    <xf numFmtId="0" fontId="20" fillId="2" borderId="21"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22" xfId="0" applyFont="1" applyFill="1" applyBorder="1" applyAlignment="1">
      <alignment horizontal="center" vertical="center" wrapText="1"/>
    </xf>
    <xf numFmtId="14" fontId="29" fillId="0" borderId="4" xfId="0" applyNumberFormat="1" applyFont="1" applyBorder="1" applyAlignment="1">
      <alignment horizontal="center" vertical="center" wrapText="1"/>
    </xf>
    <xf numFmtId="14" fontId="29" fillId="0" borderId="5" xfId="0" applyNumberFormat="1" applyFont="1" applyBorder="1" applyAlignment="1">
      <alignment horizontal="center" vertical="center" wrapText="1"/>
    </xf>
    <xf numFmtId="0" fontId="0" fillId="2" borderId="4"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4"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4" xfId="0" applyFont="1" applyBorder="1" applyAlignment="1">
      <alignment vertical="center" wrapText="1"/>
    </xf>
    <xf numFmtId="0" fontId="29" fillId="0" borderId="5" xfId="0" applyFont="1" applyBorder="1" applyAlignment="1">
      <alignment vertical="center" wrapText="1"/>
    </xf>
    <xf numFmtId="0" fontId="18" fillId="0" borderId="1" xfId="0" applyFont="1" applyBorder="1" applyAlignment="1">
      <alignment horizontal="left" vertical="center" wrapText="1"/>
    </xf>
    <xf numFmtId="0" fontId="20" fillId="2" borderId="3"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3" fillId="2" borderId="1" xfId="0" applyFont="1" applyFill="1" applyBorder="1" applyAlignment="1">
      <alignment horizontal="center" wrapText="1"/>
    </xf>
    <xf numFmtId="0" fontId="18" fillId="2" borderId="1" xfId="0" applyFont="1" applyFill="1" applyBorder="1" applyAlignment="1">
      <alignment vertical="center" wrapText="1"/>
    </xf>
    <xf numFmtId="0" fontId="18" fillId="2" borderId="1" xfId="0" applyFont="1" applyFill="1" applyBorder="1" applyAlignment="1">
      <alignment vertical="center"/>
    </xf>
    <xf numFmtId="0" fontId="3" fillId="2" borderId="3" xfId="0" applyFont="1" applyFill="1" applyBorder="1" applyAlignment="1">
      <alignment vertical="center"/>
    </xf>
    <xf numFmtId="0" fontId="3" fillId="2" borderId="2" xfId="0" applyFont="1" applyFill="1" applyBorder="1" applyAlignment="1">
      <alignment vertical="center"/>
    </xf>
    <xf numFmtId="0" fontId="4" fillId="2"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3" fillId="2" borderId="1" xfId="0" applyFont="1" applyFill="1" applyBorder="1" applyAlignment="1">
      <alignment vertical="center"/>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7" xfId="0" applyBorder="1" applyAlignment="1">
      <alignment horizontal="left" vertical="center" wrapText="1"/>
    </xf>
    <xf numFmtId="0" fontId="0" fillId="0" borderId="22" xfId="0" applyBorder="1" applyAlignment="1">
      <alignment horizontal="left" vertical="center" wrapText="1"/>
    </xf>
    <xf numFmtId="0" fontId="54" fillId="2" borderId="4" xfId="0" applyFont="1" applyFill="1" applyBorder="1" applyAlignment="1">
      <alignment horizontal="center" vertical="top" wrapText="1"/>
    </xf>
    <xf numFmtId="0" fontId="54" fillId="2" borderId="6" xfId="0" applyFont="1" applyFill="1" applyBorder="1" applyAlignment="1">
      <alignment horizontal="center" vertical="top" wrapText="1"/>
    </xf>
    <xf numFmtId="0" fontId="54" fillId="2" borderId="5" xfId="0" applyFont="1" applyFill="1" applyBorder="1" applyAlignment="1">
      <alignment horizontal="center" vertical="top" wrapText="1"/>
    </xf>
  </cellXfs>
  <cellStyles count="6">
    <cellStyle name="Millares" xfId="1" builtinId="3"/>
    <cellStyle name="Moneda" xfId="5" builtinId="4"/>
    <cellStyle name="Moneda 2" xfId="4"/>
    <cellStyle name="Moneda 2 2" xf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179068</xdr:colOff>
      <xdr:row>68</xdr:row>
      <xdr:rowOff>954009</xdr:rowOff>
    </xdr:from>
    <xdr:to>
      <xdr:col>25</xdr:col>
      <xdr:colOff>292338</xdr:colOff>
      <xdr:row>71</xdr:row>
      <xdr:rowOff>263318</xdr:rowOff>
    </xdr:to>
    <xdr:pic>
      <xdr:nvPicPr>
        <xdr:cNvPr id="2" name="1 Imagen"/>
        <xdr:cNvPicPr/>
      </xdr:nvPicPr>
      <xdr:blipFill rotWithShape="1">
        <a:blip xmlns:r="http://schemas.openxmlformats.org/officeDocument/2006/relationships" r:embed="rId1"/>
        <a:srcRect l="28376" t="33535" r="1612" b="10574"/>
        <a:stretch/>
      </xdr:blipFill>
      <xdr:spPr bwMode="auto">
        <a:xfrm>
          <a:off x="21162083" y="23197685"/>
          <a:ext cx="5408049" cy="3483501"/>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en.martinezr\AppData\Local\Microsoft\Windows\Temporary%20Internet%20Files\Content.Outlook\CF7SETXA\REVI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Hoja4"/>
    </sheetNames>
    <sheetDataSet>
      <sheetData sheetId="0"/>
      <sheetData sheetId="1">
        <row r="12">
          <cell r="J12">
            <v>5.3666666666666663</v>
          </cell>
        </row>
        <row r="13">
          <cell r="J13">
            <v>23.233333333333334</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7"/>
  <sheetViews>
    <sheetView tabSelected="1" topLeftCell="C66" zoomScale="50" zoomScaleNormal="50" workbookViewId="0">
      <selection activeCell="D85" sqref="D85"/>
    </sheetView>
  </sheetViews>
  <sheetFormatPr baseColWidth="10" defaultRowHeight="15" x14ac:dyDescent="0.25"/>
  <cols>
    <col min="1" max="1" width="6.5703125" style="338" bestFit="1" customWidth="1"/>
    <col min="2" max="2" width="58.85546875" style="338" customWidth="1"/>
    <col min="3" max="3" width="31.140625" style="338" customWidth="1"/>
    <col min="4" max="4" width="26.7109375" style="338" customWidth="1"/>
    <col min="5" max="5" width="25" style="338" customWidth="1"/>
    <col min="6" max="7" width="29.7109375" style="338" customWidth="1"/>
    <col min="8" max="8" width="23" style="338" customWidth="1"/>
    <col min="9" max="9" width="27.28515625" style="338" customWidth="1"/>
    <col min="10" max="10" width="35.140625" style="338" customWidth="1"/>
    <col min="11" max="11" width="33" style="338" customWidth="1"/>
    <col min="12" max="12" width="32.42578125" style="338" customWidth="1"/>
    <col min="13" max="13" width="26.28515625" style="338" customWidth="1"/>
    <col min="14" max="14" width="22.140625" style="338" customWidth="1"/>
    <col min="15" max="15" width="26.140625" style="338" customWidth="1"/>
    <col min="16" max="16" width="19.7109375" style="338" bestFit="1" customWidth="1"/>
    <col min="17" max="17" width="21.85546875" style="338" customWidth="1"/>
    <col min="18" max="18" width="18.28515625" style="338" customWidth="1"/>
    <col min="19" max="22" width="6.42578125" style="338" customWidth="1"/>
    <col min="23" max="251" width="11.42578125" style="338"/>
    <col min="252" max="252" width="1" style="338" customWidth="1"/>
    <col min="253" max="253" width="4.28515625" style="338" customWidth="1"/>
    <col min="254" max="254" width="34.7109375" style="338" customWidth="1"/>
    <col min="255" max="255" width="0" style="338" hidden="1" customWidth="1"/>
    <col min="256" max="256" width="20" style="338" customWidth="1"/>
    <col min="257" max="257" width="20.85546875" style="338" customWidth="1"/>
    <col min="258" max="258" width="25" style="338" customWidth="1"/>
    <col min="259" max="259" width="18.7109375" style="338" customWidth="1"/>
    <col min="260" max="260" width="29.7109375" style="338" customWidth="1"/>
    <col min="261" max="261" width="13.42578125" style="338" customWidth="1"/>
    <col min="262" max="262" width="13.85546875" style="338" customWidth="1"/>
    <col min="263" max="267" width="16.5703125" style="338" customWidth="1"/>
    <col min="268" max="268" width="20.5703125" style="338" customWidth="1"/>
    <col min="269" max="269" width="21.140625" style="338" customWidth="1"/>
    <col min="270" max="270" width="9.5703125" style="338" customWidth="1"/>
    <col min="271" max="271" width="0.42578125" style="338" customWidth="1"/>
    <col min="272" max="278" width="6.42578125" style="338" customWidth="1"/>
    <col min="279" max="507" width="11.42578125" style="338"/>
    <col min="508" max="508" width="1" style="338" customWidth="1"/>
    <col min="509" max="509" width="4.28515625" style="338" customWidth="1"/>
    <col min="510" max="510" width="34.7109375" style="338" customWidth="1"/>
    <col min="511" max="511" width="0" style="338" hidden="1" customWidth="1"/>
    <col min="512" max="512" width="20" style="338" customWidth="1"/>
    <col min="513" max="513" width="20.85546875" style="338" customWidth="1"/>
    <col min="514" max="514" width="25" style="338" customWidth="1"/>
    <col min="515" max="515" width="18.7109375" style="338" customWidth="1"/>
    <col min="516" max="516" width="29.7109375" style="338" customWidth="1"/>
    <col min="517" max="517" width="13.42578125" style="338" customWidth="1"/>
    <col min="518" max="518" width="13.85546875" style="338" customWidth="1"/>
    <col min="519" max="523" width="16.5703125" style="338" customWidth="1"/>
    <col min="524" max="524" width="20.5703125" style="338" customWidth="1"/>
    <col min="525" max="525" width="21.140625" style="338" customWidth="1"/>
    <col min="526" max="526" width="9.5703125" style="338" customWidth="1"/>
    <col min="527" max="527" width="0.42578125" style="338" customWidth="1"/>
    <col min="528" max="534" width="6.42578125" style="338" customWidth="1"/>
    <col min="535" max="763" width="11.42578125" style="338"/>
    <col min="764" max="764" width="1" style="338" customWidth="1"/>
    <col min="765" max="765" width="4.28515625" style="338" customWidth="1"/>
    <col min="766" max="766" width="34.7109375" style="338" customWidth="1"/>
    <col min="767" max="767" width="0" style="338" hidden="1" customWidth="1"/>
    <col min="768" max="768" width="20" style="338" customWidth="1"/>
    <col min="769" max="769" width="20.85546875" style="338" customWidth="1"/>
    <col min="770" max="770" width="25" style="338" customWidth="1"/>
    <col min="771" max="771" width="18.7109375" style="338" customWidth="1"/>
    <col min="772" max="772" width="29.7109375" style="338" customWidth="1"/>
    <col min="773" max="773" width="13.42578125" style="338" customWidth="1"/>
    <col min="774" max="774" width="13.85546875" style="338" customWidth="1"/>
    <col min="775" max="779" width="16.5703125" style="338" customWidth="1"/>
    <col min="780" max="780" width="20.5703125" style="338" customWidth="1"/>
    <col min="781" max="781" width="21.140625" style="338" customWidth="1"/>
    <col min="782" max="782" width="9.5703125" style="338" customWidth="1"/>
    <col min="783" max="783" width="0.42578125" style="338" customWidth="1"/>
    <col min="784" max="790" width="6.42578125" style="338" customWidth="1"/>
    <col min="791" max="1019" width="11.42578125" style="338"/>
    <col min="1020" max="1020" width="1" style="338" customWidth="1"/>
    <col min="1021" max="1021" width="4.28515625" style="338" customWidth="1"/>
    <col min="1022" max="1022" width="34.7109375" style="338" customWidth="1"/>
    <col min="1023" max="1023" width="0" style="338" hidden="1" customWidth="1"/>
    <col min="1024" max="1024" width="20" style="338" customWidth="1"/>
    <col min="1025" max="1025" width="20.85546875" style="338" customWidth="1"/>
    <col min="1026" max="1026" width="25" style="338" customWidth="1"/>
    <col min="1027" max="1027" width="18.7109375" style="338" customWidth="1"/>
    <col min="1028" max="1028" width="29.7109375" style="338" customWidth="1"/>
    <col min="1029" max="1029" width="13.42578125" style="338" customWidth="1"/>
    <col min="1030" max="1030" width="13.85546875" style="338" customWidth="1"/>
    <col min="1031" max="1035" width="16.5703125" style="338" customWidth="1"/>
    <col min="1036" max="1036" width="20.5703125" style="338" customWidth="1"/>
    <col min="1037" max="1037" width="21.140625" style="338" customWidth="1"/>
    <col min="1038" max="1038" width="9.5703125" style="338" customWidth="1"/>
    <col min="1039" max="1039" width="0.42578125" style="338" customWidth="1"/>
    <col min="1040" max="1046" width="6.42578125" style="338" customWidth="1"/>
    <col min="1047" max="1275" width="11.42578125" style="338"/>
    <col min="1276" max="1276" width="1" style="338" customWidth="1"/>
    <col min="1277" max="1277" width="4.28515625" style="338" customWidth="1"/>
    <col min="1278" max="1278" width="34.7109375" style="338" customWidth="1"/>
    <col min="1279" max="1279" width="0" style="338" hidden="1" customWidth="1"/>
    <col min="1280" max="1280" width="20" style="338" customWidth="1"/>
    <col min="1281" max="1281" width="20.85546875" style="338" customWidth="1"/>
    <col min="1282" max="1282" width="25" style="338" customWidth="1"/>
    <col min="1283" max="1283" width="18.7109375" style="338" customWidth="1"/>
    <col min="1284" max="1284" width="29.7109375" style="338" customWidth="1"/>
    <col min="1285" max="1285" width="13.42578125" style="338" customWidth="1"/>
    <col min="1286" max="1286" width="13.85546875" style="338" customWidth="1"/>
    <col min="1287" max="1291" width="16.5703125" style="338" customWidth="1"/>
    <col min="1292" max="1292" width="20.5703125" style="338" customWidth="1"/>
    <col min="1293" max="1293" width="21.140625" style="338" customWidth="1"/>
    <col min="1294" max="1294" width="9.5703125" style="338" customWidth="1"/>
    <col min="1295" max="1295" width="0.42578125" style="338" customWidth="1"/>
    <col min="1296" max="1302" width="6.42578125" style="338" customWidth="1"/>
    <col min="1303" max="1531" width="11.42578125" style="338"/>
    <col min="1532" max="1532" width="1" style="338" customWidth="1"/>
    <col min="1533" max="1533" width="4.28515625" style="338" customWidth="1"/>
    <col min="1534" max="1534" width="34.7109375" style="338" customWidth="1"/>
    <col min="1535" max="1535" width="0" style="338" hidden="1" customWidth="1"/>
    <col min="1536" max="1536" width="20" style="338" customWidth="1"/>
    <col min="1537" max="1537" width="20.85546875" style="338" customWidth="1"/>
    <col min="1538" max="1538" width="25" style="338" customWidth="1"/>
    <col min="1539" max="1539" width="18.7109375" style="338" customWidth="1"/>
    <col min="1540" max="1540" width="29.7109375" style="338" customWidth="1"/>
    <col min="1541" max="1541" width="13.42578125" style="338" customWidth="1"/>
    <col min="1542" max="1542" width="13.85546875" style="338" customWidth="1"/>
    <col min="1543" max="1547" width="16.5703125" style="338" customWidth="1"/>
    <col min="1548" max="1548" width="20.5703125" style="338" customWidth="1"/>
    <col min="1549" max="1549" width="21.140625" style="338" customWidth="1"/>
    <col min="1550" max="1550" width="9.5703125" style="338" customWidth="1"/>
    <col min="1551" max="1551" width="0.42578125" style="338" customWidth="1"/>
    <col min="1552" max="1558" width="6.42578125" style="338" customWidth="1"/>
    <col min="1559" max="1787" width="11.42578125" style="338"/>
    <col min="1788" max="1788" width="1" style="338" customWidth="1"/>
    <col min="1789" max="1789" width="4.28515625" style="338" customWidth="1"/>
    <col min="1790" max="1790" width="34.7109375" style="338" customWidth="1"/>
    <col min="1791" max="1791" width="0" style="338" hidden="1" customWidth="1"/>
    <col min="1792" max="1792" width="20" style="338" customWidth="1"/>
    <col min="1793" max="1793" width="20.85546875" style="338" customWidth="1"/>
    <col min="1794" max="1794" width="25" style="338" customWidth="1"/>
    <col min="1795" max="1795" width="18.7109375" style="338" customWidth="1"/>
    <col min="1796" max="1796" width="29.7109375" style="338" customWidth="1"/>
    <col min="1797" max="1797" width="13.42578125" style="338" customWidth="1"/>
    <col min="1798" max="1798" width="13.85546875" style="338" customWidth="1"/>
    <col min="1799" max="1803" width="16.5703125" style="338" customWidth="1"/>
    <col min="1804" max="1804" width="20.5703125" style="338" customWidth="1"/>
    <col min="1805" max="1805" width="21.140625" style="338" customWidth="1"/>
    <col min="1806" max="1806" width="9.5703125" style="338" customWidth="1"/>
    <col min="1807" max="1807" width="0.42578125" style="338" customWidth="1"/>
    <col min="1808" max="1814" width="6.42578125" style="338" customWidth="1"/>
    <col min="1815" max="2043" width="11.42578125" style="338"/>
    <col min="2044" max="2044" width="1" style="338" customWidth="1"/>
    <col min="2045" max="2045" width="4.28515625" style="338" customWidth="1"/>
    <col min="2046" max="2046" width="34.7109375" style="338" customWidth="1"/>
    <col min="2047" max="2047" width="0" style="338" hidden="1" customWidth="1"/>
    <col min="2048" max="2048" width="20" style="338" customWidth="1"/>
    <col min="2049" max="2049" width="20.85546875" style="338" customWidth="1"/>
    <col min="2050" max="2050" width="25" style="338" customWidth="1"/>
    <col min="2051" max="2051" width="18.7109375" style="338" customWidth="1"/>
    <col min="2052" max="2052" width="29.7109375" style="338" customWidth="1"/>
    <col min="2053" max="2053" width="13.42578125" style="338" customWidth="1"/>
    <col min="2054" max="2054" width="13.85546875" style="338" customWidth="1"/>
    <col min="2055" max="2059" width="16.5703125" style="338" customWidth="1"/>
    <col min="2060" max="2060" width="20.5703125" style="338" customWidth="1"/>
    <col min="2061" max="2061" width="21.140625" style="338" customWidth="1"/>
    <col min="2062" max="2062" width="9.5703125" style="338" customWidth="1"/>
    <col min="2063" max="2063" width="0.42578125" style="338" customWidth="1"/>
    <col min="2064" max="2070" width="6.42578125" style="338" customWidth="1"/>
    <col min="2071" max="2299" width="11.42578125" style="338"/>
    <col min="2300" max="2300" width="1" style="338" customWidth="1"/>
    <col min="2301" max="2301" width="4.28515625" style="338" customWidth="1"/>
    <col min="2302" max="2302" width="34.7109375" style="338" customWidth="1"/>
    <col min="2303" max="2303" width="0" style="338" hidden="1" customWidth="1"/>
    <col min="2304" max="2304" width="20" style="338" customWidth="1"/>
    <col min="2305" max="2305" width="20.85546875" style="338" customWidth="1"/>
    <col min="2306" max="2306" width="25" style="338" customWidth="1"/>
    <col min="2307" max="2307" width="18.7109375" style="338" customWidth="1"/>
    <col min="2308" max="2308" width="29.7109375" style="338" customWidth="1"/>
    <col min="2309" max="2309" width="13.42578125" style="338" customWidth="1"/>
    <col min="2310" max="2310" width="13.85546875" style="338" customWidth="1"/>
    <col min="2311" max="2315" width="16.5703125" style="338" customWidth="1"/>
    <col min="2316" max="2316" width="20.5703125" style="338" customWidth="1"/>
    <col min="2317" max="2317" width="21.140625" style="338" customWidth="1"/>
    <col min="2318" max="2318" width="9.5703125" style="338" customWidth="1"/>
    <col min="2319" max="2319" width="0.42578125" style="338" customWidth="1"/>
    <col min="2320" max="2326" width="6.42578125" style="338" customWidth="1"/>
    <col min="2327" max="2555" width="11.42578125" style="338"/>
    <col min="2556" max="2556" width="1" style="338" customWidth="1"/>
    <col min="2557" max="2557" width="4.28515625" style="338" customWidth="1"/>
    <col min="2558" max="2558" width="34.7109375" style="338" customWidth="1"/>
    <col min="2559" max="2559" width="0" style="338" hidden="1" customWidth="1"/>
    <col min="2560" max="2560" width="20" style="338" customWidth="1"/>
    <col min="2561" max="2561" width="20.85546875" style="338" customWidth="1"/>
    <col min="2562" max="2562" width="25" style="338" customWidth="1"/>
    <col min="2563" max="2563" width="18.7109375" style="338" customWidth="1"/>
    <col min="2564" max="2564" width="29.7109375" style="338" customWidth="1"/>
    <col min="2565" max="2565" width="13.42578125" style="338" customWidth="1"/>
    <col min="2566" max="2566" width="13.85546875" style="338" customWidth="1"/>
    <col min="2567" max="2571" width="16.5703125" style="338" customWidth="1"/>
    <col min="2572" max="2572" width="20.5703125" style="338" customWidth="1"/>
    <col min="2573" max="2573" width="21.140625" style="338" customWidth="1"/>
    <col min="2574" max="2574" width="9.5703125" style="338" customWidth="1"/>
    <col min="2575" max="2575" width="0.42578125" style="338" customWidth="1"/>
    <col min="2576" max="2582" width="6.42578125" style="338" customWidth="1"/>
    <col min="2583" max="2811" width="11.42578125" style="338"/>
    <col min="2812" max="2812" width="1" style="338" customWidth="1"/>
    <col min="2813" max="2813" width="4.28515625" style="338" customWidth="1"/>
    <col min="2814" max="2814" width="34.7109375" style="338" customWidth="1"/>
    <col min="2815" max="2815" width="0" style="338" hidden="1" customWidth="1"/>
    <col min="2816" max="2816" width="20" style="338" customWidth="1"/>
    <col min="2817" max="2817" width="20.85546875" style="338" customWidth="1"/>
    <col min="2818" max="2818" width="25" style="338" customWidth="1"/>
    <col min="2819" max="2819" width="18.7109375" style="338" customWidth="1"/>
    <col min="2820" max="2820" width="29.7109375" style="338" customWidth="1"/>
    <col min="2821" max="2821" width="13.42578125" style="338" customWidth="1"/>
    <col min="2822" max="2822" width="13.85546875" style="338" customWidth="1"/>
    <col min="2823" max="2827" width="16.5703125" style="338" customWidth="1"/>
    <col min="2828" max="2828" width="20.5703125" style="338" customWidth="1"/>
    <col min="2829" max="2829" width="21.140625" style="338" customWidth="1"/>
    <col min="2830" max="2830" width="9.5703125" style="338" customWidth="1"/>
    <col min="2831" max="2831" width="0.42578125" style="338" customWidth="1"/>
    <col min="2832" max="2838" width="6.42578125" style="338" customWidth="1"/>
    <col min="2839" max="3067" width="11.42578125" style="338"/>
    <col min="3068" max="3068" width="1" style="338" customWidth="1"/>
    <col min="3069" max="3069" width="4.28515625" style="338" customWidth="1"/>
    <col min="3070" max="3070" width="34.7109375" style="338" customWidth="1"/>
    <col min="3071" max="3071" width="0" style="338" hidden="1" customWidth="1"/>
    <col min="3072" max="3072" width="20" style="338" customWidth="1"/>
    <col min="3073" max="3073" width="20.85546875" style="338" customWidth="1"/>
    <col min="3074" max="3074" width="25" style="338" customWidth="1"/>
    <col min="3075" max="3075" width="18.7109375" style="338" customWidth="1"/>
    <col min="3076" max="3076" width="29.7109375" style="338" customWidth="1"/>
    <col min="3077" max="3077" width="13.42578125" style="338" customWidth="1"/>
    <col min="3078" max="3078" width="13.85546875" style="338" customWidth="1"/>
    <col min="3079" max="3083" width="16.5703125" style="338" customWidth="1"/>
    <col min="3084" max="3084" width="20.5703125" style="338" customWidth="1"/>
    <col min="3085" max="3085" width="21.140625" style="338" customWidth="1"/>
    <col min="3086" max="3086" width="9.5703125" style="338" customWidth="1"/>
    <col min="3087" max="3087" width="0.42578125" style="338" customWidth="1"/>
    <col min="3088" max="3094" width="6.42578125" style="338" customWidth="1"/>
    <col min="3095" max="3323" width="11.42578125" style="338"/>
    <col min="3324" max="3324" width="1" style="338" customWidth="1"/>
    <col min="3325" max="3325" width="4.28515625" style="338" customWidth="1"/>
    <col min="3326" max="3326" width="34.7109375" style="338" customWidth="1"/>
    <col min="3327" max="3327" width="0" style="338" hidden="1" customWidth="1"/>
    <col min="3328" max="3328" width="20" style="338" customWidth="1"/>
    <col min="3329" max="3329" width="20.85546875" style="338" customWidth="1"/>
    <col min="3330" max="3330" width="25" style="338" customWidth="1"/>
    <col min="3331" max="3331" width="18.7109375" style="338" customWidth="1"/>
    <col min="3332" max="3332" width="29.7109375" style="338" customWidth="1"/>
    <col min="3333" max="3333" width="13.42578125" style="338" customWidth="1"/>
    <col min="3334" max="3334" width="13.85546875" style="338" customWidth="1"/>
    <col min="3335" max="3339" width="16.5703125" style="338" customWidth="1"/>
    <col min="3340" max="3340" width="20.5703125" style="338" customWidth="1"/>
    <col min="3341" max="3341" width="21.140625" style="338" customWidth="1"/>
    <col min="3342" max="3342" width="9.5703125" style="338" customWidth="1"/>
    <col min="3343" max="3343" width="0.42578125" style="338" customWidth="1"/>
    <col min="3344" max="3350" width="6.42578125" style="338" customWidth="1"/>
    <col min="3351" max="3579" width="11.42578125" style="338"/>
    <col min="3580" max="3580" width="1" style="338" customWidth="1"/>
    <col min="3581" max="3581" width="4.28515625" style="338" customWidth="1"/>
    <col min="3582" max="3582" width="34.7109375" style="338" customWidth="1"/>
    <col min="3583" max="3583" width="0" style="338" hidden="1" customWidth="1"/>
    <col min="3584" max="3584" width="20" style="338" customWidth="1"/>
    <col min="3585" max="3585" width="20.85546875" style="338" customWidth="1"/>
    <col min="3586" max="3586" width="25" style="338" customWidth="1"/>
    <col min="3587" max="3587" width="18.7109375" style="338" customWidth="1"/>
    <col min="3588" max="3588" width="29.7109375" style="338" customWidth="1"/>
    <col min="3589" max="3589" width="13.42578125" style="338" customWidth="1"/>
    <col min="3590" max="3590" width="13.85546875" style="338" customWidth="1"/>
    <col min="3591" max="3595" width="16.5703125" style="338" customWidth="1"/>
    <col min="3596" max="3596" width="20.5703125" style="338" customWidth="1"/>
    <col min="3597" max="3597" width="21.140625" style="338" customWidth="1"/>
    <col min="3598" max="3598" width="9.5703125" style="338" customWidth="1"/>
    <col min="3599" max="3599" width="0.42578125" style="338" customWidth="1"/>
    <col min="3600" max="3606" width="6.42578125" style="338" customWidth="1"/>
    <col min="3607" max="3835" width="11.42578125" style="338"/>
    <col min="3836" max="3836" width="1" style="338" customWidth="1"/>
    <col min="3837" max="3837" width="4.28515625" style="338" customWidth="1"/>
    <col min="3838" max="3838" width="34.7109375" style="338" customWidth="1"/>
    <col min="3839" max="3839" width="0" style="338" hidden="1" customWidth="1"/>
    <col min="3840" max="3840" width="20" style="338" customWidth="1"/>
    <col min="3841" max="3841" width="20.85546875" style="338" customWidth="1"/>
    <col min="3842" max="3842" width="25" style="338" customWidth="1"/>
    <col min="3843" max="3843" width="18.7109375" style="338" customWidth="1"/>
    <col min="3844" max="3844" width="29.7109375" style="338" customWidth="1"/>
    <col min="3845" max="3845" width="13.42578125" style="338" customWidth="1"/>
    <col min="3846" max="3846" width="13.85546875" style="338" customWidth="1"/>
    <col min="3847" max="3851" width="16.5703125" style="338" customWidth="1"/>
    <col min="3852" max="3852" width="20.5703125" style="338" customWidth="1"/>
    <col min="3853" max="3853" width="21.140625" style="338" customWidth="1"/>
    <col min="3854" max="3854" width="9.5703125" style="338" customWidth="1"/>
    <col min="3855" max="3855" width="0.42578125" style="338" customWidth="1"/>
    <col min="3856" max="3862" width="6.42578125" style="338" customWidth="1"/>
    <col min="3863" max="4091" width="11.42578125" style="338"/>
    <col min="4092" max="4092" width="1" style="338" customWidth="1"/>
    <col min="4093" max="4093" width="4.28515625" style="338" customWidth="1"/>
    <col min="4094" max="4094" width="34.7109375" style="338" customWidth="1"/>
    <col min="4095" max="4095" width="0" style="338" hidden="1" customWidth="1"/>
    <col min="4096" max="4096" width="20" style="338" customWidth="1"/>
    <col min="4097" max="4097" width="20.85546875" style="338" customWidth="1"/>
    <col min="4098" max="4098" width="25" style="338" customWidth="1"/>
    <col min="4099" max="4099" width="18.7109375" style="338" customWidth="1"/>
    <col min="4100" max="4100" width="29.7109375" style="338" customWidth="1"/>
    <col min="4101" max="4101" width="13.42578125" style="338" customWidth="1"/>
    <col min="4102" max="4102" width="13.85546875" style="338" customWidth="1"/>
    <col min="4103" max="4107" width="16.5703125" style="338" customWidth="1"/>
    <col min="4108" max="4108" width="20.5703125" style="338" customWidth="1"/>
    <col min="4109" max="4109" width="21.140625" style="338" customWidth="1"/>
    <col min="4110" max="4110" width="9.5703125" style="338" customWidth="1"/>
    <col min="4111" max="4111" width="0.42578125" style="338" customWidth="1"/>
    <col min="4112" max="4118" width="6.42578125" style="338" customWidth="1"/>
    <col min="4119" max="4347" width="11.42578125" style="338"/>
    <col min="4348" max="4348" width="1" style="338" customWidth="1"/>
    <col min="4349" max="4349" width="4.28515625" style="338" customWidth="1"/>
    <col min="4350" max="4350" width="34.7109375" style="338" customWidth="1"/>
    <col min="4351" max="4351" width="0" style="338" hidden="1" customWidth="1"/>
    <col min="4352" max="4352" width="20" style="338" customWidth="1"/>
    <col min="4353" max="4353" width="20.85546875" style="338" customWidth="1"/>
    <col min="4354" max="4354" width="25" style="338" customWidth="1"/>
    <col min="4355" max="4355" width="18.7109375" style="338" customWidth="1"/>
    <col min="4356" max="4356" width="29.7109375" style="338" customWidth="1"/>
    <col min="4357" max="4357" width="13.42578125" style="338" customWidth="1"/>
    <col min="4358" max="4358" width="13.85546875" style="338" customWidth="1"/>
    <col min="4359" max="4363" width="16.5703125" style="338" customWidth="1"/>
    <col min="4364" max="4364" width="20.5703125" style="338" customWidth="1"/>
    <col min="4365" max="4365" width="21.140625" style="338" customWidth="1"/>
    <col min="4366" max="4366" width="9.5703125" style="338" customWidth="1"/>
    <col min="4367" max="4367" width="0.42578125" style="338" customWidth="1"/>
    <col min="4368" max="4374" width="6.42578125" style="338" customWidth="1"/>
    <col min="4375" max="4603" width="11.42578125" style="338"/>
    <col min="4604" max="4604" width="1" style="338" customWidth="1"/>
    <col min="4605" max="4605" width="4.28515625" style="338" customWidth="1"/>
    <col min="4606" max="4606" width="34.7109375" style="338" customWidth="1"/>
    <col min="4607" max="4607" width="0" style="338" hidden="1" customWidth="1"/>
    <col min="4608" max="4608" width="20" style="338" customWidth="1"/>
    <col min="4609" max="4609" width="20.85546875" style="338" customWidth="1"/>
    <col min="4610" max="4610" width="25" style="338" customWidth="1"/>
    <col min="4611" max="4611" width="18.7109375" style="338" customWidth="1"/>
    <col min="4612" max="4612" width="29.7109375" style="338" customWidth="1"/>
    <col min="4613" max="4613" width="13.42578125" style="338" customWidth="1"/>
    <col min="4614" max="4614" width="13.85546875" style="338" customWidth="1"/>
    <col min="4615" max="4619" width="16.5703125" style="338" customWidth="1"/>
    <col min="4620" max="4620" width="20.5703125" style="338" customWidth="1"/>
    <col min="4621" max="4621" width="21.140625" style="338" customWidth="1"/>
    <col min="4622" max="4622" width="9.5703125" style="338" customWidth="1"/>
    <col min="4623" max="4623" width="0.42578125" style="338" customWidth="1"/>
    <col min="4624" max="4630" width="6.42578125" style="338" customWidth="1"/>
    <col min="4631" max="4859" width="11.42578125" style="338"/>
    <col min="4860" max="4860" width="1" style="338" customWidth="1"/>
    <col min="4861" max="4861" width="4.28515625" style="338" customWidth="1"/>
    <col min="4862" max="4862" width="34.7109375" style="338" customWidth="1"/>
    <col min="4863" max="4863" width="0" style="338" hidden="1" customWidth="1"/>
    <col min="4864" max="4864" width="20" style="338" customWidth="1"/>
    <col min="4865" max="4865" width="20.85546875" style="338" customWidth="1"/>
    <col min="4866" max="4866" width="25" style="338" customWidth="1"/>
    <col min="4867" max="4867" width="18.7109375" style="338" customWidth="1"/>
    <col min="4868" max="4868" width="29.7109375" style="338" customWidth="1"/>
    <col min="4869" max="4869" width="13.42578125" style="338" customWidth="1"/>
    <col min="4870" max="4870" width="13.85546875" style="338" customWidth="1"/>
    <col min="4871" max="4875" width="16.5703125" style="338" customWidth="1"/>
    <col min="4876" max="4876" width="20.5703125" style="338" customWidth="1"/>
    <col min="4877" max="4877" width="21.140625" style="338" customWidth="1"/>
    <col min="4878" max="4878" width="9.5703125" style="338" customWidth="1"/>
    <col min="4879" max="4879" width="0.42578125" style="338" customWidth="1"/>
    <col min="4880" max="4886" width="6.42578125" style="338" customWidth="1"/>
    <col min="4887" max="5115" width="11.42578125" style="338"/>
    <col min="5116" max="5116" width="1" style="338" customWidth="1"/>
    <col min="5117" max="5117" width="4.28515625" style="338" customWidth="1"/>
    <col min="5118" max="5118" width="34.7109375" style="338" customWidth="1"/>
    <col min="5119" max="5119" width="0" style="338" hidden="1" customWidth="1"/>
    <col min="5120" max="5120" width="20" style="338" customWidth="1"/>
    <col min="5121" max="5121" width="20.85546875" style="338" customWidth="1"/>
    <col min="5122" max="5122" width="25" style="338" customWidth="1"/>
    <col min="5123" max="5123" width="18.7109375" style="338" customWidth="1"/>
    <col min="5124" max="5124" width="29.7109375" style="338" customWidth="1"/>
    <col min="5125" max="5125" width="13.42578125" style="338" customWidth="1"/>
    <col min="5126" max="5126" width="13.85546875" style="338" customWidth="1"/>
    <col min="5127" max="5131" width="16.5703125" style="338" customWidth="1"/>
    <col min="5132" max="5132" width="20.5703125" style="338" customWidth="1"/>
    <col min="5133" max="5133" width="21.140625" style="338" customWidth="1"/>
    <col min="5134" max="5134" width="9.5703125" style="338" customWidth="1"/>
    <col min="5135" max="5135" width="0.42578125" style="338" customWidth="1"/>
    <col min="5136" max="5142" width="6.42578125" style="338" customWidth="1"/>
    <col min="5143" max="5371" width="11.42578125" style="338"/>
    <col min="5372" max="5372" width="1" style="338" customWidth="1"/>
    <col min="5373" max="5373" width="4.28515625" style="338" customWidth="1"/>
    <col min="5374" max="5374" width="34.7109375" style="338" customWidth="1"/>
    <col min="5375" max="5375" width="0" style="338" hidden="1" customWidth="1"/>
    <col min="5376" max="5376" width="20" style="338" customWidth="1"/>
    <col min="5377" max="5377" width="20.85546875" style="338" customWidth="1"/>
    <col min="5378" max="5378" width="25" style="338" customWidth="1"/>
    <col min="5379" max="5379" width="18.7109375" style="338" customWidth="1"/>
    <col min="5380" max="5380" width="29.7109375" style="338" customWidth="1"/>
    <col min="5381" max="5381" width="13.42578125" style="338" customWidth="1"/>
    <col min="5382" max="5382" width="13.85546875" style="338" customWidth="1"/>
    <col min="5383" max="5387" width="16.5703125" style="338" customWidth="1"/>
    <col min="5388" max="5388" width="20.5703125" style="338" customWidth="1"/>
    <col min="5389" max="5389" width="21.140625" style="338" customWidth="1"/>
    <col min="5390" max="5390" width="9.5703125" style="338" customWidth="1"/>
    <col min="5391" max="5391" width="0.42578125" style="338" customWidth="1"/>
    <col min="5392" max="5398" width="6.42578125" style="338" customWidth="1"/>
    <col min="5399" max="5627" width="11.42578125" style="338"/>
    <col min="5628" max="5628" width="1" style="338" customWidth="1"/>
    <col min="5629" max="5629" width="4.28515625" style="338" customWidth="1"/>
    <col min="5630" max="5630" width="34.7109375" style="338" customWidth="1"/>
    <col min="5631" max="5631" width="0" style="338" hidden="1" customWidth="1"/>
    <col min="5632" max="5632" width="20" style="338" customWidth="1"/>
    <col min="5633" max="5633" width="20.85546875" style="338" customWidth="1"/>
    <col min="5634" max="5634" width="25" style="338" customWidth="1"/>
    <col min="5635" max="5635" width="18.7109375" style="338" customWidth="1"/>
    <col min="5636" max="5636" width="29.7109375" style="338" customWidth="1"/>
    <col min="5637" max="5637" width="13.42578125" style="338" customWidth="1"/>
    <col min="5638" max="5638" width="13.85546875" style="338" customWidth="1"/>
    <col min="5639" max="5643" width="16.5703125" style="338" customWidth="1"/>
    <col min="5644" max="5644" width="20.5703125" style="338" customWidth="1"/>
    <col min="5645" max="5645" width="21.140625" style="338" customWidth="1"/>
    <col min="5646" max="5646" width="9.5703125" style="338" customWidth="1"/>
    <col min="5647" max="5647" width="0.42578125" style="338" customWidth="1"/>
    <col min="5648" max="5654" width="6.42578125" style="338" customWidth="1"/>
    <col min="5655" max="5883" width="11.42578125" style="338"/>
    <col min="5884" max="5884" width="1" style="338" customWidth="1"/>
    <col min="5885" max="5885" width="4.28515625" style="338" customWidth="1"/>
    <col min="5886" max="5886" width="34.7109375" style="338" customWidth="1"/>
    <col min="5887" max="5887" width="0" style="338" hidden="1" customWidth="1"/>
    <col min="5888" max="5888" width="20" style="338" customWidth="1"/>
    <col min="5889" max="5889" width="20.85546875" style="338" customWidth="1"/>
    <col min="5890" max="5890" width="25" style="338" customWidth="1"/>
    <col min="5891" max="5891" width="18.7109375" style="338" customWidth="1"/>
    <col min="5892" max="5892" width="29.7109375" style="338" customWidth="1"/>
    <col min="5893" max="5893" width="13.42578125" style="338" customWidth="1"/>
    <col min="5894" max="5894" width="13.85546875" style="338" customWidth="1"/>
    <col min="5895" max="5899" width="16.5703125" style="338" customWidth="1"/>
    <col min="5900" max="5900" width="20.5703125" style="338" customWidth="1"/>
    <col min="5901" max="5901" width="21.140625" style="338" customWidth="1"/>
    <col min="5902" max="5902" width="9.5703125" style="338" customWidth="1"/>
    <col min="5903" max="5903" width="0.42578125" style="338" customWidth="1"/>
    <col min="5904" max="5910" width="6.42578125" style="338" customWidth="1"/>
    <col min="5911" max="6139" width="11.42578125" style="338"/>
    <col min="6140" max="6140" width="1" style="338" customWidth="1"/>
    <col min="6141" max="6141" width="4.28515625" style="338" customWidth="1"/>
    <col min="6142" max="6142" width="34.7109375" style="338" customWidth="1"/>
    <col min="6143" max="6143" width="0" style="338" hidden="1" customWidth="1"/>
    <col min="6144" max="6144" width="20" style="338" customWidth="1"/>
    <col min="6145" max="6145" width="20.85546875" style="338" customWidth="1"/>
    <col min="6146" max="6146" width="25" style="338" customWidth="1"/>
    <col min="6147" max="6147" width="18.7109375" style="338" customWidth="1"/>
    <col min="6148" max="6148" width="29.7109375" style="338" customWidth="1"/>
    <col min="6149" max="6149" width="13.42578125" style="338" customWidth="1"/>
    <col min="6150" max="6150" width="13.85546875" style="338" customWidth="1"/>
    <col min="6151" max="6155" width="16.5703125" style="338" customWidth="1"/>
    <col min="6156" max="6156" width="20.5703125" style="338" customWidth="1"/>
    <col min="6157" max="6157" width="21.140625" style="338" customWidth="1"/>
    <col min="6158" max="6158" width="9.5703125" style="338" customWidth="1"/>
    <col min="6159" max="6159" width="0.42578125" style="338" customWidth="1"/>
    <col min="6160" max="6166" width="6.42578125" style="338" customWidth="1"/>
    <col min="6167" max="6395" width="11.42578125" style="338"/>
    <col min="6396" max="6396" width="1" style="338" customWidth="1"/>
    <col min="6397" max="6397" width="4.28515625" style="338" customWidth="1"/>
    <col min="6398" max="6398" width="34.7109375" style="338" customWidth="1"/>
    <col min="6399" max="6399" width="0" style="338" hidden="1" customWidth="1"/>
    <col min="6400" max="6400" width="20" style="338" customWidth="1"/>
    <col min="6401" max="6401" width="20.85546875" style="338" customWidth="1"/>
    <col min="6402" max="6402" width="25" style="338" customWidth="1"/>
    <col min="6403" max="6403" width="18.7109375" style="338" customWidth="1"/>
    <col min="6404" max="6404" width="29.7109375" style="338" customWidth="1"/>
    <col min="6405" max="6405" width="13.42578125" style="338" customWidth="1"/>
    <col min="6406" max="6406" width="13.85546875" style="338" customWidth="1"/>
    <col min="6407" max="6411" width="16.5703125" style="338" customWidth="1"/>
    <col min="6412" max="6412" width="20.5703125" style="338" customWidth="1"/>
    <col min="6413" max="6413" width="21.140625" style="338" customWidth="1"/>
    <col min="6414" max="6414" width="9.5703125" style="338" customWidth="1"/>
    <col min="6415" max="6415" width="0.42578125" style="338" customWidth="1"/>
    <col min="6416" max="6422" width="6.42578125" style="338" customWidth="1"/>
    <col min="6423" max="6651" width="11.42578125" style="338"/>
    <col min="6652" max="6652" width="1" style="338" customWidth="1"/>
    <col min="6653" max="6653" width="4.28515625" style="338" customWidth="1"/>
    <col min="6654" max="6654" width="34.7109375" style="338" customWidth="1"/>
    <col min="6655" max="6655" width="0" style="338" hidden="1" customWidth="1"/>
    <col min="6656" max="6656" width="20" style="338" customWidth="1"/>
    <col min="6657" max="6657" width="20.85546875" style="338" customWidth="1"/>
    <col min="6658" max="6658" width="25" style="338" customWidth="1"/>
    <col min="6659" max="6659" width="18.7109375" style="338" customWidth="1"/>
    <col min="6660" max="6660" width="29.7109375" style="338" customWidth="1"/>
    <col min="6661" max="6661" width="13.42578125" style="338" customWidth="1"/>
    <col min="6662" max="6662" width="13.85546875" style="338" customWidth="1"/>
    <col min="6663" max="6667" width="16.5703125" style="338" customWidth="1"/>
    <col min="6668" max="6668" width="20.5703125" style="338" customWidth="1"/>
    <col min="6669" max="6669" width="21.140625" style="338" customWidth="1"/>
    <col min="6670" max="6670" width="9.5703125" style="338" customWidth="1"/>
    <col min="6671" max="6671" width="0.42578125" style="338" customWidth="1"/>
    <col min="6672" max="6678" width="6.42578125" style="338" customWidth="1"/>
    <col min="6679" max="6907" width="11.42578125" style="338"/>
    <col min="6908" max="6908" width="1" style="338" customWidth="1"/>
    <col min="6909" max="6909" width="4.28515625" style="338" customWidth="1"/>
    <col min="6910" max="6910" width="34.7109375" style="338" customWidth="1"/>
    <col min="6911" max="6911" width="0" style="338" hidden="1" customWidth="1"/>
    <col min="6912" max="6912" width="20" style="338" customWidth="1"/>
    <col min="6913" max="6913" width="20.85546875" style="338" customWidth="1"/>
    <col min="6914" max="6914" width="25" style="338" customWidth="1"/>
    <col min="6915" max="6915" width="18.7109375" style="338" customWidth="1"/>
    <col min="6916" max="6916" width="29.7109375" style="338" customWidth="1"/>
    <col min="6917" max="6917" width="13.42578125" style="338" customWidth="1"/>
    <col min="6918" max="6918" width="13.85546875" style="338" customWidth="1"/>
    <col min="6919" max="6923" width="16.5703125" style="338" customWidth="1"/>
    <col min="6924" max="6924" width="20.5703125" style="338" customWidth="1"/>
    <col min="6925" max="6925" width="21.140625" style="338" customWidth="1"/>
    <col min="6926" max="6926" width="9.5703125" style="338" customWidth="1"/>
    <col min="6927" max="6927" width="0.42578125" style="338" customWidth="1"/>
    <col min="6928" max="6934" width="6.42578125" style="338" customWidth="1"/>
    <col min="6935" max="7163" width="11.42578125" style="338"/>
    <col min="7164" max="7164" width="1" style="338" customWidth="1"/>
    <col min="7165" max="7165" width="4.28515625" style="338" customWidth="1"/>
    <col min="7166" max="7166" width="34.7109375" style="338" customWidth="1"/>
    <col min="7167" max="7167" width="0" style="338" hidden="1" customWidth="1"/>
    <col min="7168" max="7168" width="20" style="338" customWidth="1"/>
    <col min="7169" max="7169" width="20.85546875" style="338" customWidth="1"/>
    <col min="7170" max="7170" width="25" style="338" customWidth="1"/>
    <col min="7171" max="7171" width="18.7109375" style="338" customWidth="1"/>
    <col min="7172" max="7172" width="29.7109375" style="338" customWidth="1"/>
    <col min="7173" max="7173" width="13.42578125" style="338" customWidth="1"/>
    <col min="7174" max="7174" width="13.85546875" style="338" customWidth="1"/>
    <col min="7175" max="7179" width="16.5703125" style="338" customWidth="1"/>
    <col min="7180" max="7180" width="20.5703125" style="338" customWidth="1"/>
    <col min="7181" max="7181" width="21.140625" style="338" customWidth="1"/>
    <col min="7182" max="7182" width="9.5703125" style="338" customWidth="1"/>
    <col min="7183" max="7183" width="0.42578125" style="338" customWidth="1"/>
    <col min="7184" max="7190" width="6.42578125" style="338" customWidth="1"/>
    <col min="7191" max="7419" width="11.42578125" style="338"/>
    <col min="7420" max="7420" width="1" style="338" customWidth="1"/>
    <col min="7421" max="7421" width="4.28515625" style="338" customWidth="1"/>
    <col min="7422" max="7422" width="34.7109375" style="338" customWidth="1"/>
    <col min="7423" max="7423" width="0" style="338" hidden="1" customWidth="1"/>
    <col min="7424" max="7424" width="20" style="338" customWidth="1"/>
    <col min="7425" max="7425" width="20.85546875" style="338" customWidth="1"/>
    <col min="7426" max="7426" width="25" style="338" customWidth="1"/>
    <col min="7427" max="7427" width="18.7109375" style="338" customWidth="1"/>
    <col min="7428" max="7428" width="29.7109375" style="338" customWidth="1"/>
    <col min="7429" max="7429" width="13.42578125" style="338" customWidth="1"/>
    <col min="7430" max="7430" width="13.85546875" style="338" customWidth="1"/>
    <col min="7431" max="7435" width="16.5703125" style="338" customWidth="1"/>
    <col min="7436" max="7436" width="20.5703125" style="338" customWidth="1"/>
    <col min="7437" max="7437" width="21.140625" style="338" customWidth="1"/>
    <col min="7438" max="7438" width="9.5703125" style="338" customWidth="1"/>
    <col min="7439" max="7439" width="0.42578125" style="338" customWidth="1"/>
    <col min="7440" max="7446" width="6.42578125" style="338" customWidth="1"/>
    <col min="7447" max="7675" width="11.42578125" style="338"/>
    <col min="7676" max="7676" width="1" style="338" customWidth="1"/>
    <col min="7677" max="7677" width="4.28515625" style="338" customWidth="1"/>
    <col min="7678" max="7678" width="34.7109375" style="338" customWidth="1"/>
    <col min="7679" max="7679" width="0" style="338" hidden="1" customWidth="1"/>
    <col min="7680" max="7680" width="20" style="338" customWidth="1"/>
    <col min="7681" max="7681" width="20.85546875" style="338" customWidth="1"/>
    <col min="7682" max="7682" width="25" style="338" customWidth="1"/>
    <col min="7683" max="7683" width="18.7109375" style="338" customWidth="1"/>
    <col min="7684" max="7684" width="29.7109375" style="338" customWidth="1"/>
    <col min="7685" max="7685" width="13.42578125" style="338" customWidth="1"/>
    <col min="7686" max="7686" width="13.85546875" style="338" customWidth="1"/>
    <col min="7687" max="7691" width="16.5703125" style="338" customWidth="1"/>
    <col min="7692" max="7692" width="20.5703125" style="338" customWidth="1"/>
    <col min="7693" max="7693" width="21.140625" style="338" customWidth="1"/>
    <col min="7694" max="7694" width="9.5703125" style="338" customWidth="1"/>
    <col min="7695" max="7695" width="0.42578125" style="338" customWidth="1"/>
    <col min="7696" max="7702" width="6.42578125" style="338" customWidth="1"/>
    <col min="7703" max="7931" width="11.42578125" style="338"/>
    <col min="7932" max="7932" width="1" style="338" customWidth="1"/>
    <col min="7933" max="7933" width="4.28515625" style="338" customWidth="1"/>
    <col min="7934" max="7934" width="34.7109375" style="338" customWidth="1"/>
    <col min="7935" max="7935" width="0" style="338" hidden="1" customWidth="1"/>
    <col min="7936" max="7936" width="20" style="338" customWidth="1"/>
    <col min="7937" max="7937" width="20.85546875" style="338" customWidth="1"/>
    <col min="7938" max="7938" width="25" style="338" customWidth="1"/>
    <col min="7939" max="7939" width="18.7109375" style="338" customWidth="1"/>
    <col min="7940" max="7940" width="29.7109375" style="338" customWidth="1"/>
    <col min="7941" max="7941" width="13.42578125" style="338" customWidth="1"/>
    <col min="7942" max="7942" width="13.85546875" style="338" customWidth="1"/>
    <col min="7943" max="7947" width="16.5703125" style="338" customWidth="1"/>
    <col min="7948" max="7948" width="20.5703125" style="338" customWidth="1"/>
    <col min="7949" max="7949" width="21.140625" style="338" customWidth="1"/>
    <col min="7950" max="7950" width="9.5703125" style="338" customWidth="1"/>
    <col min="7951" max="7951" width="0.42578125" style="338" customWidth="1"/>
    <col min="7952" max="7958" width="6.42578125" style="338" customWidth="1"/>
    <col min="7959" max="8187" width="11.42578125" style="338"/>
    <col min="8188" max="8188" width="1" style="338" customWidth="1"/>
    <col min="8189" max="8189" width="4.28515625" style="338" customWidth="1"/>
    <col min="8190" max="8190" width="34.7109375" style="338" customWidth="1"/>
    <col min="8191" max="8191" width="0" style="338" hidden="1" customWidth="1"/>
    <col min="8192" max="8192" width="20" style="338" customWidth="1"/>
    <col min="8193" max="8193" width="20.85546875" style="338" customWidth="1"/>
    <col min="8194" max="8194" width="25" style="338" customWidth="1"/>
    <col min="8195" max="8195" width="18.7109375" style="338" customWidth="1"/>
    <col min="8196" max="8196" width="29.7109375" style="338" customWidth="1"/>
    <col min="8197" max="8197" width="13.42578125" style="338" customWidth="1"/>
    <col min="8198" max="8198" width="13.85546875" style="338" customWidth="1"/>
    <col min="8199" max="8203" width="16.5703125" style="338" customWidth="1"/>
    <col min="8204" max="8204" width="20.5703125" style="338" customWidth="1"/>
    <col min="8205" max="8205" width="21.140625" style="338" customWidth="1"/>
    <col min="8206" max="8206" width="9.5703125" style="338" customWidth="1"/>
    <col min="8207" max="8207" width="0.42578125" style="338" customWidth="1"/>
    <col min="8208" max="8214" width="6.42578125" style="338" customWidth="1"/>
    <col min="8215" max="8443" width="11.42578125" style="338"/>
    <col min="8444" max="8444" width="1" style="338" customWidth="1"/>
    <col min="8445" max="8445" width="4.28515625" style="338" customWidth="1"/>
    <col min="8446" max="8446" width="34.7109375" style="338" customWidth="1"/>
    <col min="8447" max="8447" width="0" style="338" hidden="1" customWidth="1"/>
    <col min="8448" max="8448" width="20" style="338" customWidth="1"/>
    <col min="8449" max="8449" width="20.85546875" style="338" customWidth="1"/>
    <col min="8450" max="8450" width="25" style="338" customWidth="1"/>
    <col min="8451" max="8451" width="18.7109375" style="338" customWidth="1"/>
    <col min="8452" max="8452" width="29.7109375" style="338" customWidth="1"/>
    <col min="8453" max="8453" width="13.42578125" style="338" customWidth="1"/>
    <col min="8454" max="8454" width="13.85546875" style="338" customWidth="1"/>
    <col min="8455" max="8459" width="16.5703125" style="338" customWidth="1"/>
    <col min="8460" max="8460" width="20.5703125" style="338" customWidth="1"/>
    <col min="8461" max="8461" width="21.140625" style="338" customWidth="1"/>
    <col min="8462" max="8462" width="9.5703125" style="338" customWidth="1"/>
    <col min="8463" max="8463" width="0.42578125" style="338" customWidth="1"/>
    <col min="8464" max="8470" width="6.42578125" style="338" customWidth="1"/>
    <col min="8471" max="8699" width="11.42578125" style="338"/>
    <col min="8700" max="8700" width="1" style="338" customWidth="1"/>
    <col min="8701" max="8701" width="4.28515625" style="338" customWidth="1"/>
    <col min="8702" max="8702" width="34.7109375" style="338" customWidth="1"/>
    <col min="8703" max="8703" width="0" style="338" hidden="1" customWidth="1"/>
    <col min="8704" max="8704" width="20" style="338" customWidth="1"/>
    <col min="8705" max="8705" width="20.85546875" style="338" customWidth="1"/>
    <col min="8706" max="8706" width="25" style="338" customWidth="1"/>
    <col min="8707" max="8707" width="18.7109375" style="338" customWidth="1"/>
    <col min="8708" max="8708" width="29.7109375" style="338" customWidth="1"/>
    <col min="8709" max="8709" width="13.42578125" style="338" customWidth="1"/>
    <col min="8710" max="8710" width="13.85546875" style="338" customWidth="1"/>
    <col min="8711" max="8715" width="16.5703125" style="338" customWidth="1"/>
    <col min="8716" max="8716" width="20.5703125" style="338" customWidth="1"/>
    <col min="8717" max="8717" width="21.140625" style="338" customWidth="1"/>
    <col min="8718" max="8718" width="9.5703125" style="338" customWidth="1"/>
    <col min="8719" max="8719" width="0.42578125" style="338" customWidth="1"/>
    <col min="8720" max="8726" width="6.42578125" style="338" customWidth="1"/>
    <col min="8727" max="8955" width="11.42578125" style="338"/>
    <col min="8956" max="8956" width="1" style="338" customWidth="1"/>
    <col min="8957" max="8957" width="4.28515625" style="338" customWidth="1"/>
    <col min="8958" max="8958" width="34.7109375" style="338" customWidth="1"/>
    <col min="8959" max="8959" width="0" style="338" hidden="1" customWidth="1"/>
    <col min="8960" max="8960" width="20" style="338" customWidth="1"/>
    <col min="8961" max="8961" width="20.85546875" style="338" customWidth="1"/>
    <col min="8962" max="8962" width="25" style="338" customWidth="1"/>
    <col min="8963" max="8963" width="18.7109375" style="338" customWidth="1"/>
    <col min="8964" max="8964" width="29.7109375" style="338" customWidth="1"/>
    <col min="8965" max="8965" width="13.42578125" style="338" customWidth="1"/>
    <col min="8966" max="8966" width="13.85546875" style="338" customWidth="1"/>
    <col min="8967" max="8971" width="16.5703125" style="338" customWidth="1"/>
    <col min="8972" max="8972" width="20.5703125" style="338" customWidth="1"/>
    <col min="8973" max="8973" width="21.140625" style="338" customWidth="1"/>
    <col min="8974" max="8974" width="9.5703125" style="338" customWidth="1"/>
    <col min="8975" max="8975" width="0.42578125" style="338" customWidth="1"/>
    <col min="8976" max="8982" width="6.42578125" style="338" customWidth="1"/>
    <col min="8983" max="9211" width="11.42578125" style="338"/>
    <col min="9212" max="9212" width="1" style="338" customWidth="1"/>
    <col min="9213" max="9213" width="4.28515625" style="338" customWidth="1"/>
    <col min="9214" max="9214" width="34.7109375" style="338" customWidth="1"/>
    <col min="9215" max="9215" width="0" style="338" hidden="1" customWidth="1"/>
    <col min="9216" max="9216" width="20" style="338" customWidth="1"/>
    <col min="9217" max="9217" width="20.85546875" style="338" customWidth="1"/>
    <col min="9218" max="9218" width="25" style="338" customWidth="1"/>
    <col min="9219" max="9219" width="18.7109375" style="338" customWidth="1"/>
    <col min="9220" max="9220" width="29.7109375" style="338" customWidth="1"/>
    <col min="9221" max="9221" width="13.42578125" style="338" customWidth="1"/>
    <col min="9222" max="9222" width="13.85546875" style="338" customWidth="1"/>
    <col min="9223" max="9227" width="16.5703125" style="338" customWidth="1"/>
    <col min="9228" max="9228" width="20.5703125" style="338" customWidth="1"/>
    <col min="9229" max="9229" width="21.140625" style="338" customWidth="1"/>
    <col min="9230" max="9230" width="9.5703125" style="338" customWidth="1"/>
    <col min="9231" max="9231" width="0.42578125" style="338" customWidth="1"/>
    <col min="9232" max="9238" width="6.42578125" style="338" customWidth="1"/>
    <col min="9239" max="9467" width="11.42578125" style="338"/>
    <col min="9468" max="9468" width="1" style="338" customWidth="1"/>
    <col min="9469" max="9469" width="4.28515625" style="338" customWidth="1"/>
    <col min="9470" max="9470" width="34.7109375" style="338" customWidth="1"/>
    <col min="9471" max="9471" width="0" style="338" hidden="1" customWidth="1"/>
    <col min="9472" max="9472" width="20" style="338" customWidth="1"/>
    <col min="9473" max="9473" width="20.85546875" style="338" customWidth="1"/>
    <col min="9474" max="9474" width="25" style="338" customWidth="1"/>
    <col min="9475" max="9475" width="18.7109375" style="338" customWidth="1"/>
    <col min="9476" max="9476" width="29.7109375" style="338" customWidth="1"/>
    <col min="9477" max="9477" width="13.42578125" style="338" customWidth="1"/>
    <col min="9478" max="9478" width="13.85546875" style="338" customWidth="1"/>
    <col min="9479" max="9483" width="16.5703125" style="338" customWidth="1"/>
    <col min="9484" max="9484" width="20.5703125" style="338" customWidth="1"/>
    <col min="9485" max="9485" width="21.140625" style="338" customWidth="1"/>
    <col min="9486" max="9486" width="9.5703125" style="338" customWidth="1"/>
    <col min="9487" max="9487" width="0.42578125" style="338" customWidth="1"/>
    <col min="9488" max="9494" width="6.42578125" style="338" customWidth="1"/>
    <col min="9495" max="9723" width="11.42578125" style="338"/>
    <col min="9724" max="9724" width="1" style="338" customWidth="1"/>
    <col min="9725" max="9725" width="4.28515625" style="338" customWidth="1"/>
    <col min="9726" max="9726" width="34.7109375" style="338" customWidth="1"/>
    <col min="9727" max="9727" width="0" style="338" hidden="1" customWidth="1"/>
    <col min="9728" max="9728" width="20" style="338" customWidth="1"/>
    <col min="9729" max="9729" width="20.85546875" style="338" customWidth="1"/>
    <col min="9730" max="9730" width="25" style="338" customWidth="1"/>
    <col min="9731" max="9731" width="18.7109375" style="338" customWidth="1"/>
    <col min="9732" max="9732" width="29.7109375" style="338" customWidth="1"/>
    <col min="9733" max="9733" width="13.42578125" style="338" customWidth="1"/>
    <col min="9734" max="9734" width="13.85546875" style="338" customWidth="1"/>
    <col min="9735" max="9739" width="16.5703125" style="338" customWidth="1"/>
    <col min="9740" max="9740" width="20.5703125" style="338" customWidth="1"/>
    <col min="9741" max="9741" width="21.140625" style="338" customWidth="1"/>
    <col min="9742" max="9742" width="9.5703125" style="338" customWidth="1"/>
    <col min="9743" max="9743" width="0.42578125" style="338" customWidth="1"/>
    <col min="9744" max="9750" width="6.42578125" style="338" customWidth="1"/>
    <col min="9751" max="9979" width="11.42578125" style="338"/>
    <col min="9980" max="9980" width="1" style="338" customWidth="1"/>
    <col min="9981" max="9981" width="4.28515625" style="338" customWidth="1"/>
    <col min="9982" max="9982" width="34.7109375" style="338" customWidth="1"/>
    <col min="9983" max="9983" width="0" style="338" hidden="1" customWidth="1"/>
    <col min="9984" max="9984" width="20" style="338" customWidth="1"/>
    <col min="9985" max="9985" width="20.85546875" style="338" customWidth="1"/>
    <col min="9986" max="9986" width="25" style="338" customWidth="1"/>
    <col min="9987" max="9987" width="18.7109375" style="338" customWidth="1"/>
    <col min="9988" max="9988" width="29.7109375" style="338" customWidth="1"/>
    <col min="9989" max="9989" width="13.42578125" style="338" customWidth="1"/>
    <col min="9990" max="9990" width="13.85546875" style="338" customWidth="1"/>
    <col min="9991" max="9995" width="16.5703125" style="338" customWidth="1"/>
    <col min="9996" max="9996" width="20.5703125" style="338" customWidth="1"/>
    <col min="9997" max="9997" width="21.140625" style="338" customWidth="1"/>
    <col min="9998" max="9998" width="9.5703125" style="338" customWidth="1"/>
    <col min="9999" max="9999" width="0.42578125" style="338" customWidth="1"/>
    <col min="10000" max="10006" width="6.42578125" style="338" customWidth="1"/>
    <col min="10007" max="10235" width="11.42578125" style="338"/>
    <col min="10236" max="10236" width="1" style="338" customWidth="1"/>
    <col min="10237" max="10237" width="4.28515625" style="338" customWidth="1"/>
    <col min="10238" max="10238" width="34.7109375" style="338" customWidth="1"/>
    <col min="10239" max="10239" width="0" style="338" hidden="1" customWidth="1"/>
    <col min="10240" max="10240" width="20" style="338" customWidth="1"/>
    <col min="10241" max="10241" width="20.85546875" style="338" customWidth="1"/>
    <col min="10242" max="10242" width="25" style="338" customWidth="1"/>
    <col min="10243" max="10243" width="18.7109375" style="338" customWidth="1"/>
    <col min="10244" max="10244" width="29.7109375" style="338" customWidth="1"/>
    <col min="10245" max="10245" width="13.42578125" style="338" customWidth="1"/>
    <col min="10246" max="10246" width="13.85546875" style="338" customWidth="1"/>
    <col min="10247" max="10251" width="16.5703125" style="338" customWidth="1"/>
    <col min="10252" max="10252" width="20.5703125" style="338" customWidth="1"/>
    <col min="10253" max="10253" width="21.140625" style="338" customWidth="1"/>
    <col min="10254" max="10254" width="9.5703125" style="338" customWidth="1"/>
    <col min="10255" max="10255" width="0.42578125" style="338" customWidth="1"/>
    <col min="10256" max="10262" width="6.42578125" style="338" customWidth="1"/>
    <col min="10263" max="10491" width="11.42578125" style="338"/>
    <col min="10492" max="10492" width="1" style="338" customWidth="1"/>
    <col min="10493" max="10493" width="4.28515625" style="338" customWidth="1"/>
    <col min="10494" max="10494" width="34.7109375" style="338" customWidth="1"/>
    <col min="10495" max="10495" width="0" style="338" hidden="1" customWidth="1"/>
    <col min="10496" max="10496" width="20" style="338" customWidth="1"/>
    <col min="10497" max="10497" width="20.85546875" style="338" customWidth="1"/>
    <col min="10498" max="10498" width="25" style="338" customWidth="1"/>
    <col min="10499" max="10499" width="18.7109375" style="338" customWidth="1"/>
    <col min="10500" max="10500" width="29.7109375" style="338" customWidth="1"/>
    <col min="10501" max="10501" width="13.42578125" style="338" customWidth="1"/>
    <col min="10502" max="10502" width="13.85546875" style="338" customWidth="1"/>
    <col min="10503" max="10507" width="16.5703125" style="338" customWidth="1"/>
    <col min="10508" max="10508" width="20.5703125" style="338" customWidth="1"/>
    <col min="10509" max="10509" width="21.140625" style="338" customWidth="1"/>
    <col min="10510" max="10510" width="9.5703125" style="338" customWidth="1"/>
    <col min="10511" max="10511" width="0.42578125" style="338" customWidth="1"/>
    <col min="10512" max="10518" width="6.42578125" style="338" customWidth="1"/>
    <col min="10519" max="10747" width="11.42578125" style="338"/>
    <col min="10748" max="10748" width="1" style="338" customWidth="1"/>
    <col min="10749" max="10749" width="4.28515625" style="338" customWidth="1"/>
    <col min="10750" max="10750" width="34.7109375" style="338" customWidth="1"/>
    <col min="10751" max="10751" width="0" style="338" hidden="1" customWidth="1"/>
    <col min="10752" max="10752" width="20" style="338" customWidth="1"/>
    <col min="10753" max="10753" width="20.85546875" style="338" customWidth="1"/>
    <col min="10754" max="10754" width="25" style="338" customWidth="1"/>
    <col min="10755" max="10755" width="18.7109375" style="338" customWidth="1"/>
    <col min="10756" max="10756" width="29.7109375" style="338" customWidth="1"/>
    <col min="10757" max="10757" width="13.42578125" style="338" customWidth="1"/>
    <col min="10758" max="10758" width="13.85546875" style="338" customWidth="1"/>
    <col min="10759" max="10763" width="16.5703125" style="338" customWidth="1"/>
    <col min="10764" max="10764" width="20.5703125" style="338" customWidth="1"/>
    <col min="10765" max="10765" width="21.140625" style="338" customWidth="1"/>
    <col min="10766" max="10766" width="9.5703125" style="338" customWidth="1"/>
    <col min="10767" max="10767" width="0.42578125" style="338" customWidth="1"/>
    <col min="10768" max="10774" width="6.42578125" style="338" customWidth="1"/>
    <col min="10775" max="11003" width="11.42578125" style="338"/>
    <col min="11004" max="11004" width="1" style="338" customWidth="1"/>
    <col min="11005" max="11005" width="4.28515625" style="338" customWidth="1"/>
    <col min="11006" max="11006" width="34.7109375" style="338" customWidth="1"/>
    <col min="11007" max="11007" width="0" style="338" hidden="1" customWidth="1"/>
    <col min="11008" max="11008" width="20" style="338" customWidth="1"/>
    <col min="11009" max="11009" width="20.85546875" style="338" customWidth="1"/>
    <col min="11010" max="11010" width="25" style="338" customWidth="1"/>
    <col min="11011" max="11011" width="18.7109375" style="338" customWidth="1"/>
    <col min="11012" max="11012" width="29.7109375" style="338" customWidth="1"/>
    <col min="11013" max="11013" width="13.42578125" style="338" customWidth="1"/>
    <col min="11014" max="11014" width="13.85546875" style="338" customWidth="1"/>
    <col min="11015" max="11019" width="16.5703125" style="338" customWidth="1"/>
    <col min="11020" max="11020" width="20.5703125" style="338" customWidth="1"/>
    <col min="11021" max="11021" width="21.140625" style="338" customWidth="1"/>
    <col min="11022" max="11022" width="9.5703125" style="338" customWidth="1"/>
    <col min="11023" max="11023" width="0.42578125" style="338" customWidth="1"/>
    <col min="11024" max="11030" width="6.42578125" style="338" customWidth="1"/>
    <col min="11031" max="11259" width="11.42578125" style="338"/>
    <col min="11260" max="11260" width="1" style="338" customWidth="1"/>
    <col min="11261" max="11261" width="4.28515625" style="338" customWidth="1"/>
    <col min="11262" max="11262" width="34.7109375" style="338" customWidth="1"/>
    <col min="11263" max="11263" width="0" style="338" hidden="1" customWidth="1"/>
    <col min="11264" max="11264" width="20" style="338" customWidth="1"/>
    <col min="11265" max="11265" width="20.85546875" style="338" customWidth="1"/>
    <col min="11266" max="11266" width="25" style="338" customWidth="1"/>
    <col min="11267" max="11267" width="18.7109375" style="338" customWidth="1"/>
    <col min="11268" max="11268" width="29.7109375" style="338" customWidth="1"/>
    <col min="11269" max="11269" width="13.42578125" style="338" customWidth="1"/>
    <col min="11270" max="11270" width="13.85546875" style="338" customWidth="1"/>
    <col min="11271" max="11275" width="16.5703125" style="338" customWidth="1"/>
    <col min="11276" max="11276" width="20.5703125" style="338" customWidth="1"/>
    <col min="11277" max="11277" width="21.140625" style="338" customWidth="1"/>
    <col min="11278" max="11278" width="9.5703125" style="338" customWidth="1"/>
    <col min="11279" max="11279" width="0.42578125" style="338" customWidth="1"/>
    <col min="11280" max="11286" width="6.42578125" style="338" customWidth="1"/>
    <col min="11287" max="11515" width="11.42578125" style="338"/>
    <col min="11516" max="11516" width="1" style="338" customWidth="1"/>
    <col min="11517" max="11517" width="4.28515625" style="338" customWidth="1"/>
    <col min="11518" max="11518" width="34.7109375" style="338" customWidth="1"/>
    <col min="11519" max="11519" width="0" style="338" hidden="1" customWidth="1"/>
    <col min="11520" max="11520" width="20" style="338" customWidth="1"/>
    <col min="11521" max="11521" width="20.85546875" style="338" customWidth="1"/>
    <col min="11522" max="11522" width="25" style="338" customWidth="1"/>
    <col min="11523" max="11523" width="18.7109375" style="338" customWidth="1"/>
    <col min="11524" max="11524" width="29.7109375" style="338" customWidth="1"/>
    <col min="11525" max="11525" width="13.42578125" style="338" customWidth="1"/>
    <col min="11526" max="11526" width="13.85546875" style="338" customWidth="1"/>
    <col min="11527" max="11531" width="16.5703125" style="338" customWidth="1"/>
    <col min="11532" max="11532" width="20.5703125" style="338" customWidth="1"/>
    <col min="11533" max="11533" width="21.140625" style="338" customWidth="1"/>
    <col min="11534" max="11534" width="9.5703125" style="338" customWidth="1"/>
    <col min="11535" max="11535" width="0.42578125" style="338" customWidth="1"/>
    <col min="11536" max="11542" width="6.42578125" style="338" customWidth="1"/>
    <col min="11543" max="11771" width="11.42578125" style="338"/>
    <col min="11772" max="11772" width="1" style="338" customWidth="1"/>
    <col min="11773" max="11773" width="4.28515625" style="338" customWidth="1"/>
    <col min="11774" max="11774" width="34.7109375" style="338" customWidth="1"/>
    <col min="11775" max="11775" width="0" style="338" hidden="1" customWidth="1"/>
    <col min="11776" max="11776" width="20" style="338" customWidth="1"/>
    <col min="11777" max="11777" width="20.85546875" style="338" customWidth="1"/>
    <col min="11778" max="11778" width="25" style="338" customWidth="1"/>
    <col min="11779" max="11779" width="18.7109375" style="338" customWidth="1"/>
    <col min="11780" max="11780" width="29.7109375" style="338" customWidth="1"/>
    <col min="11781" max="11781" width="13.42578125" style="338" customWidth="1"/>
    <col min="11782" max="11782" width="13.85546875" style="338" customWidth="1"/>
    <col min="11783" max="11787" width="16.5703125" style="338" customWidth="1"/>
    <col min="11788" max="11788" width="20.5703125" style="338" customWidth="1"/>
    <col min="11789" max="11789" width="21.140625" style="338" customWidth="1"/>
    <col min="11790" max="11790" width="9.5703125" style="338" customWidth="1"/>
    <col min="11791" max="11791" width="0.42578125" style="338" customWidth="1"/>
    <col min="11792" max="11798" width="6.42578125" style="338" customWidth="1"/>
    <col min="11799" max="12027" width="11.42578125" style="338"/>
    <col min="12028" max="12028" width="1" style="338" customWidth="1"/>
    <col min="12029" max="12029" width="4.28515625" style="338" customWidth="1"/>
    <col min="12030" max="12030" width="34.7109375" style="338" customWidth="1"/>
    <col min="12031" max="12031" width="0" style="338" hidden="1" customWidth="1"/>
    <col min="12032" max="12032" width="20" style="338" customWidth="1"/>
    <col min="12033" max="12033" width="20.85546875" style="338" customWidth="1"/>
    <col min="12034" max="12034" width="25" style="338" customWidth="1"/>
    <col min="12035" max="12035" width="18.7109375" style="338" customWidth="1"/>
    <col min="12036" max="12036" width="29.7109375" style="338" customWidth="1"/>
    <col min="12037" max="12037" width="13.42578125" style="338" customWidth="1"/>
    <col min="12038" max="12038" width="13.85546875" style="338" customWidth="1"/>
    <col min="12039" max="12043" width="16.5703125" style="338" customWidth="1"/>
    <col min="12044" max="12044" width="20.5703125" style="338" customWidth="1"/>
    <col min="12045" max="12045" width="21.140625" style="338" customWidth="1"/>
    <col min="12046" max="12046" width="9.5703125" style="338" customWidth="1"/>
    <col min="12047" max="12047" width="0.42578125" style="338" customWidth="1"/>
    <col min="12048" max="12054" width="6.42578125" style="338" customWidth="1"/>
    <col min="12055" max="12283" width="11.42578125" style="338"/>
    <col min="12284" max="12284" width="1" style="338" customWidth="1"/>
    <col min="12285" max="12285" width="4.28515625" style="338" customWidth="1"/>
    <col min="12286" max="12286" width="34.7109375" style="338" customWidth="1"/>
    <col min="12287" max="12287" width="0" style="338" hidden="1" customWidth="1"/>
    <col min="12288" max="12288" width="20" style="338" customWidth="1"/>
    <col min="12289" max="12289" width="20.85546875" style="338" customWidth="1"/>
    <col min="12290" max="12290" width="25" style="338" customWidth="1"/>
    <col min="12291" max="12291" width="18.7109375" style="338" customWidth="1"/>
    <col min="12292" max="12292" width="29.7109375" style="338" customWidth="1"/>
    <col min="12293" max="12293" width="13.42578125" style="338" customWidth="1"/>
    <col min="12294" max="12294" width="13.85546875" style="338" customWidth="1"/>
    <col min="12295" max="12299" width="16.5703125" style="338" customWidth="1"/>
    <col min="12300" max="12300" width="20.5703125" style="338" customWidth="1"/>
    <col min="12301" max="12301" width="21.140625" style="338" customWidth="1"/>
    <col min="12302" max="12302" width="9.5703125" style="338" customWidth="1"/>
    <col min="12303" max="12303" width="0.42578125" style="338" customWidth="1"/>
    <col min="12304" max="12310" width="6.42578125" style="338" customWidth="1"/>
    <col min="12311" max="12539" width="11.42578125" style="338"/>
    <col min="12540" max="12540" width="1" style="338" customWidth="1"/>
    <col min="12541" max="12541" width="4.28515625" style="338" customWidth="1"/>
    <col min="12542" max="12542" width="34.7109375" style="338" customWidth="1"/>
    <col min="12543" max="12543" width="0" style="338" hidden="1" customWidth="1"/>
    <col min="12544" max="12544" width="20" style="338" customWidth="1"/>
    <col min="12545" max="12545" width="20.85546875" style="338" customWidth="1"/>
    <col min="12546" max="12546" width="25" style="338" customWidth="1"/>
    <col min="12547" max="12547" width="18.7109375" style="338" customWidth="1"/>
    <col min="12548" max="12548" width="29.7109375" style="338" customWidth="1"/>
    <col min="12549" max="12549" width="13.42578125" style="338" customWidth="1"/>
    <col min="12550" max="12550" width="13.85546875" style="338" customWidth="1"/>
    <col min="12551" max="12555" width="16.5703125" style="338" customWidth="1"/>
    <col min="12556" max="12556" width="20.5703125" style="338" customWidth="1"/>
    <col min="12557" max="12557" width="21.140625" style="338" customWidth="1"/>
    <col min="12558" max="12558" width="9.5703125" style="338" customWidth="1"/>
    <col min="12559" max="12559" width="0.42578125" style="338" customWidth="1"/>
    <col min="12560" max="12566" width="6.42578125" style="338" customWidth="1"/>
    <col min="12567" max="12795" width="11.42578125" style="338"/>
    <col min="12796" max="12796" width="1" style="338" customWidth="1"/>
    <col min="12797" max="12797" width="4.28515625" style="338" customWidth="1"/>
    <col min="12798" max="12798" width="34.7109375" style="338" customWidth="1"/>
    <col min="12799" max="12799" width="0" style="338" hidden="1" customWidth="1"/>
    <col min="12800" max="12800" width="20" style="338" customWidth="1"/>
    <col min="12801" max="12801" width="20.85546875" style="338" customWidth="1"/>
    <col min="12802" max="12802" width="25" style="338" customWidth="1"/>
    <col min="12803" max="12803" width="18.7109375" style="338" customWidth="1"/>
    <col min="12804" max="12804" width="29.7109375" style="338" customWidth="1"/>
    <col min="12805" max="12805" width="13.42578125" style="338" customWidth="1"/>
    <col min="12806" max="12806" width="13.85546875" style="338" customWidth="1"/>
    <col min="12807" max="12811" width="16.5703125" style="338" customWidth="1"/>
    <col min="12812" max="12812" width="20.5703125" style="338" customWidth="1"/>
    <col min="12813" max="12813" width="21.140625" style="338" customWidth="1"/>
    <col min="12814" max="12814" width="9.5703125" style="338" customWidth="1"/>
    <col min="12815" max="12815" width="0.42578125" style="338" customWidth="1"/>
    <col min="12816" max="12822" width="6.42578125" style="338" customWidth="1"/>
    <col min="12823" max="13051" width="11.42578125" style="338"/>
    <col min="13052" max="13052" width="1" style="338" customWidth="1"/>
    <col min="13053" max="13053" width="4.28515625" style="338" customWidth="1"/>
    <col min="13054" max="13054" width="34.7109375" style="338" customWidth="1"/>
    <col min="13055" max="13055" width="0" style="338" hidden="1" customWidth="1"/>
    <col min="13056" max="13056" width="20" style="338" customWidth="1"/>
    <col min="13057" max="13057" width="20.85546875" style="338" customWidth="1"/>
    <col min="13058" max="13058" width="25" style="338" customWidth="1"/>
    <col min="13059" max="13059" width="18.7109375" style="338" customWidth="1"/>
    <col min="13060" max="13060" width="29.7109375" style="338" customWidth="1"/>
    <col min="13061" max="13061" width="13.42578125" style="338" customWidth="1"/>
    <col min="13062" max="13062" width="13.85546875" style="338" customWidth="1"/>
    <col min="13063" max="13067" width="16.5703125" style="338" customWidth="1"/>
    <col min="13068" max="13068" width="20.5703125" style="338" customWidth="1"/>
    <col min="13069" max="13069" width="21.140625" style="338" customWidth="1"/>
    <col min="13070" max="13070" width="9.5703125" style="338" customWidth="1"/>
    <col min="13071" max="13071" width="0.42578125" style="338" customWidth="1"/>
    <col min="13072" max="13078" width="6.42578125" style="338" customWidth="1"/>
    <col min="13079" max="13307" width="11.42578125" style="338"/>
    <col min="13308" max="13308" width="1" style="338" customWidth="1"/>
    <col min="13309" max="13309" width="4.28515625" style="338" customWidth="1"/>
    <col min="13310" max="13310" width="34.7109375" style="338" customWidth="1"/>
    <col min="13311" max="13311" width="0" style="338" hidden="1" customWidth="1"/>
    <col min="13312" max="13312" width="20" style="338" customWidth="1"/>
    <col min="13313" max="13313" width="20.85546875" style="338" customWidth="1"/>
    <col min="13314" max="13314" width="25" style="338" customWidth="1"/>
    <col min="13315" max="13315" width="18.7109375" style="338" customWidth="1"/>
    <col min="13316" max="13316" width="29.7109375" style="338" customWidth="1"/>
    <col min="13317" max="13317" width="13.42578125" style="338" customWidth="1"/>
    <col min="13318" max="13318" width="13.85546875" style="338" customWidth="1"/>
    <col min="13319" max="13323" width="16.5703125" style="338" customWidth="1"/>
    <col min="13324" max="13324" width="20.5703125" style="338" customWidth="1"/>
    <col min="13325" max="13325" width="21.140625" style="338" customWidth="1"/>
    <col min="13326" max="13326" width="9.5703125" style="338" customWidth="1"/>
    <col min="13327" max="13327" width="0.42578125" style="338" customWidth="1"/>
    <col min="13328" max="13334" width="6.42578125" style="338" customWidth="1"/>
    <col min="13335" max="13563" width="11.42578125" style="338"/>
    <col min="13564" max="13564" width="1" style="338" customWidth="1"/>
    <col min="13565" max="13565" width="4.28515625" style="338" customWidth="1"/>
    <col min="13566" max="13566" width="34.7109375" style="338" customWidth="1"/>
    <col min="13567" max="13567" width="0" style="338" hidden="1" customWidth="1"/>
    <col min="13568" max="13568" width="20" style="338" customWidth="1"/>
    <col min="13569" max="13569" width="20.85546875" style="338" customWidth="1"/>
    <col min="13570" max="13570" width="25" style="338" customWidth="1"/>
    <col min="13571" max="13571" width="18.7109375" style="338" customWidth="1"/>
    <col min="13572" max="13572" width="29.7109375" style="338" customWidth="1"/>
    <col min="13573" max="13573" width="13.42578125" style="338" customWidth="1"/>
    <col min="13574" max="13574" width="13.85546875" style="338" customWidth="1"/>
    <col min="13575" max="13579" width="16.5703125" style="338" customWidth="1"/>
    <col min="13580" max="13580" width="20.5703125" style="338" customWidth="1"/>
    <col min="13581" max="13581" width="21.140625" style="338" customWidth="1"/>
    <col min="13582" max="13582" width="9.5703125" style="338" customWidth="1"/>
    <col min="13583" max="13583" width="0.42578125" style="338" customWidth="1"/>
    <col min="13584" max="13590" width="6.42578125" style="338" customWidth="1"/>
    <col min="13591" max="13819" width="11.42578125" style="338"/>
    <col min="13820" max="13820" width="1" style="338" customWidth="1"/>
    <col min="13821" max="13821" width="4.28515625" style="338" customWidth="1"/>
    <col min="13822" max="13822" width="34.7109375" style="338" customWidth="1"/>
    <col min="13823" max="13823" width="0" style="338" hidden="1" customWidth="1"/>
    <col min="13824" max="13824" width="20" style="338" customWidth="1"/>
    <col min="13825" max="13825" width="20.85546875" style="338" customWidth="1"/>
    <col min="13826" max="13826" width="25" style="338" customWidth="1"/>
    <col min="13827" max="13827" width="18.7109375" style="338" customWidth="1"/>
    <col min="13828" max="13828" width="29.7109375" style="338" customWidth="1"/>
    <col min="13829" max="13829" width="13.42578125" style="338" customWidth="1"/>
    <col min="13830" max="13830" width="13.85546875" style="338" customWidth="1"/>
    <col min="13831" max="13835" width="16.5703125" style="338" customWidth="1"/>
    <col min="13836" max="13836" width="20.5703125" style="338" customWidth="1"/>
    <col min="13837" max="13837" width="21.140625" style="338" customWidth="1"/>
    <col min="13838" max="13838" width="9.5703125" style="338" customWidth="1"/>
    <col min="13839" max="13839" width="0.42578125" style="338" customWidth="1"/>
    <col min="13840" max="13846" width="6.42578125" style="338" customWidth="1"/>
    <col min="13847" max="14075" width="11.42578125" style="338"/>
    <col min="14076" max="14076" width="1" style="338" customWidth="1"/>
    <col min="14077" max="14077" width="4.28515625" style="338" customWidth="1"/>
    <col min="14078" max="14078" width="34.7109375" style="338" customWidth="1"/>
    <col min="14079" max="14079" width="0" style="338" hidden="1" customWidth="1"/>
    <col min="14080" max="14080" width="20" style="338" customWidth="1"/>
    <col min="14081" max="14081" width="20.85546875" style="338" customWidth="1"/>
    <col min="14082" max="14082" width="25" style="338" customWidth="1"/>
    <col min="14083" max="14083" width="18.7109375" style="338" customWidth="1"/>
    <col min="14084" max="14084" width="29.7109375" style="338" customWidth="1"/>
    <col min="14085" max="14085" width="13.42578125" style="338" customWidth="1"/>
    <col min="14086" max="14086" width="13.85546875" style="338" customWidth="1"/>
    <col min="14087" max="14091" width="16.5703125" style="338" customWidth="1"/>
    <col min="14092" max="14092" width="20.5703125" style="338" customWidth="1"/>
    <col min="14093" max="14093" width="21.140625" style="338" customWidth="1"/>
    <col min="14094" max="14094" width="9.5703125" style="338" customWidth="1"/>
    <col min="14095" max="14095" width="0.42578125" style="338" customWidth="1"/>
    <col min="14096" max="14102" width="6.42578125" style="338" customWidth="1"/>
    <col min="14103" max="14331" width="11.42578125" style="338"/>
    <col min="14332" max="14332" width="1" style="338" customWidth="1"/>
    <col min="14333" max="14333" width="4.28515625" style="338" customWidth="1"/>
    <col min="14334" max="14334" width="34.7109375" style="338" customWidth="1"/>
    <col min="14335" max="14335" width="0" style="338" hidden="1" customWidth="1"/>
    <col min="14336" max="14336" width="20" style="338" customWidth="1"/>
    <col min="14337" max="14337" width="20.85546875" style="338" customWidth="1"/>
    <col min="14338" max="14338" width="25" style="338" customWidth="1"/>
    <col min="14339" max="14339" width="18.7109375" style="338" customWidth="1"/>
    <col min="14340" max="14340" width="29.7109375" style="338" customWidth="1"/>
    <col min="14341" max="14341" width="13.42578125" style="338" customWidth="1"/>
    <col min="14342" max="14342" width="13.85546875" style="338" customWidth="1"/>
    <col min="14343" max="14347" width="16.5703125" style="338" customWidth="1"/>
    <col min="14348" max="14348" width="20.5703125" style="338" customWidth="1"/>
    <col min="14349" max="14349" width="21.140625" style="338" customWidth="1"/>
    <col min="14350" max="14350" width="9.5703125" style="338" customWidth="1"/>
    <col min="14351" max="14351" width="0.42578125" style="338" customWidth="1"/>
    <col min="14352" max="14358" width="6.42578125" style="338" customWidth="1"/>
    <col min="14359" max="14587" width="11.42578125" style="338"/>
    <col min="14588" max="14588" width="1" style="338" customWidth="1"/>
    <col min="14589" max="14589" width="4.28515625" style="338" customWidth="1"/>
    <col min="14590" max="14590" width="34.7109375" style="338" customWidth="1"/>
    <col min="14591" max="14591" width="0" style="338" hidden="1" customWidth="1"/>
    <col min="14592" max="14592" width="20" style="338" customWidth="1"/>
    <col min="14593" max="14593" width="20.85546875" style="338" customWidth="1"/>
    <col min="14594" max="14594" width="25" style="338" customWidth="1"/>
    <col min="14595" max="14595" width="18.7109375" style="338" customWidth="1"/>
    <col min="14596" max="14596" width="29.7109375" style="338" customWidth="1"/>
    <col min="14597" max="14597" width="13.42578125" style="338" customWidth="1"/>
    <col min="14598" max="14598" width="13.85546875" style="338" customWidth="1"/>
    <col min="14599" max="14603" width="16.5703125" style="338" customWidth="1"/>
    <col min="14604" max="14604" width="20.5703125" style="338" customWidth="1"/>
    <col min="14605" max="14605" width="21.140625" style="338" customWidth="1"/>
    <col min="14606" max="14606" width="9.5703125" style="338" customWidth="1"/>
    <col min="14607" max="14607" width="0.42578125" style="338" customWidth="1"/>
    <col min="14608" max="14614" width="6.42578125" style="338" customWidth="1"/>
    <col min="14615" max="14843" width="11.42578125" style="338"/>
    <col min="14844" max="14844" width="1" style="338" customWidth="1"/>
    <col min="14845" max="14845" width="4.28515625" style="338" customWidth="1"/>
    <col min="14846" max="14846" width="34.7109375" style="338" customWidth="1"/>
    <col min="14847" max="14847" width="0" style="338" hidden="1" customWidth="1"/>
    <col min="14848" max="14848" width="20" style="338" customWidth="1"/>
    <col min="14849" max="14849" width="20.85546875" style="338" customWidth="1"/>
    <col min="14850" max="14850" width="25" style="338" customWidth="1"/>
    <col min="14851" max="14851" width="18.7109375" style="338" customWidth="1"/>
    <col min="14852" max="14852" width="29.7109375" style="338" customWidth="1"/>
    <col min="14853" max="14853" width="13.42578125" style="338" customWidth="1"/>
    <col min="14854" max="14854" width="13.85546875" style="338" customWidth="1"/>
    <col min="14855" max="14859" width="16.5703125" style="338" customWidth="1"/>
    <col min="14860" max="14860" width="20.5703125" style="338" customWidth="1"/>
    <col min="14861" max="14861" width="21.140625" style="338" customWidth="1"/>
    <col min="14862" max="14862" width="9.5703125" style="338" customWidth="1"/>
    <col min="14863" max="14863" width="0.42578125" style="338" customWidth="1"/>
    <col min="14864" max="14870" width="6.42578125" style="338" customWidth="1"/>
    <col min="14871" max="15099" width="11.42578125" style="338"/>
    <col min="15100" max="15100" width="1" style="338" customWidth="1"/>
    <col min="15101" max="15101" width="4.28515625" style="338" customWidth="1"/>
    <col min="15102" max="15102" width="34.7109375" style="338" customWidth="1"/>
    <col min="15103" max="15103" width="0" style="338" hidden="1" customWidth="1"/>
    <col min="15104" max="15104" width="20" style="338" customWidth="1"/>
    <col min="15105" max="15105" width="20.85546875" style="338" customWidth="1"/>
    <col min="15106" max="15106" width="25" style="338" customWidth="1"/>
    <col min="15107" max="15107" width="18.7109375" style="338" customWidth="1"/>
    <col min="15108" max="15108" width="29.7109375" style="338" customWidth="1"/>
    <col min="15109" max="15109" width="13.42578125" style="338" customWidth="1"/>
    <col min="15110" max="15110" width="13.85546875" style="338" customWidth="1"/>
    <col min="15111" max="15115" width="16.5703125" style="338" customWidth="1"/>
    <col min="15116" max="15116" width="20.5703125" style="338" customWidth="1"/>
    <col min="15117" max="15117" width="21.140625" style="338" customWidth="1"/>
    <col min="15118" max="15118" width="9.5703125" style="338" customWidth="1"/>
    <col min="15119" max="15119" width="0.42578125" style="338" customWidth="1"/>
    <col min="15120" max="15126" width="6.42578125" style="338" customWidth="1"/>
    <col min="15127" max="15355" width="11.42578125" style="338"/>
    <col min="15356" max="15356" width="1" style="338" customWidth="1"/>
    <col min="15357" max="15357" width="4.28515625" style="338" customWidth="1"/>
    <col min="15358" max="15358" width="34.7109375" style="338" customWidth="1"/>
    <col min="15359" max="15359" width="0" style="338" hidden="1" customWidth="1"/>
    <col min="15360" max="15360" width="20" style="338" customWidth="1"/>
    <col min="15361" max="15361" width="20.85546875" style="338" customWidth="1"/>
    <col min="15362" max="15362" width="25" style="338" customWidth="1"/>
    <col min="15363" max="15363" width="18.7109375" style="338" customWidth="1"/>
    <col min="15364" max="15364" width="29.7109375" style="338" customWidth="1"/>
    <col min="15365" max="15365" width="13.42578125" style="338" customWidth="1"/>
    <col min="15366" max="15366" width="13.85546875" style="338" customWidth="1"/>
    <col min="15367" max="15371" width="16.5703125" style="338" customWidth="1"/>
    <col min="15372" max="15372" width="20.5703125" style="338" customWidth="1"/>
    <col min="15373" max="15373" width="21.140625" style="338" customWidth="1"/>
    <col min="15374" max="15374" width="9.5703125" style="338" customWidth="1"/>
    <col min="15375" max="15375" width="0.42578125" style="338" customWidth="1"/>
    <col min="15376" max="15382" width="6.42578125" style="338" customWidth="1"/>
    <col min="15383" max="15611" width="11.42578125" style="338"/>
    <col min="15612" max="15612" width="1" style="338" customWidth="1"/>
    <col min="15613" max="15613" width="4.28515625" style="338" customWidth="1"/>
    <col min="15614" max="15614" width="34.7109375" style="338" customWidth="1"/>
    <col min="15615" max="15615" width="0" style="338" hidden="1" customWidth="1"/>
    <col min="15616" max="15616" width="20" style="338" customWidth="1"/>
    <col min="15617" max="15617" width="20.85546875" style="338" customWidth="1"/>
    <col min="15618" max="15618" width="25" style="338" customWidth="1"/>
    <col min="15619" max="15619" width="18.7109375" style="338" customWidth="1"/>
    <col min="15620" max="15620" width="29.7109375" style="338" customWidth="1"/>
    <col min="15621" max="15621" width="13.42578125" style="338" customWidth="1"/>
    <col min="15622" max="15622" width="13.85546875" style="338" customWidth="1"/>
    <col min="15623" max="15627" width="16.5703125" style="338" customWidth="1"/>
    <col min="15628" max="15628" width="20.5703125" style="338" customWidth="1"/>
    <col min="15629" max="15629" width="21.140625" style="338" customWidth="1"/>
    <col min="15630" max="15630" width="9.5703125" style="338" customWidth="1"/>
    <col min="15631" max="15631" width="0.42578125" style="338" customWidth="1"/>
    <col min="15632" max="15638" width="6.42578125" style="338" customWidth="1"/>
    <col min="15639" max="15867" width="11.42578125" style="338"/>
    <col min="15868" max="15868" width="1" style="338" customWidth="1"/>
    <col min="15869" max="15869" width="4.28515625" style="338" customWidth="1"/>
    <col min="15870" max="15870" width="34.7109375" style="338" customWidth="1"/>
    <col min="15871" max="15871" width="0" style="338" hidden="1" customWidth="1"/>
    <col min="15872" max="15872" width="20" style="338" customWidth="1"/>
    <col min="15873" max="15873" width="20.85546875" style="338" customWidth="1"/>
    <col min="15874" max="15874" width="25" style="338" customWidth="1"/>
    <col min="15875" max="15875" width="18.7109375" style="338" customWidth="1"/>
    <col min="15876" max="15876" width="29.7109375" style="338" customWidth="1"/>
    <col min="15877" max="15877" width="13.42578125" style="338" customWidth="1"/>
    <col min="15878" max="15878" width="13.85546875" style="338" customWidth="1"/>
    <col min="15879" max="15883" width="16.5703125" style="338" customWidth="1"/>
    <col min="15884" max="15884" width="20.5703125" style="338" customWidth="1"/>
    <col min="15885" max="15885" width="21.140625" style="338" customWidth="1"/>
    <col min="15886" max="15886" width="9.5703125" style="338" customWidth="1"/>
    <col min="15887" max="15887" width="0.42578125" style="338" customWidth="1"/>
    <col min="15888" max="15894" width="6.42578125" style="338" customWidth="1"/>
    <col min="15895" max="16123" width="11.42578125" style="338"/>
    <col min="16124" max="16124" width="1" style="338" customWidth="1"/>
    <col min="16125" max="16125" width="4.28515625" style="338" customWidth="1"/>
    <col min="16126" max="16126" width="34.7109375" style="338" customWidth="1"/>
    <col min="16127" max="16127" width="0" style="338" hidden="1" customWidth="1"/>
    <col min="16128" max="16128" width="20" style="338" customWidth="1"/>
    <col min="16129" max="16129" width="20.85546875" style="338" customWidth="1"/>
    <col min="16130" max="16130" width="25" style="338" customWidth="1"/>
    <col min="16131" max="16131" width="18.7109375" style="338" customWidth="1"/>
    <col min="16132" max="16132" width="29.7109375" style="338" customWidth="1"/>
    <col min="16133" max="16133" width="13.42578125" style="338" customWidth="1"/>
    <col min="16134" max="16134" width="13.85546875" style="338" customWidth="1"/>
    <col min="16135" max="16139" width="16.5703125" style="338" customWidth="1"/>
    <col min="16140" max="16140" width="20.5703125" style="338" customWidth="1"/>
    <col min="16141" max="16141" width="21.140625" style="338" customWidth="1"/>
    <col min="16142" max="16142" width="9.5703125" style="338" customWidth="1"/>
    <col min="16143" max="16143" width="0.42578125" style="338" customWidth="1"/>
    <col min="16144" max="16150" width="6.42578125" style="338" customWidth="1"/>
    <col min="16151" max="16371" width="11.42578125" style="338"/>
    <col min="16372" max="16384" width="11.42578125" style="338" customWidth="1"/>
  </cols>
  <sheetData>
    <row r="2" spans="1:16" ht="26.25" x14ac:dyDescent="0.25">
      <c r="B2" s="1017" t="s">
        <v>2</v>
      </c>
      <c r="C2" s="1018"/>
      <c r="D2" s="1018"/>
      <c r="E2" s="1018"/>
      <c r="F2" s="1018"/>
      <c r="G2" s="1018"/>
      <c r="H2" s="1018"/>
      <c r="I2" s="1018"/>
      <c r="J2" s="1018"/>
      <c r="K2" s="1018"/>
      <c r="L2" s="1018"/>
      <c r="M2" s="1018"/>
      <c r="N2" s="1018"/>
      <c r="O2" s="1018"/>
      <c r="P2" s="1018"/>
    </row>
    <row r="4" spans="1:16" ht="26.25" x14ac:dyDescent="0.25">
      <c r="B4" s="1040" t="s">
        <v>3</v>
      </c>
      <c r="C4" s="1040"/>
      <c r="D4" s="1040"/>
      <c r="E4" s="1040"/>
      <c r="F4" s="1040"/>
      <c r="G4" s="1040"/>
      <c r="H4" s="1040"/>
      <c r="I4" s="1040"/>
      <c r="J4" s="1040"/>
      <c r="K4" s="1040"/>
      <c r="L4" s="1040"/>
      <c r="M4" s="1040"/>
      <c r="N4" s="1040"/>
      <c r="O4" s="1040"/>
      <c r="P4" s="1040"/>
    </row>
    <row r="5" spans="1:16" s="544" customFormat="1" ht="21" x14ac:dyDescent="0.35">
      <c r="A5" s="1041" t="s">
        <v>4</v>
      </c>
      <c r="B5" s="1041"/>
      <c r="C5" s="1041"/>
      <c r="D5" s="1041"/>
      <c r="E5" s="1041"/>
      <c r="F5" s="1041"/>
      <c r="G5" s="1041"/>
      <c r="H5" s="1041"/>
      <c r="I5" s="1041"/>
      <c r="J5" s="1041"/>
      <c r="K5" s="1041"/>
      <c r="L5" s="1041"/>
    </row>
    <row r="6" spans="1:16" ht="15.75" thickBot="1" x14ac:dyDescent="0.3"/>
    <row r="7" spans="1:16" ht="21.75" thickBot="1" x14ac:dyDescent="0.3">
      <c r="B7" s="298" t="s">
        <v>5</v>
      </c>
      <c r="C7" s="1032" t="s">
        <v>1635</v>
      </c>
      <c r="D7" s="1032"/>
      <c r="E7" s="1032"/>
      <c r="F7" s="1032"/>
      <c r="G7" s="1032"/>
      <c r="H7" s="1032"/>
      <c r="I7" s="1032"/>
      <c r="J7" s="1032"/>
      <c r="K7" s="1032"/>
      <c r="L7" s="1032"/>
      <c r="M7" s="1032"/>
      <c r="N7" s="1033"/>
    </row>
    <row r="8" spans="1:16" ht="16.5" thickBot="1" x14ac:dyDescent="0.3">
      <c r="B8" s="299" t="s">
        <v>6</v>
      </c>
      <c r="C8" s="1032"/>
      <c r="D8" s="1032"/>
      <c r="E8" s="1032"/>
      <c r="F8" s="1032"/>
      <c r="G8" s="1032"/>
      <c r="H8" s="1032"/>
      <c r="I8" s="1032"/>
      <c r="J8" s="1032"/>
      <c r="K8" s="1032"/>
      <c r="L8" s="1032"/>
      <c r="M8" s="1032"/>
      <c r="N8" s="1033"/>
    </row>
    <row r="9" spans="1:16" ht="16.5" thickBot="1" x14ac:dyDescent="0.3">
      <c r="B9" s="299" t="s">
        <v>7</v>
      </c>
      <c r="C9" s="1032"/>
      <c r="D9" s="1032"/>
      <c r="E9" s="1032"/>
      <c r="F9" s="1032"/>
      <c r="G9" s="1032"/>
      <c r="H9" s="1032"/>
      <c r="I9" s="1032"/>
      <c r="J9" s="1032"/>
      <c r="K9" s="1032"/>
      <c r="L9" s="1032"/>
      <c r="M9" s="1032"/>
      <c r="N9" s="1033"/>
    </row>
    <row r="10" spans="1:16" ht="16.5" thickBot="1" x14ac:dyDescent="0.3">
      <c r="B10" s="299" t="s">
        <v>8</v>
      </c>
      <c r="C10" s="1032"/>
      <c r="D10" s="1032"/>
      <c r="E10" s="1032"/>
      <c r="F10" s="1032"/>
      <c r="G10" s="1032"/>
      <c r="H10" s="1032"/>
      <c r="I10" s="1032"/>
      <c r="J10" s="1032"/>
      <c r="K10" s="1032"/>
      <c r="L10" s="1032"/>
      <c r="M10" s="1032"/>
      <c r="N10" s="1033"/>
    </row>
    <row r="11" spans="1:16" ht="16.5" thickBot="1" x14ac:dyDescent="0.3">
      <c r="B11" s="299" t="s">
        <v>9</v>
      </c>
      <c r="C11" s="1034">
        <v>1</v>
      </c>
      <c r="D11" s="1034"/>
      <c r="E11" s="1035"/>
      <c r="F11" s="432"/>
      <c r="G11" s="432"/>
      <c r="H11" s="432"/>
      <c r="I11" s="432"/>
      <c r="J11" s="432"/>
      <c r="K11" s="432"/>
      <c r="L11" s="432"/>
      <c r="M11" s="432"/>
      <c r="N11" s="433"/>
    </row>
    <row r="12" spans="1:16" ht="16.5" thickBot="1" x14ac:dyDescent="0.3">
      <c r="B12" s="300" t="s">
        <v>10</v>
      </c>
      <c r="C12" s="545">
        <v>42021</v>
      </c>
      <c r="D12" s="509"/>
      <c r="E12" s="509"/>
      <c r="F12" s="509"/>
      <c r="G12" s="509"/>
      <c r="H12" s="509"/>
      <c r="I12" s="509"/>
      <c r="J12" s="509"/>
      <c r="K12" s="509"/>
      <c r="L12" s="509"/>
      <c r="M12" s="509"/>
      <c r="N12" s="510"/>
    </row>
    <row r="13" spans="1:16" ht="15.75" x14ac:dyDescent="0.25">
      <c r="B13" s="302"/>
      <c r="C13" s="546"/>
      <c r="D13" s="304"/>
      <c r="E13" s="304"/>
      <c r="F13" s="304"/>
      <c r="G13" s="304"/>
      <c r="H13" s="304"/>
      <c r="I13" s="547"/>
      <c r="J13" s="547"/>
      <c r="K13" s="547"/>
      <c r="L13" s="547"/>
      <c r="M13" s="547"/>
      <c r="N13" s="304"/>
    </row>
    <row r="14" spans="1:16" x14ac:dyDescent="0.25">
      <c r="I14" s="547"/>
      <c r="J14" s="547"/>
      <c r="K14" s="547"/>
      <c r="L14" s="547"/>
      <c r="M14" s="547"/>
      <c r="N14" s="548"/>
    </row>
    <row r="15" spans="1:16" x14ac:dyDescent="0.25">
      <c r="B15" s="1036" t="s">
        <v>11</v>
      </c>
      <c r="C15" s="1036"/>
      <c r="D15" s="511" t="s">
        <v>12</v>
      </c>
      <c r="E15" s="511" t="s">
        <v>13</v>
      </c>
      <c r="F15" s="511" t="s">
        <v>14</v>
      </c>
      <c r="G15" s="434"/>
      <c r="I15" s="396"/>
      <c r="J15" s="396"/>
      <c r="K15" s="396"/>
      <c r="L15" s="396"/>
      <c r="M15" s="396"/>
      <c r="N15" s="548"/>
    </row>
    <row r="16" spans="1:16" x14ac:dyDescent="0.25">
      <c r="B16" s="1036"/>
      <c r="C16" s="1036"/>
      <c r="D16" s="511">
        <v>1</v>
      </c>
      <c r="E16" s="549">
        <v>1105724250</v>
      </c>
      <c r="F16" s="550">
        <v>450</v>
      </c>
      <c r="G16" s="551"/>
      <c r="I16" s="552"/>
      <c r="J16" s="552"/>
      <c r="K16" s="552"/>
      <c r="L16" s="552"/>
      <c r="M16" s="552"/>
      <c r="N16" s="548"/>
    </row>
    <row r="17" spans="1:14" x14ac:dyDescent="0.25">
      <c r="B17" s="1036"/>
      <c r="C17" s="1036"/>
      <c r="D17" s="511"/>
      <c r="E17" s="550"/>
      <c r="F17" s="550"/>
      <c r="G17" s="551"/>
      <c r="I17" s="552"/>
      <c r="J17" s="552"/>
      <c r="K17" s="552"/>
      <c r="L17" s="552"/>
      <c r="M17" s="552"/>
      <c r="N17" s="548"/>
    </row>
    <row r="18" spans="1:14" x14ac:dyDescent="0.25">
      <c r="B18" s="1036"/>
      <c r="C18" s="1036"/>
      <c r="D18" s="511"/>
      <c r="E18" s="550"/>
      <c r="F18" s="550"/>
      <c r="G18" s="551"/>
      <c r="I18" s="552"/>
      <c r="J18" s="552"/>
      <c r="K18" s="552"/>
      <c r="L18" s="552"/>
      <c r="M18" s="552"/>
      <c r="N18" s="548"/>
    </row>
    <row r="19" spans="1:14" x14ac:dyDescent="0.25">
      <c r="B19" s="1036"/>
      <c r="C19" s="1036"/>
      <c r="D19" s="511"/>
      <c r="E19" s="553"/>
      <c r="F19" s="550"/>
      <c r="G19" s="551"/>
      <c r="H19" s="554"/>
      <c r="I19" s="552"/>
      <c r="J19" s="552"/>
      <c r="K19" s="552"/>
      <c r="L19" s="552"/>
      <c r="M19" s="552"/>
      <c r="N19" s="555"/>
    </row>
    <row r="20" spans="1:14" x14ac:dyDescent="0.25">
      <c r="B20" s="1036"/>
      <c r="C20" s="1036"/>
      <c r="D20" s="511"/>
      <c r="E20" s="553"/>
      <c r="F20" s="550"/>
      <c r="G20" s="551"/>
      <c r="H20" s="554"/>
      <c r="I20" s="556"/>
      <c r="J20" s="556"/>
      <c r="K20" s="556"/>
      <c r="L20" s="556"/>
      <c r="M20" s="556"/>
      <c r="N20" s="555"/>
    </row>
    <row r="21" spans="1:14" x14ac:dyDescent="0.25">
      <c r="B21" s="1036"/>
      <c r="C21" s="1036"/>
      <c r="D21" s="511"/>
      <c r="E21" s="553"/>
      <c r="F21" s="550"/>
      <c r="G21" s="551"/>
      <c r="H21" s="554"/>
      <c r="I21" s="547"/>
      <c r="J21" s="547"/>
      <c r="K21" s="547"/>
      <c r="L21" s="547"/>
      <c r="M21" s="547"/>
      <c r="N21" s="555"/>
    </row>
    <row r="22" spans="1:14" x14ac:dyDescent="0.25">
      <c r="B22" s="1036"/>
      <c r="C22" s="1036"/>
      <c r="D22" s="511"/>
      <c r="E22" s="553"/>
      <c r="F22" s="550"/>
      <c r="G22" s="551"/>
      <c r="H22" s="554"/>
      <c r="I22" s="547"/>
      <c r="J22" s="547"/>
      <c r="K22" s="547"/>
      <c r="L22" s="547"/>
      <c r="M22" s="547"/>
      <c r="N22" s="555"/>
    </row>
    <row r="23" spans="1:14" ht="15.75" thickBot="1" x14ac:dyDescent="0.3">
      <c r="B23" s="1037" t="s">
        <v>15</v>
      </c>
      <c r="C23" s="1038"/>
      <c r="D23" s="511"/>
      <c r="E23" s="557">
        <f>SUM(E16:E22)</f>
        <v>1105724250</v>
      </c>
      <c r="F23" s="550">
        <f>SUM(F16:F22)</f>
        <v>450</v>
      </c>
      <c r="G23" s="551"/>
      <c r="H23" s="554"/>
      <c r="I23" s="547"/>
      <c r="J23" s="547"/>
      <c r="K23" s="547"/>
      <c r="L23" s="547"/>
      <c r="M23" s="547"/>
      <c r="N23" s="555"/>
    </row>
    <row r="24" spans="1:14" ht="45.75" thickBot="1" x14ac:dyDescent="0.3">
      <c r="A24" s="558"/>
      <c r="B24" s="351" t="s">
        <v>16</v>
      </c>
      <c r="C24" s="351" t="s">
        <v>17</v>
      </c>
      <c r="E24" s="396"/>
      <c r="F24" s="396"/>
      <c r="G24" s="396"/>
      <c r="H24" s="396"/>
      <c r="I24" s="559"/>
      <c r="J24" s="559"/>
      <c r="K24" s="559"/>
      <c r="L24" s="559"/>
      <c r="M24" s="559"/>
    </row>
    <row r="25" spans="1:14" ht="15.75" thickBot="1" x14ac:dyDescent="0.3">
      <c r="A25" s="560">
        <v>1</v>
      </c>
      <c r="C25" s="435">
        <f>+F23*80%</f>
        <v>360</v>
      </c>
      <c r="D25" s="552"/>
      <c r="E25" s="561">
        <f>E23</f>
        <v>1105724250</v>
      </c>
      <c r="F25" s="562"/>
      <c r="G25" s="562"/>
      <c r="H25" s="562"/>
      <c r="I25" s="563"/>
      <c r="J25" s="563"/>
      <c r="K25" s="563"/>
      <c r="L25" s="563"/>
      <c r="M25" s="563"/>
    </row>
    <row r="26" spans="1:14" x14ac:dyDescent="0.25">
      <c r="A26" s="436"/>
      <c r="C26" s="310"/>
      <c r="D26" s="552"/>
      <c r="E26" s="564"/>
      <c r="F26" s="562"/>
      <c r="G26" s="562"/>
      <c r="H26" s="562"/>
      <c r="I26" s="563"/>
      <c r="J26" s="563"/>
      <c r="K26" s="563"/>
      <c r="L26" s="563"/>
      <c r="M26" s="563"/>
    </row>
    <row r="27" spans="1:14" x14ac:dyDescent="0.25">
      <c r="A27" s="436"/>
      <c r="C27" s="310"/>
      <c r="D27" s="552"/>
      <c r="E27" s="564"/>
      <c r="F27" s="562"/>
      <c r="G27" s="562"/>
      <c r="H27" s="562"/>
      <c r="I27" s="563"/>
      <c r="J27" s="563"/>
      <c r="K27" s="563"/>
      <c r="L27" s="563"/>
      <c r="M27" s="563"/>
    </row>
    <row r="28" spans="1:14" x14ac:dyDescent="0.25">
      <c r="A28" s="436"/>
      <c r="B28" s="565" t="s">
        <v>18</v>
      </c>
      <c r="C28" s="544"/>
      <c r="D28" s="544"/>
      <c r="E28" s="544"/>
      <c r="F28" s="544"/>
      <c r="G28" s="544"/>
      <c r="H28" s="544"/>
      <c r="I28" s="547"/>
      <c r="J28" s="547"/>
      <c r="K28" s="547"/>
      <c r="L28" s="547"/>
      <c r="M28" s="547"/>
      <c r="N28" s="548"/>
    </row>
    <row r="29" spans="1:14" x14ac:dyDescent="0.25">
      <c r="A29" s="436"/>
      <c r="B29" s="544"/>
      <c r="C29" s="544"/>
      <c r="D29" s="544"/>
      <c r="E29" s="544"/>
      <c r="F29" s="544"/>
      <c r="G29" s="544"/>
      <c r="H29" s="544"/>
      <c r="I29" s="547"/>
      <c r="J29" s="547"/>
      <c r="K29" s="547"/>
      <c r="L29" s="547"/>
      <c r="M29" s="547"/>
      <c r="N29" s="548"/>
    </row>
    <row r="30" spans="1:14" x14ac:dyDescent="0.25">
      <c r="A30" s="436"/>
      <c r="B30" s="494" t="s">
        <v>19</v>
      </c>
      <c r="C30" s="494" t="s">
        <v>0</v>
      </c>
      <c r="D30" s="494" t="s">
        <v>20</v>
      </c>
      <c r="E30" s="544"/>
      <c r="F30" s="544"/>
      <c r="G30" s="544"/>
      <c r="H30" s="544"/>
      <c r="I30" s="547"/>
      <c r="J30" s="547"/>
      <c r="K30" s="547"/>
      <c r="L30" s="547"/>
      <c r="M30" s="547"/>
      <c r="N30" s="548"/>
    </row>
    <row r="31" spans="1:14" x14ac:dyDescent="0.25">
      <c r="A31" s="436"/>
      <c r="B31" s="312" t="s">
        <v>22</v>
      </c>
      <c r="C31" s="523" t="s">
        <v>23</v>
      </c>
      <c r="D31" s="312"/>
      <c r="E31" s="544"/>
      <c r="F31" s="544"/>
      <c r="G31" s="544"/>
      <c r="H31" s="544"/>
      <c r="I31" s="547"/>
      <c r="J31" s="547"/>
      <c r="K31" s="547"/>
      <c r="L31" s="547"/>
      <c r="M31" s="547"/>
      <c r="N31" s="548"/>
    </row>
    <row r="32" spans="1:14" x14ac:dyDescent="0.25">
      <c r="A32" s="436"/>
      <c r="B32" s="312" t="s">
        <v>24</v>
      </c>
      <c r="C32" s="523" t="s">
        <v>23</v>
      </c>
      <c r="D32" s="312"/>
      <c r="E32" s="544"/>
      <c r="F32" s="544"/>
      <c r="G32" s="544"/>
      <c r="H32" s="544"/>
      <c r="I32" s="547"/>
      <c r="J32" s="547"/>
      <c r="K32" s="547"/>
      <c r="L32" s="547"/>
      <c r="M32" s="547"/>
      <c r="N32" s="548"/>
    </row>
    <row r="33" spans="1:14" x14ac:dyDescent="0.25">
      <c r="A33" s="436"/>
      <c r="B33" s="312" t="s">
        <v>25</v>
      </c>
      <c r="C33" s="523" t="s">
        <v>23</v>
      </c>
      <c r="D33" s="312"/>
      <c r="E33" s="544"/>
      <c r="F33" s="544"/>
      <c r="G33" s="544"/>
      <c r="H33" s="544"/>
      <c r="I33" s="547"/>
      <c r="J33" s="547"/>
      <c r="K33" s="547"/>
      <c r="L33" s="547"/>
      <c r="M33" s="547"/>
      <c r="N33" s="548"/>
    </row>
    <row r="34" spans="1:14" x14ac:dyDescent="0.25">
      <c r="A34" s="436"/>
      <c r="B34" s="312" t="s">
        <v>26</v>
      </c>
      <c r="C34" s="523" t="s">
        <v>23</v>
      </c>
      <c r="D34" s="312"/>
      <c r="E34" s="544"/>
      <c r="F34" s="544"/>
      <c r="G34" s="544"/>
      <c r="H34" s="544"/>
      <c r="I34" s="547"/>
      <c r="J34" s="547"/>
      <c r="K34" s="547"/>
      <c r="L34" s="547"/>
      <c r="M34" s="547"/>
      <c r="N34" s="548"/>
    </row>
    <row r="35" spans="1:14" x14ac:dyDescent="0.25">
      <c r="A35" s="436"/>
      <c r="B35" s="544"/>
      <c r="C35" s="544"/>
      <c r="D35" s="544"/>
      <c r="E35" s="544"/>
      <c r="F35" s="544"/>
      <c r="G35" s="544"/>
      <c r="H35" s="544"/>
      <c r="I35" s="547"/>
      <c r="J35" s="547"/>
      <c r="K35" s="547"/>
      <c r="L35" s="547"/>
      <c r="M35" s="547"/>
      <c r="N35" s="548"/>
    </row>
    <row r="36" spans="1:14" x14ac:dyDescent="0.25">
      <c r="A36" s="436"/>
      <c r="B36" s="544"/>
      <c r="C36" s="544"/>
      <c r="D36" s="544"/>
      <c r="E36" s="544"/>
      <c r="F36" s="544"/>
      <c r="G36" s="544"/>
      <c r="H36" s="544"/>
      <c r="I36" s="547"/>
      <c r="J36" s="547"/>
      <c r="K36" s="547"/>
      <c r="L36" s="547"/>
      <c r="M36" s="547"/>
      <c r="N36" s="548"/>
    </row>
    <row r="37" spans="1:14" x14ac:dyDescent="0.25">
      <c r="A37" s="436"/>
      <c r="B37" s="565" t="s">
        <v>27</v>
      </c>
      <c r="C37" s="544"/>
      <c r="D37" s="544"/>
      <c r="E37" s="544"/>
      <c r="F37" s="544"/>
      <c r="G37" s="544"/>
      <c r="H37" s="544"/>
      <c r="I37" s="547"/>
      <c r="J37" s="547"/>
      <c r="K37" s="547"/>
      <c r="L37" s="547"/>
      <c r="M37" s="547"/>
      <c r="N37" s="548"/>
    </row>
    <row r="38" spans="1:14" x14ac:dyDescent="0.25">
      <c r="A38" s="436"/>
      <c r="B38" s="544"/>
      <c r="C38" s="544"/>
      <c r="D38" s="544"/>
      <c r="E38" s="544"/>
      <c r="F38" s="544"/>
      <c r="G38" s="544"/>
      <c r="H38" s="544"/>
      <c r="I38" s="547"/>
      <c r="J38" s="547"/>
      <c r="K38" s="547"/>
      <c r="L38" s="547"/>
      <c r="M38" s="547"/>
      <c r="N38" s="548"/>
    </row>
    <row r="39" spans="1:14" x14ac:dyDescent="0.25">
      <c r="A39" s="436"/>
      <c r="B39" s="544"/>
      <c r="C39" s="544"/>
      <c r="D39" s="544"/>
      <c r="E39" s="544"/>
      <c r="F39" s="544"/>
      <c r="G39" s="544"/>
      <c r="H39" s="544"/>
      <c r="I39" s="547"/>
      <c r="J39" s="547"/>
      <c r="K39" s="547"/>
      <c r="L39" s="547"/>
      <c r="M39" s="547"/>
      <c r="N39" s="548"/>
    </row>
    <row r="40" spans="1:14" x14ac:dyDescent="0.25">
      <c r="A40" s="436"/>
      <c r="B40" s="494" t="s">
        <v>19</v>
      </c>
      <c r="C40" s="494" t="s">
        <v>28</v>
      </c>
      <c r="D40" s="566" t="s">
        <v>29</v>
      </c>
      <c r="E40" s="566" t="s">
        <v>30</v>
      </c>
      <c r="F40" s="544"/>
      <c r="G40" s="544"/>
      <c r="H40" s="544"/>
      <c r="I40" s="547"/>
      <c r="J40" s="547"/>
      <c r="K40" s="547"/>
      <c r="L40" s="547"/>
      <c r="M40" s="547"/>
      <c r="N40" s="548"/>
    </row>
    <row r="41" spans="1:14" ht="42.75" x14ac:dyDescent="0.25">
      <c r="A41" s="436"/>
      <c r="B41" s="505" t="s">
        <v>31</v>
      </c>
      <c r="C41" s="503">
        <v>40</v>
      </c>
      <c r="D41" s="523">
        <v>40</v>
      </c>
      <c r="E41" s="999">
        <v>100</v>
      </c>
      <c r="F41" s="544"/>
      <c r="G41" s="544"/>
      <c r="H41" s="544"/>
      <c r="I41" s="547"/>
      <c r="J41" s="547"/>
      <c r="K41" s="547"/>
      <c r="L41" s="547"/>
      <c r="M41" s="547"/>
      <c r="N41" s="548"/>
    </row>
    <row r="42" spans="1:14" ht="71.25" x14ac:dyDescent="0.25">
      <c r="A42" s="436"/>
      <c r="B42" s="505" t="s">
        <v>32</v>
      </c>
      <c r="C42" s="503">
        <v>60</v>
      </c>
      <c r="D42" s="523">
        <v>60</v>
      </c>
      <c r="E42" s="1000"/>
      <c r="F42" s="544"/>
      <c r="G42" s="544"/>
      <c r="H42" s="544"/>
      <c r="I42" s="547"/>
      <c r="J42" s="547"/>
      <c r="K42" s="547"/>
      <c r="L42" s="547"/>
      <c r="M42" s="547"/>
      <c r="N42" s="548"/>
    </row>
    <row r="43" spans="1:14" x14ac:dyDescent="0.25">
      <c r="A43" s="436"/>
      <c r="C43" s="310"/>
      <c r="D43" s="552"/>
      <c r="E43" s="564"/>
      <c r="F43" s="562"/>
      <c r="G43" s="562"/>
      <c r="H43" s="562"/>
      <c r="I43" s="563"/>
      <c r="J43" s="563"/>
      <c r="K43" s="563"/>
      <c r="L43" s="563"/>
      <c r="M43" s="563"/>
    </row>
    <row r="44" spans="1:14" x14ac:dyDescent="0.25">
      <c r="A44" s="436"/>
      <c r="C44" s="310"/>
      <c r="D44" s="552"/>
      <c r="E44" s="564"/>
      <c r="F44" s="562"/>
      <c r="G44" s="562"/>
      <c r="H44" s="562"/>
      <c r="I44" s="563"/>
      <c r="J44" s="563"/>
      <c r="K44" s="563"/>
      <c r="L44" s="563"/>
      <c r="M44" s="563"/>
    </row>
    <row r="45" spans="1:14" x14ac:dyDescent="0.25">
      <c r="A45" s="436"/>
      <c r="C45" s="310"/>
      <c r="D45" s="552"/>
      <c r="E45" s="564"/>
      <c r="F45" s="562"/>
      <c r="G45" s="562"/>
      <c r="H45" s="562"/>
      <c r="I45" s="563"/>
      <c r="J45" s="563"/>
      <c r="K45" s="563"/>
      <c r="L45" s="563"/>
      <c r="M45" s="563"/>
    </row>
    <row r="46" spans="1:14" x14ac:dyDescent="0.25">
      <c r="M46" s="563"/>
    </row>
    <row r="47" spans="1:14" x14ac:dyDescent="0.25">
      <c r="B47" s="565" t="s">
        <v>33</v>
      </c>
      <c r="M47" s="567"/>
      <c r="N47" s="567"/>
    </row>
    <row r="48" spans="1:14" ht="15.75" thickBot="1" x14ac:dyDescent="0.3">
      <c r="M48" s="567"/>
      <c r="N48" s="567"/>
    </row>
    <row r="49" spans="1:26" s="547" customFormat="1" ht="60" x14ac:dyDescent="0.25">
      <c r="B49" s="568" t="s">
        <v>34</v>
      </c>
      <c r="C49" s="568" t="s">
        <v>35</v>
      </c>
      <c r="D49" s="568" t="s">
        <v>36</v>
      </c>
      <c r="E49" s="568" t="s">
        <v>37</v>
      </c>
      <c r="F49" s="568" t="s">
        <v>38</v>
      </c>
      <c r="G49" s="568" t="s">
        <v>39</v>
      </c>
      <c r="H49" s="568" t="s">
        <v>40</v>
      </c>
      <c r="I49" s="568" t="s">
        <v>41</v>
      </c>
      <c r="J49" s="568" t="s">
        <v>42</v>
      </c>
      <c r="K49" s="568" t="s">
        <v>43</v>
      </c>
      <c r="L49" s="568" t="s">
        <v>44</v>
      </c>
      <c r="M49" s="569" t="s">
        <v>45</v>
      </c>
      <c r="N49" s="568" t="s">
        <v>46</v>
      </c>
      <c r="O49" s="568" t="s">
        <v>47</v>
      </c>
      <c r="P49" s="570" t="s">
        <v>48</v>
      </c>
      <c r="Q49" s="570" t="s">
        <v>49</v>
      </c>
    </row>
    <row r="50" spans="1:26" s="547" customFormat="1" ht="30" x14ac:dyDescent="0.25">
      <c r="B50" s="317" t="s">
        <v>1635</v>
      </c>
      <c r="C50" s="317" t="s">
        <v>1635</v>
      </c>
      <c r="D50" s="317" t="s">
        <v>486</v>
      </c>
      <c r="E50" s="571" t="s">
        <v>1636</v>
      </c>
      <c r="F50" s="572" t="s">
        <v>0</v>
      </c>
      <c r="G50" s="571" t="s">
        <v>1637</v>
      </c>
      <c r="H50" s="573">
        <v>41547</v>
      </c>
      <c r="I50" s="573">
        <v>41988</v>
      </c>
      <c r="J50" s="571" t="s">
        <v>20</v>
      </c>
      <c r="K50" s="316">
        <f>(I50-H50)/30</f>
        <v>14.7</v>
      </c>
      <c r="L50" s="316">
        <v>0</v>
      </c>
      <c r="M50" s="574">
        <v>200</v>
      </c>
      <c r="N50" s="575" t="s">
        <v>50</v>
      </c>
      <c r="O50" s="576" t="s">
        <v>1638</v>
      </c>
      <c r="P50" s="577">
        <v>50</v>
      </c>
      <c r="Q50" s="237" t="s">
        <v>1645</v>
      </c>
    </row>
    <row r="51" spans="1:26" s="547" customFormat="1" ht="30" x14ac:dyDescent="0.25">
      <c r="B51" s="317" t="s">
        <v>1635</v>
      </c>
      <c r="C51" s="317" t="s">
        <v>1635</v>
      </c>
      <c r="D51" s="317" t="s">
        <v>486</v>
      </c>
      <c r="E51" s="571" t="s">
        <v>1639</v>
      </c>
      <c r="F51" s="572" t="s">
        <v>0</v>
      </c>
      <c r="G51" s="571" t="s">
        <v>1637</v>
      </c>
      <c r="H51" s="573">
        <v>41774</v>
      </c>
      <c r="I51" s="573">
        <v>42004</v>
      </c>
      <c r="J51" s="571" t="s">
        <v>20</v>
      </c>
      <c r="K51" s="988">
        <f>1/30</f>
        <v>3.3333333333333333E-2</v>
      </c>
      <c r="L51" s="988">
        <f>(I50-H51)/30</f>
        <v>7.1333333333333337</v>
      </c>
      <c r="M51" s="574">
        <v>4632</v>
      </c>
      <c r="N51" s="575" t="s">
        <v>50</v>
      </c>
      <c r="O51" s="576">
        <v>1512181248</v>
      </c>
      <c r="P51" s="577" t="s">
        <v>1640</v>
      </c>
      <c r="Q51" s="530" t="s">
        <v>1641</v>
      </c>
    </row>
    <row r="52" spans="1:26" s="327" customFormat="1" ht="43.5" customHeight="1" x14ac:dyDescent="0.25">
      <c r="A52" s="316" t="e">
        <f>+#REF!+1</f>
        <v>#REF!</v>
      </c>
      <c r="B52" s="317" t="s">
        <v>1635</v>
      </c>
      <c r="C52" s="317" t="s">
        <v>1635</v>
      </c>
      <c r="D52" s="317" t="s">
        <v>486</v>
      </c>
      <c r="E52" s="578" t="s">
        <v>1642</v>
      </c>
      <c r="F52" s="437" t="s">
        <v>0</v>
      </c>
      <c r="G52" s="332" t="s">
        <v>111</v>
      </c>
      <c r="H52" s="320">
        <v>41526</v>
      </c>
      <c r="I52" s="320">
        <v>41988</v>
      </c>
      <c r="J52" s="571" t="s">
        <v>20</v>
      </c>
      <c r="K52" s="316">
        <v>0</v>
      </c>
      <c r="L52" s="316">
        <v>15.4</v>
      </c>
      <c r="M52" s="323">
        <v>250</v>
      </c>
      <c r="N52" s="324" t="s">
        <v>50</v>
      </c>
      <c r="O52" s="576">
        <v>677264765</v>
      </c>
      <c r="P52" s="328">
        <v>55</v>
      </c>
      <c r="Q52" s="530" t="s">
        <v>1643</v>
      </c>
      <c r="R52" s="326"/>
      <c r="S52" s="326"/>
      <c r="T52" s="326"/>
      <c r="U52" s="326"/>
      <c r="V52" s="326"/>
      <c r="W52" s="326"/>
      <c r="X52" s="326"/>
      <c r="Y52" s="326"/>
      <c r="Z52" s="326"/>
    </row>
    <row r="53" spans="1:26" s="327" customFormat="1" ht="30" x14ac:dyDescent="0.25">
      <c r="A53" s="316"/>
      <c r="B53" s="317" t="s">
        <v>1635</v>
      </c>
      <c r="C53" s="317" t="s">
        <v>1635</v>
      </c>
      <c r="D53" s="317" t="s">
        <v>486</v>
      </c>
      <c r="E53" s="578" t="s">
        <v>1644</v>
      </c>
      <c r="F53" s="437" t="s">
        <v>0</v>
      </c>
      <c r="G53" s="331">
        <v>0.5</v>
      </c>
      <c r="H53" s="320">
        <v>41061</v>
      </c>
      <c r="I53" s="320">
        <v>41273</v>
      </c>
      <c r="J53" s="571" t="s">
        <v>20</v>
      </c>
      <c r="K53" s="988">
        <f>(I53-H53)/30</f>
        <v>7.0666666666666664</v>
      </c>
      <c r="L53" s="323">
        <v>0</v>
      </c>
      <c r="M53" s="323">
        <v>1050</v>
      </c>
      <c r="N53" s="324">
        <f>1050/2</f>
        <v>525</v>
      </c>
      <c r="O53" s="576">
        <v>565430202</v>
      </c>
      <c r="P53" s="328">
        <v>71</v>
      </c>
      <c r="Q53" s="237" t="s">
        <v>1645</v>
      </c>
      <c r="R53" s="326"/>
      <c r="S53" s="326"/>
      <c r="T53" s="326"/>
      <c r="U53" s="326"/>
      <c r="V53" s="326"/>
      <c r="W53" s="326"/>
      <c r="X53" s="326"/>
      <c r="Y53" s="326"/>
      <c r="Z53" s="326"/>
    </row>
    <row r="54" spans="1:26" s="327" customFormat="1" ht="171.75" customHeight="1" x14ac:dyDescent="0.25">
      <c r="A54" s="316"/>
      <c r="B54" s="317" t="s">
        <v>1635</v>
      </c>
      <c r="C54" s="317" t="s">
        <v>1635</v>
      </c>
      <c r="D54" s="317" t="s">
        <v>486</v>
      </c>
      <c r="E54" s="578" t="s">
        <v>1646</v>
      </c>
      <c r="F54" s="437" t="s">
        <v>0</v>
      </c>
      <c r="G54" s="571" t="s">
        <v>1637</v>
      </c>
      <c r="H54" s="320">
        <v>39823</v>
      </c>
      <c r="I54" s="320">
        <v>40177</v>
      </c>
      <c r="J54" s="571" t="s">
        <v>20</v>
      </c>
      <c r="K54" s="579">
        <v>0</v>
      </c>
      <c r="L54" s="323">
        <f>(I54-H54)/30</f>
        <v>11.8</v>
      </c>
      <c r="M54" s="323">
        <v>650</v>
      </c>
      <c r="N54" s="324" t="s">
        <v>50</v>
      </c>
      <c r="O54" s="576">
        <v>108123787</v>
      </c>
      <c r="P54" s="328">
        <v>52</v>
      </c>
      <c r="Q54" s="524" t="s">
        <v>1647</v>
      </c>
      <c r="R54" s="326"/>
      <c r="S54" s="326"/>
      <c r="T54" s="326"/>
      <c r="U54" s="326"/>
      <c r="V54" s="326"/>
      <c r="W54" s="326"/>
      <c r="X54" s="326"/>
      <c r="Y54" s="326"/>
      <c r="Z54" s="326"/>
    </row>
    <row r="55" spans="1:26" s="327" customFormat="1" ht="393.75" customHeight="1" x14ac:dyDescent="0.25">
      <c r="A55" s="316"/>
      <c r="B55" s="317" t="s">
        <v>1678</v>
      </c>
      <c r="C55" s="317" t="s">
        <v>1678</v>
      </c>
      <c r="D55" s="317" t="s">
        <v>486</v>
      </c>
      <c r="E55" s="599" t="s">
        <v>1683</v>
      </c>
      <c r="F55" s="332" t="s">
        <v>0</v>
      </c>
      <c r="G55" s="316" t="s">
        <v>50</v>
      </c>
      <c r="H55" s="440">
        <v>40557</v>
      </c>
      <c r="I55" s="440">
        <v>40908</v>
      </c>
      <c r="J55" s="321" t="s">
        <v>20</v>
      </c>
      <c r="K55" s="322">
        <f>(I55-H55)/30</f>
        <v>11.7</v>
      </c>
      <c r="L55" s="536">
        <v>0</v>
      </c>
      <c r="M55" s="316">
        <v>45</v>
      </c>
      <c r="N55" s="324" t="s">
        <v>50</v>
      </c>
      <c r="O55" s="576">
        <v>93940277</v>
      </c>
      <c r="P55" s="536" t="s">
        <v>1680</v>
      </c>
      <c r="Q55" s="237" t="s">
        <v>1985</v>
      </c>
      <c r="R55" s="326"/>
      <c r="S55" s="326"/>
      <c r="T55" s="326"/>
      <c r="U55" s="326"/>
      <c r="V55" s="326"/>
      <c r="W55" s="326"/>
      <c r="X55" s="326"/>
      <c r="Y55" s="326"/>
      <c r="Z55" s="326"/>
    </row>
    <row r="56" spans="1:26" s="327" customFormat="1" x14ac:dyDescent="0.25">
      <c r="A56" s="316"/>
      <c r="B56" s="329" t="s">
        <v>30</v>
      </c>
      <c r="C56" s="330"/>
      <c r="D56" s="317"/>
      <c r="E56" s="331"/>
      <c r="F56" s="332"/>
      <c r="G56" s="332"/>
      <c r="H56" s="332"/>
      <c r="I56" s="321"/>
      <c r="J56" s="321"/>
      <c r="K56" s="580">
        <f>SUM(K50:K55)</f>
        <v>33.5</v>
      </c>
      <c r="L56" s="581">
        <f>SUM(L52:L54)</f>
        <v>27.200000000000003</v>
      </c>
      <c r="M56" s="323">
        <f>M51+M52+M53</f>
        <v>5932</v>
      </c>
      <c r="N56" s="324">
        <f>1050/2</f>
        <v>525</v>
      </c>
      <c r="O56" s="582">
        <f>SUM(O50:O55)-O54</f>
        <v>2848816492</v>
      </c>
      <c r="P56" s="328"/>
      <c r="Q56" s="583"/>
    </row>
    <row r="57" spans="1:26" x14ac:dyDescent="0.25">
      <c r="E57" s="584"/>
      <c r="K57" s="580"/>
      <c r="L57" s="547"/>
    </row>
    <row r="58" spans="1:26" x14ac:dyDescent="0.25">
      <c r="B58" s="1010" t="s">
        <v>51</v>
      </c>
      <c r="C58" s="1010" t="s">
        <v>52</v>
      </c>
      <c r="D58" s="1039" t="s">
        <v>53</v>
      </c>
      <c r="E58" s="1039"/>
      <c r="K58" s="585"/>
      <c r="L58" s="586"/>
      <c r="M58" s="585"/>
    </row>
    <row r="59" spans="1:26" x14ac:dyDescent="0.25">
      <c r="B59" s="1012"/>
      <c r="C59" s="1012"/>
      <c r="D59" s="566" t="s">
        <v>54</v>
      </c>
      <c r="E59" s="587" t="s">
        <v>55</v>
      </c>
      <c r="L59" s="585"/>
    </row>
    <row r="60" spans="1:26" ht="18.75" x14ac:dyDescent="0.25">
      <c r="B60" s="588" t="s">
        <v>56</v>
      </c>
      <c r="C60" s="589">
        <f>+K56</f>
        <v>33.5</v>
      </c>
      <c r="D60" s="523" t="s">
        <v>23</v>
      </c>
      <c r="E60" s="312"/>
      <c r="F60" s="347"/>
      <c r="G60" s="347"/>
      <c r="H60" s="347"/>
      <c r="I60" s="347"/>
      <c r="J60" s="347"/>
      <c r="K60" s="347"/>
      <c r="L60" s="590"/>
      <c r="M60" s="347"/>
    </row>
    <row r="61" spans="1:26" x14ac:dyDescent="0.25">
      <c r="B61" s="588" t="s">
        <v>57</v>
      </c>
      <c r="C61" s="589">
        <f>+M56</f>
        <v>5932</v>
      </c>
      <c r="D61" s="523" t="s">
        <v>23</v>
      </c>
      <c r="E61" s="312"/>
      <c r="P61" s="591"/>
    </row>
    <row r="62" spans="1:26" x14ac:dyDescent="0.25">
      <c r="B62" s="592"/>
      <c r="C62" s="1028"/>
      <c r="D62" s="1028"/>
      <c r="E62" s="1028"/>
      <c r="F62" s="1028"/>
      <c r="G62" s="1028"/>
      <c r="H62" s="1028"/>
      <c r="I62" s="1028"/>
      <c r="J62" s="1028"/>
      <c r="K62" s="1028"/>
      <c r="L62" s="1028"/>
      <c r="M62" s="1028"/>
      <c r="N62" s="1028"/>
    </row>
    <row r="63" spans="1:26" ht="15.75" thickBot="1" x14ac:dyDescent="0.3"/>
    <row r="64" spans="1:26" ht="27" thickBot="1" x14ac:dyDescent="0.3">
      <c r="B64" s="1029" t="s">
        <v>58</v>
      </c>
      <c r="C64" s="1029"/>
      <c r="D64" s="1029"/>
      <c r="E64" s="1029"/>
      <c r="F64" s="1029"/>
      <c r="G64" s="1029"/>
      <c r="H64" s="1029"/>
      <c r="I64" s="1029"/>
      <c r="J64" s="1029"/>
      <c r="K64" s="1029"/>
      <c r="L64" s="1029"/>
      <c r="M64" s="1029"/>
      <c r="N64" s="1029"/>
    </row>
    <row r="67" spans="2:18" ht="90" x14ac:dyDescent="0.25">
      <c r="B67" s="593" t="s">
        <v>59</v>
      </c>
      <c r="C67" s="594" t="s">
        <v>60</v>
      </c>
      <c r="D67" s="594" t="s">
        <v>61</v>
      </c>
      <c r="E67" s="594" t="s">
        <v>62</v>
      </c>
      <c r="F67" s="594" t="s">
        <v>63</v>
      </c>
      <c r="G67" s="594" t="s">
        <v>64</v>
      </c>
      <c r="H67" s="594" t="s">
        <v>498</v>
      </c>
      <c r="I67" s="593" t="s">
        <v>65</v>
      </c>
      <c r="J67" s="594" t="s">
        <v>66</v>
      </c>
      <c r="K67" s="594" t="s">
        <v>67</v>
      </c>
      <c r="L67" s="594" t="s">
        <v>68</v>
      </c>
      <c r="M67" s="594" t="s">
        <v>69</v>
      </c>
      <c r="N67" s="595" t="s">
        <v>70</v>
      </c>
      <c r="O67" s="595" t="s">
        <v>128</v>
      </c>
      <c r="P67" s="1013" t="s">
        <v>21</v>
      </c>
      <c r="Q67" s="1015"/>
      <c r="R67" s="594" t="s">
        <v>72</v>
      </c>
    </row>
    <row r="68" spans="2:18" ht="45" x14ac:dyDescent="0.25">
      <c r="B68" s="312" t="s">
        <v>1648</v>
      </c>
      <c r="C68" s="351" t="s">
        <v>1649</v>
      </c>
      <c r="D68" s="351" t="s">
        <v>1650</v>
      </c>
      <c r="E68" s="351">
        <v>200</v>
      </c>
      <c r="F68" s="316" t="s">
        <v>1637</v>
      </c>
      <c r="G68" s="352" t="s">
        <v>535</v>
      </c>
      <c r="H68" s="316" t="s">
        <v>1651</v>
      </c>
      <c r="I68" s="524" t="s">
        <v>535</v>
      </c>
      <c r="J68" s="524" t="s">
        <v>535</v>
      </c>
      <c r="K68" s="351" t="s">
        <v>0</v>
      </c>
      <c r="L68" s="351" t="s">
        <v>0</v>
      </c>
      <c r="M68" s="351" t="s">
        <v>0</v>
      </c>
      <c r="N68" s="351" t="s">
        <v>0</v>
      </c>
      <c r="O68" s="351" t="s">
        <v>0</v>
      </c>
      <c r="P68" s="1030"/>
      <c r="Q68" s="1031"/>
      <c r="R68" s="236" t="s">
        <v>0</v>
      </c>
    </row>
    <row r="69" spans="2:18" ht="45" x14ac:dyDescent="0.25">
      <c r="B69" s="438" t="s">
        <v>1652</v>
      </c>
      <c r="C69" s="438" t="s">
        <v>1652</v>
      </c>
      <c r="D69" s="351" t="s">
        <v>1653</v>
      </c>
      <c r="E69" s="439">
        <v>250</v>
      </c>
      <c r="F69" s="596" t="s">
        <v>1637</v>
      </c>
      <c r="G69" s="597" t="s">
        <v>535</v>
      </c>
      <c r="H69" s="316" t="s">
        <v>1651</v>
      </c>
      <c r="I69" s="312" t="s">
        <v>535</v>
      </c>
      <c r="J69" s="438" t="s">
        <v>535</v>
      </c>
      <c r="K69" s="438" t="s">
        <v>0</v>
      </c>
      <c r="L69" s="312" t="s">
        <v>0</v>
      </c>
      <c r="M69" s="312" t="s">
        <v>0</v>
      </c>
      <c r="N69" s="312" t="s">
        <v>0</v>
      </c>
      <c r="O69" s="351" t="s">
        <v>0</v>
      </c>
      <c r="P69" s="1013"/>
      <c r="Q69" s="1015"/>
      <c r="R69" s="236" t="s">
        <v>0</v>
      </c>
    </row>
    <row r="70" spans="2:18" x14ac:dyDescent="0.25">
      <c r="B70" s="338" t="s">
        <v>73</v>
      </c>
      <c r="H70" s="312"/>
      <c r="I70" s="312"/>
    </row>
    <row r="71" spans="2:18" x14ac:dyDescent="0.25">
      <c r="B71" s="338" t="s">
        <v>74</v>
      </c>
    </row>
    <row r="72" spans="2:18" x14ac:dyDescent="0.25">
      <c r="B72" s="338" t="s">
        <v>75</v>
      </c>
    </row>
    <row r="74" spans="2:18" ht="15.75" thickBot="1" x14ac:dyDescent="0.3"/>
    <row r="75" spans="2:18" ht="27" thickBot="1" x14ac:dyDescent="0.3">
      <c r="B75" s="1019" t="s">
        <v>76</v>
      </c>
      <c r="C75" s="1020"/>
      <c r="D75" s="1020"/>
      <c r="E75" s="1020"/>
      <c r="F75" s="1020"/>
      <c r="G75" s="1020"/>
      <c r="H75" s="1020"/>
      <c r="I75" s="1020"/>
      <c r="J75" s="1020"/>
      <c r="K75" s="1020"/>
      <c r="L75" s="1020"/>
      <c r="M75" s="1020"/>
      <c r="N75" s="1021"/>
    </row>
    <row r="80" spans="2:18" x14ac:dyDescent="0.25">
      <c r="B80" s="1007" t="s">
        <v>77</v>
      </c>
      <c r="C80" s="1025" t="s">
        <v>78</v>
      </c>
      <c r="D80" s="1025" t="s">
        <v>79</v>
      </c>
      <c r="E80" s="1025" t="s">
        <v>80</v>
      </c>
      <c r="F80" s="1025" t="s">
        <v>81</v>
      </c>
      <c r="G80" s="1025" t="s">
        <v>82</v>
      </c>
      <c r="H80" s="1025" t="s">
        <v>83</v>
      </c>
      <c r="I80" s="1025" t="s">
        <v>84</v>
      </c>
      <c r="J80" s="1025" t="s">
        <v>85</v>
      </c>
      <c r="K80" s="1025"/>
      <c r="L80" s="1025"/>
      <c r="M80" s="1025" t="s">
        <v>86</v>
      </c>
      <c r="N80" s="1025" t="s">
        <v>1986</v>
      </c>
      <c r="O80" s="1025" t="s">
        <v>1987</v>
      </c>
      <c r="P80" s="1025" t="s">
        <v>21</v>
      </c>
      <c r="Q80" s="1025"/>
    </row>
    <row r="81" spans="2:17" x14ac:dyDescent="0.25">
      <c r="B81" s="1008"/>
      <c r="C81" s="1025"/>
      <c r="D81" s="1025"/>
      <c r="E81" s="1025"/>
      <c r="F81" s="1025"/>
      <c r="G81" s="1025"/>
      <c r="H81" s="1025"/>
      <c r="I81" s="1025"/>
      <c r="J81" s="439" t="s">
        <v>87</v>
      </c>
      <c r="K81" s="315" t="s">
        <v>88</v>
      </c>
      <c r="L81" s="438" t="s">
        <v>89</v>
      </c>
      <c r="M81" s="1025"/>
      <c r="N81" s="1025"/>
      <c r="O81" s="1025"/>
      <c r="P81" s="1025"/>
      <c r="Q81" s="1025"/>
    </row>
    <row r="82" spans="2:17" ht="135" x14ac:dyDescent="0.25">
      <c r="B82" s="524" t="s">
        <v>90</v>
      </c>
      <c r="C82" s="316">
        <v>200</v>
      </c>
      <c r="D82" s="503" t="s">
        <v>1654</v>
      </c>
      <c r="E82" s="508" t="s">
        <v>1655</v>
      </c>
      <c r="F82" s="524" t="s">
        <v>1656</v>
      </c>
      <c r="G82" s="524" t="s">
        <v>1075</v>
      </c>
      <c r="H82" s="524" t="s">
        <v>535</v>
      </c>
      <c r="I82" s="524" t="s">
        <v>535</v>
      </c>
      <c r="J82" s="524" t="s">
        <v>1657</v>
      </c>
      <c r="K82" s="440" t="s">
        <v>1658</v>
      </c>
      <c r="L82" s="440" t="s">
        <v>1659</v>
      </c>
      <c r="M82" s="524" t="s">
        <v>122</v>
      </c>
      <c r="N82" s="524" t="s">
        <v>0</v>
      </c>
      <c r="O82" s="524" t="s">
        <v>0</v>
      </c>
      <c r="P82" s="1026"/>
      <c r="Q82" s="1026"/>
    </row>
    <row r="83" spans="2:17" ht="150" x14ac:dyDescent="0.25">
      <c r="B83" s="351" t="s">
        <v>91</v>
      </c>
      <c r="C83" s="316">
        <v>200</v>
      </c>
      <c r="D83" s="503" t="s">
        <v>1660</v>
      </c>
      <c r="E83" s="312" t="s">
        <v>1661</v>
      </c>
      <c r="F83" s="312" t="s">
        <v>109</v>
      </c>
      <c r="G83" s="312" t="s">
        <v>769</v>
      </c>
      <c r="H83" s="351" t="s">
        <v>535</v>
      </c>
      <c r="I83" s="524" t="s">
        <v>535</v>
      </c>
      <c r="J83" s="441" t="s">
        <v>1662</v>
      </c>
      <c r="K83" s="441" t="s">
        <v>1663</v>
      </c>
      <c r="L83" s="441" t="s">
        <v>1664</v>
      </c>
      <c r="M83" s="312" t="s">
        <v>122</v>
      </c>
      <c r="N83" s="312" t="s">
        <v>0</v>
      </c>
      <c r="O83" s="312" t="s">
        <v>0</v>
      </c>
      <c r="P83" s="1027"/>
      <c r="Q83" s="1027"/>
    </row>
    <row r="84" spans="2:17" ht="150" x14ac:dyDescent="0.25">
      <c r="B84" s="524" t="s">
        <v>90</v>
      </c>
      <c r="C84" s="316">
        <v>250</v>
      </c>
      <c r="D84" s="503" t="s">
        <v>1665</v>
      </c>
      <c r="E84" s="312" t="s">
        <v>1666</v>
      </c>
      <c r="F84" s="351" t="s">
        <v>1667</v>
      </c>
      <c r="G84" s="351" t="s">
        <v>1668</v>
      </c>
      <c r="H84" s="351" t="s">
        <v>535</v>
      </c>
      <c r="I84" s="524" t="s">
        <v>535</v>
      </c>
      <c r="J84" s="441" t="s">
        <v>1669</v>
      </c>
      <c r="K84" s="441" t="s">
        <v>1670</v>
      </c>
      <c r="L84" s="441" t="s">
        <v>1671</v>
      </c>
      <c r="M84" s="312" t="s">
        <v>122</v>
      </c>
      <c r="N84" s="312" t="s">
        <v>0</v>
      </c>
      <c r="O84" s="312" t="s">
        <v>0</v>
      </c>
      <c r="P84" s="1027"/>
      <c r="Q84" s="1027"/>
    </row>
    <row r="85" spans="2:17" ht="165" x14ac:dyDescent="0.25">
      <c r="B85" s="351" t="s">
        <v>91</v>
      </c>
      <c r="C85" s="316">
        <v>250</v>
      </c>
      <c r="D85" s="503" t="s">
        <v>1672</v>
      </c>
      <c r="E85" s="312" t="s">
        <v>1673</v>
      </c>
      <c r="F85" s="312" t="s">
        <v>1147</v>
      </c>
      <c r="G85" s="312" t="s">
        <v>1269</v>
      </c>
      <c r="H85" s="351" t="s">
        <v>535</v>
      </c>
      <c r="I85" s="524" t="s">
        <v>535</v>
      </c>
      <c r="J85" s="441" t="s">
        <v>1674</v>
      </c>
      <c r="K85" s="441" t="s">
        <v>1675</v>
      </c>
      <c r="L85" s="441" t="s">
        <v>1676</v>
      </c>
      <c r="M85" s="312" t="s">
        <v>122</v>
      </c>
      <c r="N85" s="312" t="s">
        <v>0</v>
      </c>
      <c r="O85" s="312" t="s">
        <v>0</v>
      </c>
      <c r="P85" s="1027"/>
      <c r="Q85" s="1027"/>
    </row>
    <row r="86" spans="2:17" ht="15.75" thickBot="1" x14ac:dyDescent="0.3"/>
    <row r="87" spans="2:17" ht="27" thickBot="1" x14ac:dyDescent="0.3">
      <c r="B87" s="1019" t="s">
        <v>92</v>
      </c>
      <c r="C87" s="1020"/>
      <c r="D87" s="1020"/>
      <c r="E87" s="1020"/>
      <c r="F87" s="1020"/>
      <c r="G87" s="1020"/>
      <c r="H87" s="1020"/>
      <c r="I87" s="1020"/>
      <c r="J87" s="1020"/>
      <c r="K87" s="1020"/>
      <c r="L87" s="1020"/>
      <c r="M87" s="1020"/>
      <c r="N87" s="1021"/>
    </row>
    <row r="90" spans="2:17" ht="30" x14ac:dyDescent="0.25">
      <c r="B90" s="594" t="s">
        <v>19</v>
      </c>
      <c r="C90" s="594" t="s">
        <v>1988</v>
      </c>
      <c r="D90" s="1013" t="s">
        <v>21</v>
      </c>
      <c r="E90" s="1015"/>
    </row>
    <row r="91" spans="2:17" ht="30" x14ac:dyDescent="0.25">
      <c r="B91" s="351" t="s">
        <v>709</v>
      </c>
      <c r="C91" s="523" t="s">
        <v>0</v>
      </c>
      <c r="D91" s="1016" t="s">
        <v>1677</v>
      </c>
      <c r="E91" s="1016"/>
    </row>
    <row r="94" spans="2:17" ht="26.25" x14ac:dyDescent="0.25">
      <c r="B94" s="1017" t="s">
        <v>93</v>
      </c>
      <c r="C94" s="1018"/>
      <c r="D94" s="1018"/>
      <c r="E94" s="1018"/>
      <c r="F94" s="1018"/>
      <c r="G94" s="1018"/>
      <c r="H94" s="1018"/>
      <c r="I94" s="1018"/>
      <c r="J94" s="1018"/>
      <c r="K94" s="1018"/>
      <c r="L94" s="1018"/>
      <c r="M94" s="1018"/>
      <c r="N94" s="1018"/>
      <c r="O94" s="1018"/>
      <c r="P94" s="1018"/>
    </row>
    <row r="96" spans="2:17" ht="15.75" thickBot="1" x14ac:dyDescent="0.3"/>
    <row r="97" spans="1:26" ht="27" thickBot="1" x14ac:dyDescent="0.3">
      <c r="B97" s="1019" t="s">
        <v>94</v>
      </c>
      <c r="C97" s="1020"/>
      <c r="D97" s="1020"/>
      <c r="E97" s="1020"/>
      <c r="F97" s="1020"/>
      <c r="G97" s="1020"/>
      <c r="H97" s="1020"/>
      <c r="I97" s="1020"/>
      <c r="J97" s="1020"/>
      <c r="K97" s="1020"/>
      <c r="L97" s="1020"/>
      <c r="M97" s="1020"/>
      <c r="N97" s="1021"/>
    </row>
    <row r="99" spans="1:26" ht="15.75" thickBot="1" x14ac:dyDescent="0.3">
      <c r="M99" s="567"/>
      <c r="N99" s="567"/>
    </row>
    <row r="100" spans="1:26" s="547" customFormat="1" ht="60" x14ac:dyDescent="0.25">
      <c r="B100" s="568" t="s">
        <v>34</v>
      </c>
      <c r="C100" s="568" t="s">
        <v>35</v>
      </c>
      <c r="D100" s="568" t="s">
        <v>36</v>
      </c>
      <c r="E100" s="568" t="s">
        <v>37</v>
      </c>
      <c r="F100" s="568" t="s">
        <v>38</v>
      </c>
      <c r="G100" s="568" t="s">
        <v>39</v>
      </c>
      <c r="H100" s="568" t="s">
        <v>40</v>
      </c>
      <c r="I100" s="568" t="s">
        <v>41</v>
      </c>
      <c r="J100" s="568" t="s">
        <v>42</v>
      </c>
      <c r="K100" s="568" t="s">
        <v>43</v>
      </c>
      <c r="L100" s="568" t="s">
        <v>44</v>
      </c>
      <c r="M100" s="569" t="s">
        <v>45</v>
      </c>
      <c r="N100" s="568" t="s">
        <v>46</v>
      </c>
      <c r="O100" s="568" t="s">
        <v>47</v>
      </c>
      <c r="P100" s="570" t="s">
        <v>48</v>
      </c>
      <c r="Q100" s="570" t="s">
        <v>49</v>
      </c>
    </row>
    <row r="101" spans="1:26" s="327" customFormat="1" ht="162.75" customHeight="1" x14ac:dyDescent="0.25">
      <c r="A101" s="316"/>
      <c r="B101" s="317" t="s">
        <v>1678</v>
      </c>
      <c r="C101" s="317" t="s">
        <v>1678</v>
      </c>
      <c r="D101" s="317" t="s">
        <v>486</v>
      </c>
      <c r="E101" s="317" t="s">
        <v>1679</v>
      </c>
      <c r="F101" s="316" t="s">
        <v>0</v>
      </c>
      <c r="G101" s="316" t="s">
        <v>50</v>
      </c>
      <c r="H101" s="440">
        <v>41287</v>
      </c>
      <c r="I101" s="440">
        <v>41639</v>
      </c>
      <c r="J101" s="316" t="s">
        <v>20</v>
      </c>
      <c r="K101" s="322">
        <f>(I101-H101)/30</f>
        <v>11.733333333333333</v>
      </c>
      <c r="L101" s="524">
        <v>0</v>
      </c>
      <c r="M101" s="316">
        <v>186</v>
      </c>
      <c r="N101" s="316" t="s">
        <v>50</v>
      </c>
      <c r="O101" s="598">
        <v>188735473</v>
      </c>
      <c r="P101" s="524" t="s">
        <v>1680</v>
      </c>
      <c r="Q101" s="237" t="s">
        <v>1681</v>
      </c>
      <c r="R101" s="326"/>
      <c r="S101" s="326"/>
      <c r="T101" s="326"/>
      <c r="U101" s="326"/>
      <c r="V101" s="326"/>
      <c r="W101" s="326"/>
      <c r="X101" s="326"/>
      <c r="Y101" s="326"/>
      <c r="Z101" s="326"/>
    </row>
    <row r="102" spans="1:26" s="327" customFormat="1" ht="30" x14ac:dyDescent="0.25">
      <c r="A102" s="316"/>
      <c r="B102" s="317" t="s">
        <v>1678</v>
      </c>
      <c r="C102" s="317" t="s">
        <v>1678</v>
      </c>
      <c r="D102" s="317" t="s">
        <v>486</v>
      </c>
      <c r="E102" s="317" t="s">
        <v>1682</v>
      </c>
      <c r="F102" s="316" t="s">
        <v>0</v>
      </c>
      <c r="G102" s="316" t="s">
        <v>50</v>
      </c>
      <c r="H102" s="440">
        <v>40915</v>
      </c>
      <c r="I102" s="440">
        <v>41273</v>
      </c>
      <c r="J102" s="321" t="s">
        <v>20</v>
      </c>
      <c r="K102" s="322">
        <f>(I102-H102)/30</f>
        <v>11.933333333333334</v>
      </c>
      <c r="L102" s="524">
        <v>0</v>
      </c>
      <c r="M102" s="316">
        <v>42</v>
      </c>
      <c r="N102" s="324" t="s">
        <v>50</v>
      </c>
      <c r="O102" s="598">
        <v>17552612</v>
      </c>
      <c r="P102" s="524" t="s">
        <v>1680</v>
      </c>
      <c r="Q102" s="237"/>
      <c r="R102" s="326"/>
      <c r="S102" s="326"/>
      <c r="T102" s="326"/>
      <c r="U102" s="326"/>
      <c r="V102" s="326"/>
      <c r="W102" s="326"/>
      <c r="X102" s="326"/>
      <c r="Y102" s="326"/>
      <c r="Z102" s="326"/>
    </row>
    <row r="103" spans="1:26" s="327" customFormat="1" ht="30" x14ac:dyDescent="0.25">
      <c r="A103" s="316"/>
      <c r="B103" s="317" t="s">
        <v>1678</v>
      </c>
      <c r="C103" s="317" t="s">
        <v>1678</v>
      </c>
      <c r="D103" s="317" t="s">
        <v>486</v>
      </c>
      <c r="E103" s="317" t="s">
        <v>1684</v>
      </c>
      <c r="F103" s="332" t="s">
        <v>0</v>
      </c>
      <c r="G103" s="316" t="s">
        <v>50</v>
      </c>
      <c r="H103" s="440">
        <v>41388</v>
      </c>
      <c r="I103" s="440">
        <v>41639</v>
      </c>
      <c r="J103" s="321" t="s">
        <v>20</v>
      </c>
      <c r="K103" s="322" t="s">
        <v>1685</v>
      </c>
      <c r="L103" s="994">
        <f>(I103-H103)/30</f>
        <v>8.3666666666666671</v>
      </c>
      <c r="M103" s="316">
        <v>5107</v>
      </c>
      <c r="N103" s="324" t="s">
        <v>50</v>
      </c>
      <c r="O103" s="598">
        <v>1618673864</v>
      </c>
      <c r="P103" s="524" t="s">
        <v>1686</v>
      </c>
      <c r="Q103" s="237"/>
      <c r="R103" s="326"/>
      <c r="S103" s="326"/>
      <c r="T103" s="326"/>
      <c r="U103" s="326"/>
      <c r="V103" s="326"/>
      <c r="W103" s="326"/>
      <c r="X103" s="326"/>
      <c r="Y103" s="326"/>
      <c r="Z103" s="326"/>
    </row>
    <row r="104" spans="1:26" s="327" customFormat="1" x14ac:dyDescent="0.25">
      <c r="A104" s="316"/>
      <c r="B104" s="329" t="s">
        <v>30</v>
      </c>
      <c r="C104" s="330"/>
      <c r="D104" s="317"/>
      <c r="E104" s="599"/>
      <c r="F104" s="332"/>
      <c r="G104" s="316"/>
      <c r="H104" s="440"/>
      <c r="I104" s="440"/>
      <c r="J104" s="321"/>
      <c r="K104" s="993">
        <f>SUM(K101:K103)</f>
        <v>23.666666666666664</v>
      </c>
      <c r="L104" s="333">
        <f>SUM(L101:L103)</f>
        <v>8.3666666666666671</v>
      </c>
      <c r="M104" s="333">
        <f>+M103+M101</f>
        <v>5293</v>
      </c>
      <c r="N104" s="334">
        <f>SUM(N101:N103)</f>
        <v>0</v>
      </c>
      <c r="O104" s="328"/>
      <c r="P104" s="328"/>
      <c r="Q104" s="524"/>
    </row>
    <row r="105" spans="1:26" x14ac:dyDescent="0.25">
      <c r="E105" s="584"/>
    </row>
    <row r="106" spans="1:26" ht="18.75" x14ac:dyDescent="0.25">
      <c r="B106" s="588" t="s">
        <v>95</v>
      </c>
      <c r="C106" s="581">
        <f>K104</f>
        <v>23.666666666666664</v>
      </c>
      <c r="H106" s="347"/>
      <c r="I106" s="347"/>
      <c r="J106" s="347"/>
      <c r="K106" s="347"/>
      <c r="L106" s="347"/>
      <c r="M106" s="347"/>
    </row>
    <row r="108" spans="1:26" ht="15.75" thickBot="1" x14ac:dyDescent="0.3"/>
    <row r="109" spans="1:26" ht="30.75" thickBot="1" x14ac:dyDescent="0.3">
      <c r="B109" s="600" t="s">
        <v>96</v>
      </c>
      <c r="C109" s="601" t="s">
        <v>97</v>
      </c>
      <c r="D109" s="600" t="s">
        <v>29</v>
      </c>
      <c r="E109" s="601" t="s">
        <v>98</v>
      </c>
    </row>
    <row r="110" spans="1:26" x14ac:dyDescent="0.25">
      <c r="B110" s="503" t="s">
        <v>99</v>
      </c>
      <c r="C110" s="602">
        <v>20</v>
      </c>
      <c r="D110" s="602">
        <v>0</v>
      </c>
      <c r="E110" s="1022">
        <f>+D110+D111+D112</f>
        <v>40</v>
      </c>
    </row>
    <row r="111" spans="1:26" x14ac:dyDescent="0.25">
      <c r="B111" s="503" t="s">
        <v>100</v>
      </c>
      <c r="C111" s="523">
        <v>30</v>
      </c>
      <c r="D111" s="523">
        <v>0</v>
      </c>
      <c r="E111" s="1023"/>
    </row>
    <row r="112" spans="1:26" ht="15.75" thickBot="1" x14ac:dyDescent="0.3">
      <c r="B112" s="503" t="s">
        <v>101</v>
      </c>
      <c r="C112" s="603">
        <v>40</v>
      </c>
      <c r="D112" s="603">
        <v>40</v>
      </c>
      <c r="E112" s="1024"/>
    </row>
    <row r="114" spans="2:17" ht="15.75" thickBot="1" x14ac:dyDescent="0.3"/>
    <row r="115" spans="2:17" ht="27" thickBot="1" x14ac:dyDescent="0.3">
      <c r="B115" s="1019" t="s">
        <v>102</v>
      </c>
      <c r="C115" s="1020"/>
      <c r="D115" s="1020"/>
      <c r="E115" s="1020"/>
      <c r="F115" s="1020"/>
      <c r="G115" s="1020"/>
      <c r="H115" s="1020"/>
      <c r="I115" s="1020"/>
      <c r="J115" s="1020"/>
      <c r="K115" s="1020"/>
      <c r="L115" s="1020"/>
      <c r="M115" s="1020"/>
      <c r="N115" s="1021"/>
    </row>
    <row r="117" spans="2:17" x14ac:dyDescent="0.25">
      <c r="B117" s="1007" t="s">
        <v>77</v>
      </c>
      <c r="C117" s="1007" t="s">
        <v>78</v>
      </c>
      <c r="D117" s="1007" t="s">
        <v>79</v>
      </c>
      <c r="E117" s="1007" t="s">
        <v>80</v>
      </c>
      <c r="F117" s="1007" t="s">
        <v>81</v>
      </c>
      <c r="G117" s="1007" t="s">
        <v>82</v>
      </c>
      <c r="H117" s="1007" t="s">
        <v>83</v>
      </c>
      <c r="I117" s="1007" t="s">
        <v>84</v>
      </c>
      <c r="J117" s="1013" t="s">
        <v>85</v>
      </c>
      <c r="K117" s="1014"/>
      <c r="L117" s="1015"/>
      <c r="M117" s="1007" t="s">
        <v>86</v>
      </c>
      <c r="N117" s="1007" t="s">
        <v>1986</v>
      </c>
      <c r="O117" s="1007" t="s">
        <v>1987</v>
      </c>
      <c r="P117" s="1001" t="s">
        <v>21</v>
      </c>
      <c r="Q117" s="1002"/>
    </row>
    <row r="118" spans="2:17" x14ac:dyDescent="0.25">
      <c r="B118" s="1008"/>
      <c r="C118" s="1008"/>
      <c r="D118" s="1008"/>
      <c r="E118" s="1008"/>
      <c r="F118" s="1008"/>
      <c r="G118" s="1008"/>
      <c r="H118" s="1008"/>
      <c r="I118" s="1008"/>
      <c r="J118" s="593" t="s">
        <v>87</v>
      </c>
      <c r="K118" s="593" t="s">
        <v>88</v>
      </c>
      <c r="L118" s="593" t="s">
        <v>89</v>
      </c>
      <c r="M118" s="1008"/>
      <c r="N118" s="1008"/>
      <c r="O118" s="1008"/>
      <c r="P118" s="1003"/>
      <c r="Q118" s="1004"/>
    </row>
    <row r="119" spans="2:17" ht="45" x14ac:dyDescent="0.25">
      <c r="B119" s="315" t="s">
        <v>993</v>
      </c>
      <c r="C119" s="351"/>
      <c r="D119" s="351" t="s">
        <v>1687</v>
      </c>
      <c r="E119" s="351" t="s">
        <v>1688</v>
      </c>
      <c r="F119" s="351" t="s">
        <v>109</v>
      </c>
      <c r="G119" s="351" t="s">
        <v>1689</v>
      </c>
      <c r="H119" s="355">
        <v>39065</v>
      </c>
      <c r="I119" s="351" t="s">
        <v>1690</v>
      </c>
      <c r="J119" s="351" t="s">
        <v>1691</v>
      </c>
      <c r="K119" s="351" t="s">
        <v>1692</v>
      </c>
      <c r="L119" s="351" t="s">
        <v>1693</v>
      </c>
      <c r="M119" s="312"/>
      <c r="N119" s="312" t="s">
        <v>122</v>
      </c>
      <c r="O119" s="312" t="s">
        <v>0</v>
      </c>
      <c r="P119" s="1005" t="s">
        <v>1690</v>
      </c>
      <c r="Q119" s="1006"/>
    </row>
    <row r="120" spans="2:17" s="604" customFormat="1" ht="45" x14ac:dyDescent="0.25">
      <c r="B120" s="315" t="s">
        <v>114</v>
      </c>
      <c r="C120" s="315"/>
      <c r="D120" s="438" t="s">
        <v>1694</v>
      </c>
      <c r="E120" s="438" t="s">
        <v>1695</v>
      </c>
      <c r="F120" s="438" t="s">
        <v>1696</v>
      </c>
      <c r="G120" s="315" t="s">
        <v>1075</v>
      </c>
      <c r="H120" s="442">
        <v>35629</v>
      </c>
      <c r="I120" s="351" t="s">
        <v>535</v>
      </c>
      <c r="J120" s="441" t="s">
        <v>1697</v>
      </c>
      <c r="K120" s="441" t="s">
        <v>1698</v>
      </c>
      <c r="L120" s="315" t="s">
        <v>1363</v>
      </c>
      <c r="M120" s="312"/>
      <c r="N120" s="312" t="s">
        <v>122</v>
      </c>
      <c r="O120" s="312" t="s">
        <v>0</v>
      </c>
      <c r="P120" s="1005"/>
      <c r="Q120" s="1006"/>
    </row>
    <row r="121" spans="2:17" ht="30" x14ac:dyDescent="0.25">
      <c r="B121" s="315" t="s">
        <v>115</v>
      </c>
      <c r="C121" s="315"/>
      <c r="D121" s="438" t="s">
        <v>1699</v>
      </c>
      <c r="E121" s="438" t="s">
        <v>1700</v>
      </c>
      <c r="F121" s="438" t="s">
        <v>568</v>
      </c>
      <c r="G121" s="438" t="s">
        <v>1701</v>
      </c>
      <c r="H121" s="442">
        <v>36980</v>
      </c>
      <c r="I121" s="315" t="s">
        <v>1702</v>
      </c>
      <c r="J121" s="438" t="s">
        <v>1703</v>
      </c>
      <c r="K121" s="438" t="s">
        <v>1704</v>
      </c>
      <c r="L121" s="438" t="s">
        <v>1705</v>
      </c>
      <c r="M121" s="438"/>
      <c r="N121" s="438" t="s">
        <v>122</v>
      </c>
      <c r="O121" s="438" t="s">
        <v>0</v>
      </c>
      <c r="P121" s="1005" t="s">
        <v>1702</v>
      </c>
      <c r="Q121" s="1006"/>
    </row>
    <row r="122" spans="2:17" x14ac:dyDescent="0.25">
      <c r="I122" s="605"/>
    </row>
    <row r="124" spans="2:17" ht="15.75" thickBot="1" x14ac:dyDescent="0.3"/>
    <row r="125" spans="2:17" ht="30" x14ac:dyDescent="0.25">
      <c r="B125" s="566" t="s">
        <v>19</v>
      </c>
      <c r="C125" s="566" t="s">
        <v>96</v>
      </c>
      <c r="D125" s="593" t="s">
        <v>97</v>
      </c>
      <c r="E125" s="566" t="s">
        <v>29</v>
      </c>
      <c r="F125" s="601" t="s">
        <v>103</v>
      </c>
      <c r="G125" s="606"/>
    </row>
    <row r="126" spans="2:17" ht="108" x14ac:dyDescent="0.2">
      <c r="B126" s="1009" t="s">
        <v>104</v>
      </c>
      <c r="C126" s="93" t="s">
        <v>105</v>
      </c>
      <c r="D126" s="523">
        <v>25</v>
      </c>
      <c r="E126" s="523">
        <v>25</v>
      </c>
      <c r="F126" s="1010">
        <f>+E126+E127+E128</f>
        <v>60</v>
      </c>
      <c r="G126" s="607"/>
    </row>
    <row r="127" spans="2:17" ht="96" x14ac:dyDescent="0.2">
      <c r="B127" s="1009"/>
      <c r="C127" s="93" t="s">
        <v>106</v>
      </c>
      <c r="D127" s="316">
        <v>25</v>
      </c>
      <c r="E127" s="523">
        <v>25</v>
      </c>
      <c r="F127" s="1011"/>
      <c r="G127" s="607"/>
    </row>
    <row r="128" spans="2:17" ht="60" x14ac:dyDescent="0.2">
      <c r="B128" s="1009"/>
      <c r="C128" s="93" t="s">
        <v>107</v>
      </c>
      <c r="D128" s="523">
        <v>10</v>
      </c>
      <c r="E128" s="523">
        <v>10</v>
      </c>
      <c r="F128" s="1012"/>
      <c r="G128" s="607"/>
    </row>
    <row r="129" spans="2:5" x14ac:dyDescent="0.25">
      <c r="C129" s="544"/>
    </row>
    <row r="132" spans="2:5" x14ac:dyDescent="0.25">
      <c r="B132" s="565" t="s">
        <v>108</v>
      </c>
    </row>
    <row r="135" spans="2:5" x14ac:dyDescent="0.25">
      <c r="B135" s="494" t="s">
        <v>19</v>
      </c>
      <c r="C135" s="494" t="s">
        <v>28</v>
      </c>
      <c r="D135" s="566" t="s">
        <v>29</v>
      </c>
      <c r="E135" s="566" t="s">
        <v>30</v>
      </c>
    </row>
    <row r="136" spans="2:5" ht="42.75" x14ac:dyDescent="0.25">
      <c r="B136" s="505" t="s">
        <v>1989</v>
      </c>
      <c r="C136" s="503">
        <v>40</v>
      </c>
      <c r="D136" s="523">
        <f>+E110</f>
        <v>40</v>
      </c>
      <c r="E136" s="999">
        <f>+D136+D137</f>
        <v>100</v>
      </c>
    </row>
    <row r="137" spans="2:5" ht="71.25" x14ac:dyDescent="0.25">
      <c r="B137" s="505" t="s">
        <v>1990</v>
      </c>
      <c r="C137" s="503">
        <v>60</v>
      </c>
      <c r="D137" s="523">
        <f>+F126</f>
        <v>60</v>
      </c>
      <c r="E137" s="1000"/>
    </row>
  </sheetData>
  <mergeCells count="63">
    <mergeCell ref="C9:N9"/>
    <mergeCell ref="B2:P2"/>
    <mergeCell ref="B4:P4"/>
    <mergeCell ref="A5:L5"/>
    <mergeCell ref="C7:N7"/>
    <mergeCell ref="C8:N8"/>
    <mergeCell ref="P67:Q67"/>
    <mergeCell ref="P68:Q68"/>
    <mergeCell ref="P69:Q69"/>
    <mergeCell ref="B75:N75"/>
    <mergeCell ref="C10:N10"/>
    <mergeCell ref="C11:E11"/>
    <mergeCell ref="B15:C22"/>
    <mergeCell ref="B23:C23"/>
    <mergeCell ref="E41:E42"/>
    <mergeCell ref="B58:B59"/>
    <mergeCell ref="C58:C59"/>
    <mergeCell ref="D58:E58"/>
    <mergeCell ref="E80:E81"/>
    <mergeCell ref="F80:F81"/>
    <mergeCell ref="G80:G81"/>
    <mergeCell ref="C62:N62"/>
    <mergeCell ref="B64:N64"/>
    <mergeCell ref="B115:N115"/>
    <mergeCell ref="P80:Q81"/>
    <mergeCell ref="P82:Q82"/>
    <mergeCell ref="P83:Q83"/>
    <mergeCell ref="P84:Q84"/>
    <mergeCell ref="P85:Q85"/>
    <mergeCell ref="B87:N87"/>
    <mergeCell ref="H80:H81"/>
    <mergeCell ref="I80:I81"/>
    <mergeCell ref="J80:L80"/>
    <mergeCell ref="M80:M81"/>
    <mergeCell ref="N80:N81"/>
    <mergeCell ref="O80:O81"/>
    <mergeCell ref="B80:B81"/>
    <mergeCell ref="C80:C81"/>
    <mergeCell ref="D80:D81"/>
    <mergeCell ref="D90:E90"/>
    <mergeCell ref="D91:E91"/>
    <mergeCell ref="B94:P94"/>
    <mergeCell ref="B97:N97"/>
    <mergeCell ref="E110:E112"/>
    <mergeCell ref="B126:B128"/>
    <mergeCell ref="F126:F128"/>
    <mergeCell ref="H117:H118"/>
    <mergeCell ref="I117:I118"/>
    <mergeCell ref="J117:L117"/>
    <mergeCell ref="B117:B118"/>
    <mergeCell ref="C117:C118"/>
    <mergeCell ref="D117:D118"/>
    <mergeCell ref="E117:E118"/>
    <mergeCell ref="F117:F118"/>
    <mergeCell ref="G117:G118"/>
    <mergeCell ref="E136:E137"/>
    <mergeCell ref="P117:Q118"/>
    <mergeCell ref="P119:Q119"/>
    <mergeCell ref="P120:Q120"/>
    <mergeCell ref="P121:Q121"/>
    <mergeCell ref="M117:M118"/>
    <mergeCell ref="N117:N118"/>
    <mergeCell ref="O117:O118"/>
  </mergeCells>
  <dataValidations disablePrompts="1" count="2">
    <dataValidation type="decimal" allowBlank="1" showInputMessage="1" showErrorMessage="1" sqref="WVH983053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53 VRT983053 VHX983053 UYB983053 UOF983053 UEJ983053 TUN983053 TKR983053 TAV983053 SQZ983053 SHD983053 RXH983053 RNL983053 RDP983053 QTT983053 QJX983053 QAB983053 PQF983053 PGJ983053 OWN983053 OMR983053 OCV983053 NSZ983053 NJD983053 MZH983053 MPL983053 MFP983053 LVT983053 LLX983053 LCB983053 KSF983053 KIJ983053 JYN983053 JOR983053 JEV983053 IUZ983053 ILD983053 IBH983053 HRL983053 HHP983053 GXT983053 GNX983053 GEB983053 FUF983053 FKJ983053 FAN983053 EQR983053 EGV983053 DWZ983053 DND983053 DDH983053 CTL983053 CJP983053 BZT983053 BPX983053 BGB983053 AWF983053 AMJ983053 ACN983053 SR983053 IV983053 C983053 WVH917517 WLL917517 WBP917517 VRT917517 VHX917517 UYB917517 UOF917517 UEJ917517 TUN917517 TKR917517 TAV917517 SQZ917517 SHD917517 RXH917517 RNL917517 RDP917517 QTT917517 QJX917517 QAB917517 PQF917517 PGJ917517 OWN917517 OMR917517 OCV917517 NSZ917517 NJD917517 MZH917517 MPL917517 MFP917517 LVT917517 LLX917517 LCB917517 KSF917517 KIJ917517 JYN917517 JOR917517 JEV917517 IUZ917517 ILD917517 IBH917517 HRL917517 HHP917517 GXT917517 GNX917517 GEB917517 FUF917517 FKJ917517 FAN917517 EQR917517 EGV917517 DWZ917517 DND917517 DDH917517 CTL917517 CJP917517 BZT917517 BPX917517 BGB917517 AWF917517 AMJ917517 ACN917517 SR917517 IV917517 C917517 WVH851981 WLL851981 WBP851981 VRT851981 VHX851981 UYB851981 UOF851981 UEJ851981 TUN851981 TKR851981 TAV851981 SQZ851981 SHD851981 RXH851981 RNL851981 RDP851981 QTT851981 QJX851981 QAB851981 PQF851981 PGJ851981 OWN851981 OMR851981 OCV851981 NSZ851981 NJD851981 MZH851981 MPL851981 MFP851981 LVT851981 LLX851981 LCB851981 KSF851981 KIJ851981 JYN851981 JOR851981 JEV851981 IUZ851981 ILD851981 IBH851981 HRL851981 HHP851981 GXT851981 GNX851981 GEB851981 FUF851981 FKJ851981 FAN851981 EQR851981 EGV851981 DWZ851981 DND851981 DDH851981 CTL851981 CJP851981 BZT851981 BPX851981 BGB851981 AWF851981 AMJ851981 ACN851981 SR851981 IV851981 C851981 WVH786445 WLL786445 WBP786445 VRT786445 VHX786445 UYB786445 UOF786445 UEJ786445 TUN786445 TKR786445 TAV786445 SQZ786445 SHD786445 RXH786445 RNL786445 RDP786445 QTT786445 QJX786445 QAB786445 PQF786445 PGJ786445 OWN786445 OMR786445 OCV786445 NSZ786445 NJD786445 MZH786445 MPL786445 MFP786445 LVT786445 LLX786445 LCB786445 KSF786445 KIJ786445 JYN786445 JOR786445 JEV786445 IUZ786445 ILD786445 IBH786445 HRL786445 HHP786445 GXT786445 GNX786445 GEB786445 FUF786445 FKJ786445 FAN786445 EQR786445 EGV786445 DWZ786445 DND786445 DDH786445 CTL786445 CJP786445 BZT786445 BPX786445 BGB786445 AWF786445 AMJ786445 ACN786445 SR786445 IV786445 C786445 WVH720909 WLL720909 WBP720909 VRT720909 VHX720909 UYB720909 UOF720909 UEJ720909 TUN720909 TKR720909 TAV720909 SQZ720909 SHD720909 RXH720909 RNL720909 RDP720909 QTT720909 QJX720909 QAB720909 PQF720909 PGJ720909 OWN720909 OMR720909 OCV720909 NSZ720909 NJD720909 MZH720909 MPL720909 MFP720909 LVT720909 LLX720909 LCB720909 KSF720909 KIJ720909 JYN720909 JOR720909 JEV720909 IUZ720909 ILD720909 IBH720909 HRL720909 HHP720909 GXT720909 GNX720909 GEB720909 FUF720909 FKJ720909 FAN720909 EQR720909 EGV720909 DWZ720909 DND720909 DDH720909 CTL720909 CJP720909 BZT720909 BPX720909 BGB720909 AWF720909 AMJ720909 ACN720909 SR720909 IV720909 C720909 WVH655373 WLL655373 WBP655373 VRT655373 VHX655373 UYB655373 UOF655373 UEJ655373 TUN655373 TKR655373 TAV655373 SQZ655373 SHD655373 RXH655373 RNL655373 RDP655373 QTT655373 QJX655373 QAB655373 PQF655373 PGJ655373 OWN655373 OMR655373 OCV655373 NSZ655373 NJD655373 MZH655373 MPL655373 MFP655373 LVT655373 LLX655373 LCB655373 KSF655373 KIJ655373 JYN655373 JOR655373 JEV655373 IUZ655373 ILD655373 IBH655373 HRL655373 HHP655373 GXT655373 GNX655373 GEB655373 FUF655373 FKJ655373 FAN655373 EQR655373 EGV655373 DWZ655373 DND655373 DDH655373 CTL655373 CJP655373 BZT655373 BPX655373 BGB655373 AWF655373 AMJ655373 ACN655373 SR655373 IV655373 C655373 WVH589837 WLL589837 WBP589837 VRT589837 VHX589837 UYB589837 UOF589837 UEJ589837 TUN589837 TKR589837 TAV589837 SQZ589837 SHD589837 RXH589837 RNL589837 RDP589837 QTT589837 QJX589837 QAB589837 PQF589837 PGJ589837 OWN589837 OMR589837 OCV589837 NSZ589837 NJD589837 MZH589837 MPL589837 MFP589837 LVT589837 LLX589837 LCB589837 KSF589837 KIJ589837 JYN589837 JOR589837 JEV589837 IUZ589837 ILD589837 IBH589837 HRL589837 HHP589837 GXT589837 GNX589837 GEB589837 FUF589837 FKJ589837 FAN589837 EQR589837 EGV589837 DWZ589837 DND589837 DDH589837 CTL589837 CJP589837 BZT589837 BPX589837 BGB589837 AWF589837 AMJ589837 ACN589837 SR589837 IV589837 C589837 WVH524301 WLL524301 WBP524301 VRT524301 VHX524301 UYB524301 UOF524301 UEJ524301 TUN524301 TKR524301 TAV524301 SQZ524301 SHD524301 RXH524301 RNL524301 RDP524301 QTT524301 QJX524301 QAB524301 PQF524301 PGJ524301 OWN524301 OMR524301 OCV524301 NSZ524301 NJD524301 MZH524301 MPL524301 MFP524301 LVT524301 LLX524301 LCB524301 KSF524301 KIJ524301 JYN524301 JOR524301 JEV524301 IUZ524301 ILD524301 IBH524301 HRL524301 HHP524301 GXT524301 GNX524301 GEB524301 FUF524301 FKJ524301 FAN524301 EQR524301 EGV524301 DWZ524301 DND524301 DDH524301 CTL524301 CJP524301 BZT524301 BPX524301 BGB524301 AWF524301 AMJ524301 ACN524301 SR524301 IV524301 C524301 WVH458765 WLL458765 WBP458765 VRT458765 VHX458765 UYB458765 UOF458765 UEJ458765 TUN458765 TKR458765 TAV458765 SQZ458765 SHD458765 RXH458765 RNL458765 RDP458765 QTT458765 QJX458765 QAB458765 PQF458765 PGJ458765 OWN458765 OMR458765 OCV458765 NSZ458765 NJD458765 MZH458765 MPL458765 MFP458765 LVT458765 LLX458765 LCB458765 KSF458765 KIJ458765 JYN458765 JOR458765 JEV458765 IUZ458765 ILD458765 IBH458765 HRL458765 HHP458765 GXT458765 GNX458765 GEB458765 FUF458765 FKJ458765 FAN458765 EQR458765 EGV458765 DWZ458765 DND458765 DDH458765 CTL458765 CJP458765 BZT458765 BPX458765 BGB458765 AWF458765 AMJ458765 ACN458765 SR458765 IV458765 C458765 WVH393229 WLL393229 WBP393229 VRT393229 VHX393229 UYB393229 UOF393229 UEJ393229 TUN393229 TKR393229 TAV393229 SQZ393229 SHD393229 RXH393229 RNL393229 RDP393229 QTT393229 QJX393229 QAB393229 PQF393229 PGJ393229 OWN393229 OMR393229 OCV393229 NSZ393229 NJD393229 MZH393229 MPL393229 MFP393229 LVT393229 LLX393229 LCB393229 KSF393229 KIJ393229 JYN393229 JOR393229 JEV393229 IUZ393229 ILD393229 IBH393229 HRL393229 HHP393229 GXT393229 GNX393229 GEB393229 FUF393229 FKJ393229 FAN393229 EQR393229 EGV393229 DWZ393229 DND393229 DDH393229 CTL393229 CJP393229 BZT393229 BPX393229 BGB393229 AWF393229 AMJ393229 ACN393229 SR393229 IV393229 C393229 WVH327693 WLL327693 WBP327693 VRT327693 VHX327693 UYB327693 UOF327693 UEJ327693 TUN327693 TKR327693 TAV327693 SQZ327693 SHD327693 RXH327693 RNL327693 RDP327693 QTT327693 QJX327693 QAB327693 PQF327693 PGJ327693 OWN327693 OMR327693 OCV327693 NSZ327693 NJD327693 MZH327693 MPL327693 MFP327693 LVT327693 LLX327693 LCB327693 KSF327693 KIJ327693 JYN327693 JOR327693 JEV327693 IUZ327693 ILD327693 IBH327693 HRL327693 HHP327693 GXT327693 GNX327693 GEB327693 FUF327693 FKJ327693 FAN327693 EQR327693 EGV327693 DWZ327693 DND327693 DDH327693 CTL327693 CJP327693 BZT327693 BPX327693 BGB327693 AWF327693 AMJ327693 ACN327693 SR327693 IV327693 C327693 WVH262157 WLL262157 WBP262157 VRT262157 VHX262157 UYB262157 UOF262157 UEJ262157 TUN262157 TKR262157 TAV262157 SQZ262157 SHD262157 RXH262157 RNL262157 RDP262157 QTT262157 QJX262157 QAB262157 PQF262157 PGJ262157 OWN262157 OMR262157 OCV262157 NSZ262157 NJD262157 MZH262157 MPL262157 MFP262157 LVT262157 LLX262157 LCB262157 KSF262157 KIJ262157 JYN262157 JOR262157 JEV262157 IUZ262157 ILD262157 IBH262157 HRL262157 HHP262157 GXT262157 GNX262157 GEB262157 FUF262157 FKJ262157 FAN262157 EQR262157 EGV262157 DWZ262157 DND262157 DDH262157 CTL262157 CJP262157 BZT262157 BPX262157 BGB262157 AWF262157 AMJ262157 ACN262157 SR262157 IV262157 C262157 WVH196621 WLL196621 WBP196621 VRT196621 VHX196621 UYB196621 UOF196621 UEJ196621 TUN196621 TKR196621 TAV196621 SQZ196621 SHD196621 RXH196621 RNL196621 RDP196621 QTT196621 QJX196621 QAB196621 PQF196621 PGJ196621 OWN196621 OMR196621 OCV196621 NSZ196621 NJD196621 MZH196621 MPL196621 MFP196621 LVT196621 LLX196621 LCB196621 KSF196621 KIJ196621 JYN196621 JOR196621 JEV196621 IUZ196621 ILD196621 IBH196621 HRL196621 HHP196621 GXT196621 GNX196621 GEB196621 FUF196621 FKJ196621 FAN196621 EQR196621 EGV196621 DWZ196621 DND196621 DDH196621 CTL196621 CJP196621 BZT196621 BPX196621 BGB196621 AWF196621 AMJ196621 ACN196621 SR196621 IV196621 C196621 WVH131085 WLL131085 WBP131085 VRT131085 VHX131085 UYB131085 UOF131085 UEJ131085 TUN131085 TKR131085 TAV131085 SQZ131085 SHD131085 RXH131085 RNL131085 RDP131085 QTT131085 QJX131085 QAB131085 PQF131085 PGJ131085 OWN131085 OMR131085 OCV131085 NSZ131085 NJD131085 MZH131085 MPL131085 MFP131085 LVT131085 LLX131085 LCB131085 KSF131085 KIJ131085 JYN131085 JOR131085 JEV131085 IUZ131085 ILD131085 IBH131085 HRL131085 HHP131085 GXT131085 GNX131085 GEB131085 FUF131085 FKJ131085 FAN131085 EQR131085 EGV131085 DWZ131085 DND131085 DDH131085 CTL131085 CJP131085 BZT131085 BPX131085 BGB131085 AWF131085 AMJ131085 ACN131085 SR131085 IV131085 C131085 WVH65549 WLL65549 WBP65549 VRT65549 VHX65549 UYB65549 UOF65549 UEJ65549 TUN65549 TKR65549 TAV65549 SQZ65549 SHD65549 RXH65549 RNL65549 RDP65549 QTT65549 QJX65549 QAB65549 PQF65549 PGJ65549 OWN65549 OMR65549 OCV65549 NSZ65549 NJD65549 MZH65549 MPL65549 MFP65549 LVT65549 LLX65549 LCB65549 KSF65549 KIJ65549 JYN65549 JOR65549 JEV65549 IUZ65549 ILD65549 IBH65549 HRL65549 HHP65549 GXT65549 GNX65549 GEB65549 FUF65549 FKJ65549 FAN65549 EQR65549 EGV65549 DWZ65549 DND65549 DDH65549 CTL65549 CJP65549 BZT65549 BPX65549 BGB65549 AWF65549 AMJ65549 ACN65549 SR65549 IV65549 C65549 WLL983053">
      <formula1>0</formula1>
      <formula2>1</formula2>
    </dataValidation>
    <dataValidation type="list" allowBlank="1" showInputMessage="1" showErrorMessage="1" sqref="WVE983053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53 WBM983053 VRQ983053 VHU983053 UXY983053 UOC983053 UEG983053 TUK983053 TKO983053 TAS983053 SQW983053 SHA983053 RXE983053 RNI983053 RDM983053 QTQ983053 QJU983053 PZY983053 PQC983053 PGG983053 OWK983053 OMO983053 OCS983053 NSW983053 NJA983053 MZE983053 MPI983053 MFM983053 LVQ983053 LLU983053 LBY983053 KSC983053 KIG983053 JYK983053 JOO983053 JES983053 IUW983053 ILA983053 IBE983053 HRI983053 HHM983053 GXQ983053 GNU983053 GDY983053 FUC983053 FKG983053 FAK983053 EQO983053 EGS983053 DWW983053 DNA983053 DDE983053 CTI983053 CJM983053 BZQ983053 BPU983053 BFY983053 AWC983053 AMG983053 ACK983053 SO983053 IS983053 A983053 WVE917517 WLI917517 WBM917517 VRQ917517 VHU917517 UXY917517 UOC917517 UEG917517 TUK917517 TKO917517 TAS917517 SQW917517 SHA917517 RXE917517 RNI917517 RDM917517 QTQ917517 QJU917517 PZY917517 PQC917517 PGG917517 OWK917517 OMO917517 OCS917517 NSW917517 NJA917517 MZE917517 MPI917517 MFM917517 LVQ917517 LLU917517 LBY917517 KSC917517 KIG917517 JYK917517 JOO917517 JES917517 IUW917517 ILA917517 IBE917517 HRI917517 HHM917517 GXQ917517 GNU917517 GDY917517 FUC917517 FKG917517 FAK917517 EQO917517 EGS917517 DWW917517 DNA917517 DDE917517 CTI917517 CJM917517 BZQ917517 BPU917517 BFY917517 AWC917517 AMG917517 ACK917517 SO917517 IS917517 A917517 WVE851981 WLI851981 WBM851981 VRQ851981 VHU851981 UXY851981 UOC851981 UEG851981 TUK851981 TKO851981 TAS851981 SQW851981 SHA851981 RXE851981 RNI851981 RDM851981 QTQ851981 QJU851981 PZY851981 PQC851981 PGG851981 OWK851981 OMO851981 OCS851981 NSW851981 NJA851981 MZE851981 MPI851981 MFM851981 LVQ851981 LLU851981 LBY851981 KSC851981 KIG851981 JYK851981 JOO851981 JES851981 IUW851981 ILA851981 IBE851981 HRI851981 HHM851981 GXQ851981 GNU851981 GDY851981 FUC851981 FKG851981 FAK851981 EQO851981 EGS851981 DWW851981 DNA851981 DDE851981 CTI851981 CJM851981 BZQ851981 BPU851981 BFY851981 AWC851981 AMG851981 ACK851981 SO851981 IS851981 A851981 WVE786445 WLI786445 WBM786445 VRQ786445 VHU786445 UXY786445 UOC786445 UEG786445 TUK786445 TKO786445 TAS786445 SQW786445 SHA786445 RXE786445 RNI786445 RDM786445 QTQ786445 QJU786445 PZY786445 PQC786445 PGG786445 OWK786445 OMO786445 OCS786445 NSW786445 NJA786445 MZE786445 MPI786445 MFM786445 LVQ786445 LLU786445 LBY786445 KSC786445 KIG786445 JYK786445 JOO786445 JES786445 IUW786445 ILA786445 IBE786445 HRI786445 HHM786445 GXQ786445 GNU786445 GDY786445 FUC786445 FKG786445 FAK786445 EQO786445 EGS786445 DWW786445 DNA786445 DDE786445 CTI786445 CJM786445 BZQ786445 BPU786445 BFY786445 AWC786445 AMG786445 ACK786445 SO786445 IS786445 A786445 WVE720909 WLI720909 WBM720909 VRQ720909 VHU720909 UXY720909 UOC720909 UEG720909 TUK720909 TKO720909 TAS720909 SQW720909 SHA720909 RXE720909 RNI720909 RDM720909 QTQ720909 QJU720909 PZY720909 PQC720909 PGG720909 OWK720909 OMO720909 OCS720909 NSW720909 NJA720909 MZE720909 MPI720909 MFM720909 LVQ720909 LLU720909 LBY720909 KSC720909 KIG720909 JYK720909 JOO720909 JES720909 IUW720909 ILA720909 IBE720909 HRI720909 HHM720909 GXQ720909 GNU720909 GDY720909 FUC720909 FKG720909 FAK720909 EQO720909 EGS720909 DWW720909 DNA720909 DDE720909 CTI720909 CJM720909 BZQ720909 BPU720909 BFY720909 AWC720909 AMG720909 ACK720909 SO720909 IS720909 A720909 WVE655373 WLI655373 WBM655373 VRQ655373 VHU655373 UXY655373 UOC655373 UEG655373 TUK655373 TKO655373 TAS655373 SQW655373 SHA655373 RXE655373 RNI655373 RDM655373 QTQ655373 QJU655373 PZY655373 PQC655373 PGG655373 OWK655373 OMO655373 OCS655373 NSW655373 NJA655373 MZE655373 MPI655373 MFM655373 LVQ655373 LLU655373 LBY655373 KSC655373 KIG655373 JYK655373 JOO655373 JES655373 IUW655373 ILA655373 IBE655373 HRI655373 HHM655373 GXQ655373 GNU655373 GDY655373 FUC655373 FKG655373 FAK655373 EQO655373 EGS655373 DWW655373 DNA655373 DDE655373 CTI655373 CJM655373 BZQ655373 BPU655373 BFY655373 AWC655373 AMG655373 ACK655373 SO655373 IS655373 A655373 WVE589837 WLI589837 WBM589837 VRQ589837 VHU589837 UXY589837 UOC589837 UEG589837 TUK589837 TKO589837 TAS589837 SQW589837 SHA589837 RXE589837 RNI589837 RDM589837 QTQ589837 QJU589837 PZY589837 PQC589837 PGG589837 OWK589837 OMO589837 OCS589837 NSW589837 NJA589837 MZE589837 MPI589837 MFM589837 LVQ589837 LLU589837 LBY589837 KSC589837 KIG589837 JYK589837 JOO589837 JES589837 IUW589837 ILA589837 IBE589837 HRI589837 HHM589837 GXQ589837 GNU589837 GDY589837 FUC589837 FKG589837 FAK589837 EQO589837 EGS589837 DWW589837 DNA589837 DDE589837 CTI589837 CJM589837 BZQ589837 BPU589837 BFY589837 AWC589837 AMG589837 ACK589837 SO589837 IS589837 A589837 WVE524301 WLI524301 WBM524301 VRQ524301 VHU524301 UXY524301 UOC524301 UEG524301 TUK524301 TKO524301 TAS524301 SQW524301 SHA524301 RXE524301 RNI524301 RDM524301 QTQ524301 QJU524301 PZY524301 PQC524301 PGG524301 OWK524301 OMO524301 OCS524301 NSW524301 NJA524301 MZE524301 MPI524301 MFM524301 LVQ524301 LLU524301 LBY524301 KSC524301 KIG524301 JYK524301 JOO524301 JES524301 IUW524301 ILA524301 IBE524301 HRI524301 HHM524301 GXQ524301 GNU524301 GDY524301 FUC524301 FKG524301 FAK524301 EQO524301 EGS524301 DWW524301 DNA524301 DDE524301 CTI524301 CJM524301 BZQ524301 BPU524301 BFY524301 AWC524301 AMG524301 ACK524301 SO524301 IS524301 A524301 WVE458765 WLI458765 WBM458765 VRQ458765 VHU458765 UXY458765 UOC458765 UEG458765 TUK458765 TKO458765 TAS458765 SQW458765 SHA458765 RXE458765 RNI458765 RDM458765 QTQ458765 QJU458765 PZY458765 PQC458765 PGG458765 OWK458765 OMO458765 OCS458765 NSW458765 NJA458765 MZE458765 MPI458765 MFM458765 LVQ458765 LLU458765 LBY458765 KSC458765 KIG458765 JYK458765 JOO458765 JES458765 IUW458765 ILA458765 IBE458765 HRI458765 HHM458765 GXQ458765 GNU458765 GDY458765 FUC458765 FKG458765 FAK458765 EQO458765 EGS458765 DWW458765 DNA458765 DDE458765 CTI458765 CJM458765 BZQ458765 BPU458765 BFY458765 AWC458765 AMG458765 ACK458765 SO458765 IS458765 A458765 WVE393229 WLI393229 WBM393229 VRQ393229 VHU393229 UXY393229 UOC393229 UEG393229 TUK393229 TKO393229 TAS393229 SQW393229 SHA393229 RXE393229 RNI393229 RDM393229 QTQ393229 QJU393229 PZY393229 PQC393229 PGG393229 OWK393229 OMO393229 OCS393229 NSW393229 NJA393229 MZE393229 MPI393229 MFM393229 LVQ393229 LLU393229 LBY393229 KSC393229 KIG393229 JYK393229 JOO393229 JES393229 IUW393229 ILA393229 IBE393229 HRI393229 HHM393229 GXQ393229 GNU393229 GDY393229 FUC393229 FKG393229 FAK393229 EQO393229 EGS393229 DWW393229 DNA393229 DDE393229 CTI393229 CJM393229 BZQ393229 BPU393229 BFY393229 AWC393229 AMG393229 ACK393229 SO393229 IS393229 A393229 WVE327693 WLI327693 WBM327693 VRQ327693 VHU327693 UXY327693 UOC327693 UEG327693 TUK327693 TKO327693 TAS327693 SQW327693 SHA327693 RXE327693 RNI327693 RDM327693 QTQ327693 QJU327693 PZY327693 PQC327693 PGG327693 OWK327693 OMO327693 OCS327693 NSW327693 NJA327693 MZE327693 MPI327693 MFM327693 LVQ327693 LLU327693 LBY327693 KSC327693 KIG327693 JYK327693 JOO327693 JES327693 IUW327693 ILA327693 IBE327693 HRI327693 HHM327693 GXQ327693 GNU327693 GDY327693 FUC327693 FKG327693 FAK327693 EQO327693 EGS327693 DWW327693 DNA327693 DDE327693 CTI327693 CJM327693 BZQ327693 BPU327693 BFY327693 AWC327693 AMG327693 ACK327693 SO327693 IS327693 A327693 WVE262157 WLI262157 WBM262157 VRQ262157 VHU262157 UXY262157 UOC262157 UEG262157 TUK262157 TKO262157 TAS262157 SQW262157 SHA262157 RXE262157 RNI262157 RDM262157 QTQ262157 QJU262157 PZY262157 PQC262157 PGG262157 OWK262157 OMO262157 OCS262157 NSW262157 NJA262157 MZE262157 MPI262157 MFM262157 LVQ262157 LLU262157 LBY262157 KSC262157 KIG262157 JYK262157 JOO262157 JES262157 IUW262157 ILA262157 IBE262157 HRI262157 HHM262157 GXQ262157 GNU262157 GDY262157 FUC262157 FKG262157 FAK262157 EQO262157 EGS262157 DWW262157 DNA262157 DDE262157 CTI262157 CJM262157 BZQ262157 BPU262157 BFY262157 AWC262157 AMG262157 ACK262157 SO262157 IS262157 A262157 WVE196621 WLI196621 WBM196621 VRQ196621 VHU196621 UXY196621 UOC196621 UEG196621 TUK196621 TKO196621 TAS196621 SQW196621 SHA196621 RXE196621 RNI196621 RDM196621 QTQ196621 QJU196621 PZY196621 PQC196621 PGG196621 OWK196621 OMO196621 OCS196621 NSW196621 NJA196621 MZE196621 MPI196621 MFM196621 LVQ196621 LLU196621 LBY196621 KSC196621 KIG196621 JYK196621 JOO196621 JES196621 IUW196621 ILA196621 IBE196621 HRI196621 HHM196621 GXQ196621 GNU196621 GDY196621 FUC196621 FKG196621 FAK196621 EQO196621 EGS196621 DWW196621 DNA196621 DDE196621 CTI196621 CJM196621 BZQ196621 BPU196621 BFY196621 AWC196621 AMG196621 ACK196621 SO196621 IS196621 A196621 WVE131085 WLI131085 WBM131085 VRQ131085 VHU131085 UXY131085 UOC131085 UEG131085 TUK131085 TKO131085 TAS131085 SQW131085 SHA131085 RXE131085 RNI131085 RDM131085 QTQ131085 QJU131085 PZY131085 PQC131085 PGG131085 OWK131085 OMO131085 OCS131085 NSW131085 NJA131085 MZE131085 MPI131085 MFM131085 LVQ131085 LLU131085 LBY131085 KSC131085 KIG131085 JYK131085 JOO131085 JES131085 IUW131085 ILA131085 IBE131085 HRI131085 HHM131085 GXQ131085 GNU131085 GDY131085 FUC131085 FKG131085 FAK131085 EQO131085 EGS131085 DWW131085 DNA131085 DDE131085 CTI131085 CJM131085 BZQ131085 BPU131085 BFY131085 AWC131085 AMG131085 ACK131085 SO131085 IS131085 A131085 WVE65549 WLI65549 WBM65549 VRQ65549 VHU65549 UXY65549 UOC65549 UEG65549 TUK65549 TKO65549 TAS65549 SQW65549 SHA65549 RXE65549 RNI65549 RDM65549 QTQ65549 QJU65549 PZY65549 PQC65549 PGG65549 OWK65549 OMO65549 OCS65549 NSW65549 NJA65549 MZE65549 MPI65549 MFM65549 LVQ65549 LLU65549 LBY65549 KSC65549 KIG65549 JYK65549 JOO65549 JES65549 IUW65549 ILA65549 IBE65549 HRI65549 HHM65549 GXQ65549 GNU65549 GDY65549 FUC65549 FKG65549 FAK65549 EQO65549 EGS65549 DWW65549 DNA65549 DDE65549 CTI65549 CJM65549 BZQ65549 BPU65549 BFY65549 AWC65549 AMG65549 ACK65549 SO65549 IS65549 A65549">
      <formula1>"1,2,3,4,5"</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1"/>
  <sheetViews>
    <sheetView topLeftCell="A61" zoomScale="80" zoomScaleNormal="80" workbookViewId="0">
      <selection activeCell="D87" sqref="D87:E88"/>
    </sheetView>
  </sheetViews>
  <sheetFormatPr baseColWidth="1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6" width="36.85546875" style="31" customWidth="1"/>
    <col min="7"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24" style="31" customWidth="1"/>
    <col min="18" max="18" width="28.42578125" style="31" customWidth="1"/>
    <col min="19" max="19" width="6.42578125" style="31" customWidth="1"/>
    <col min="20" max="20" width="13.7109375" style="31" customWidth="1"/>
    <col min="21" max="22" width="6.42578125" style="31" customWidth="1"/>
    <col min="23" max="251" width="11.42578125" style="31"/>
    <col min="252" max="252" width="1" style="31" customWidth="1"/>
    <col min="253" max="253" width="4.28515625" style="31" customWidth="1"/>
    <col min="254" max="254" width="34.7109375" style="31" customWidth="1"/>
    <col min="255" max="255" width="0" style="31" hidden="1" customWidth="1"/>
    <col min="256" max="256" width="20" style="31" customWidth="1"/>
    <col min="257" max="257" width="20.85546875" style="31" customWidth="1"/>
    <col min="258" max="258" width="25" style="31" customWidth="1"/>
    <col min="259" max="259" width="18.7109375" style="31" customWidth="1"/>
    <col min="260" max="260" width="29.7109375" style="31" customWidth="1"/>
    <col min="261" max="261" width="13.42578125" style="31" customWidth="1"/>
    <col min="262" max="262" width="13.85546875" style="31" customWidth="1"/>
    <col min="263" max="267" width="16.5703125" style="31" customWidth="1"/>
    <col min="268" max="268" width="20.5703125" style="31" customWidth="1"/>
    <col min="269" max="269" width="21.140625" style="31" customWidth="1"/>
    <col min="270" max="270" width="9.5703125" style="31" customWidth="1"/>
    <col min="271" max="271" width="0.42578125" style="31" customWidth="1"/>
    <col min="272" max="278" width="6.42578125" style="31" customWidth="1"/>
    <col min="279" max="507" width="11.42578125" style="31"/>
    <col min="508" max="508" width="1" style="31" customWidth="1"/>
    <col min="509" max="509" width="4.28515625" style="31" customWidth="1"/>
    <col min="510" max="510" width="34.7109375" style="31" customWidth="1"/>
    <col min="511" max="511" width="0" style="31" hidden="1" customWidth="1"/>
    <col min="512" max="512" width="20" style="31" customWidth="1"/>
    <col min="513" max="513" width="20.85546875" style="31" customWidth="1"/>
    <col min="514" max="514" width="25" style="31" customWidth="1"/>
    <col min="515" max="515" width="18.7109375" style="31" customWidth="1"/>
    <col min="516" max="516" width="29.7109375" style="31" customWidth="1"/>
    <col min="517" max="517" width="13.42578125" style="31" customWidth="1"/>
    <col min="518" max="518" width="13.85546875" style="31" customWidth="1"/>
    <col min="519" max="523" width="16.5703125" style="31" customWidth="1"/>
    <col min="524" max="524" width="20.5703125" style="31" customWidth="1"/>
    <col min="525" max="525" width="21.140625" style="31" customWidth="1"/>
    <col min="526" max="526" width="9.5703125" style="31" customWidth="1"/>
    <col min="527" max="527" width="0.42578125" style="31" customWidth="1"/>
    <col min="528" max="534" width="6.42578125" style="31" customWidth="1"/>
    <col min="535" max="763" width="11.42578125" style="31"/>
    <col min="764" max="764" width="1" style="31" customWidth="1"/>
    <col min="765" max="765" width="4.28515625" style="31" customWidth="1"/>
    <col min="766" max="766" width="34.7109375" style="31" customWidth="1"/>
    <col min="767" max="767" width="0" style="31" hidden="1" customWidth="1"/>
    <col min="768" max="768" width="20" style="31" customWidth="1"/>
    <col min="769" max="769" width="20.85546875" style="31" customWidth="1"/>
    <col min="770" max="770" width="25" style="31" customWidth="1"/>
    <col min="771" max="771" width="18.7109375" style="31" customWidth="1"/>
    <col min="772" max="772" width="29.7109375" style="31" customWidth="1"/>
    <col min="773" max="773" width="13.42578125" style="31" customWidth="1"/>
    <col min="774" max="774" width="13.85546875" style="31" customWidth="1"/>
    <col min="775" max="779" width="16.5703125" style="31" customWidth="1"/>
    <col min="780" max="780" width="20.5703125" style="31" customWidth="1"/>
    <col min="781" max="781" width="21.140625" style="31" customWidth="1"/>
    <col min="782" max="782" width="9.5703125" style="31" customWidth="1"/>
    <col min="783" max="783" width="0.42578125" style="31" customWidth="1"/>
    <col min="784" max="790" width="6.42578125" style="31" customWidth="1"/>
    <col min="791" max="1019" width="11.42578125" style="31"/>
    <col min="1020" max="1020" width="1" style="31" customWidth="1"/>
    <col min="1021" max="1021" width="4.28515625" style="31" customWidth="1"/>
    <col min="1022" max="1022" width="34.7109375" style="31" customWidth="1"/>
    <col min="1023" max="1023" width="0" style="31" hidden="1" customWidth="1"/>
    <col min="1024" max="1024" width="20" style="31" customWidth="1"/>
    <col min="1025" max="1025" width="20.85546875" style="31" customWidth="1"/>
    <col min="1026" max="1026" width="25" style="31" customWidth="1"/>
    <col min="1027" max="1027" width="18.7109375" style="31" customWidth="1"/>
    <col min="1028" max="1028" width="29.7109375" style="31" customWidth="1"/>
    <col min="1029" max="1029" width="13.42578125" style="31" customWidth="1"/>
    <col min="1030" max="1030" width="13.85546875" style="31" customWidth="1"/>
    <col min="1031" max="1035" width="16.5703125" style="31" customWidth="1"/>
    <col min="1036" max="1036" width="20.5703125" style="31" customWidth="1"/>
    <col min="1037" max="1037" width="21.140625" style="31" customWidth="1"/>
    <col min="1038" max="1038" width="9.5703125" style="31" customWidth="1"/>
    <col min="1039" max="1039" width="0.42578125" style="31" customWidth="1"/>
    <col min="1040" max="1046" width="6.42578125" style="31" customWidth="1"/>
    <col min="1047" max="1275" width="11.42578125" style="31"/>
    <col min="1276" max="1276" width="1" style="31" customWidth="1"/>
    <col min="1277" max="1277" width="4.28515625" style="31" customWidth="1"/>
    <col min="1278" max="1278" width="34.7109375" style="31" customWidth="1"/>
    <col min="1279" max="1279" width="0" style="31" hidden="1" customWidth="1"/>
    <col min="1280" max="1280" width="20" style="31" customWidth="1"/>
    <col min="1281" max="1281" width="20.85546875" style="31" customWidth="1"/>
    <col min="1282" max="1282" width="25" style="31" customWidth="1"/>
    <col min="1283" max="1283" width="18.7109375" style="31" customWidth="1"/>
    <col min="1284" max="1284" width="29.7109375" style="31" customWidth="1"/>
    <col min="1285" max="1285" width="13.42578125" style="31" customWidth="1"/>
    <col min="1286" max="1286" width="13.85546875" style="31" customWidth="1"/>
    <col min="1287" max="1291" width="16.5703125" style="31" customWidth="1"/>
    <col min="1292" max="1292" width="20.5703125" style="31" customWidth="1"/>
    <col min="1293" max="1293" width="21.140625" style="31" customWidth="1"/>
    <col min="1294" max="1294" width="9.5703125" style="31" customWidth="1"/>
    <col min="1295" max="1295" width="0.42578125" style="31" customWidth="1"/>
    <col min="1296" max="1302" width="6.42578125" style="31" customWidth="1"/>
    <col min="1303" max="1531" width="11.42578125" style="31"/>
    <col min="1532" max="1532" width="1" style="31" customWidth="1"/>
    <col min="1533" max="1533" width="4.28515625" style="31" customWidth="1"/>
    <col min="1534" max="1534" width="34.7109375" style="31" customWidth="1"/>
    <col min="1535" max="1535" width="0" style="31" hidden="1" customWidth="1"/>
    <col min="1536" max="1536" width="20" style="31" customWidth="1"/>
    <col min="1537" max="1537" width="20.85546875" style="31" customWidth="1"/>
    <col min="1538" max="1538" width="25" style="31" customWidth="1"/>
    <col min="1539" max="1539" width="18.7109375" style="31" customWidth="1"/>
    <col min="1540" max="1540" width="29.7109375" style="31" customWidth="1"/>
    <col min="1541" max="1541" width="13.42578125" style="31" customWidth="1"/>
    <col min="1542" max="1542" width="13.85546875" style="31" customWidth="1"/>
    <col min="1543" max="1547" width="16.5703125" style="31" customWidth="1"/>
    <col min="1548" max="1548" width="20.5703125" style="31" customWidth="1"/>
    <col min="1549" max="1549" width="21.140625" style="31" customWidth="1"/>
    <col min="1550" max="1550" width="9.5703125" style="31" customWidth="1"/>
    <col min="1551" max="1551" width="0.42578125" style="31" customWidth="1"/>
    <col min="1552" max="1558" width="6.42578125" style="31" customWidth="1"/>
    <col min="1559" max="1787" width="11.42578125" style="31"/>
    <col min="1788" max="1788" width="1" style="31" customWidth="1"/>
    <col min="1789" max="1789" width="4.28515625" style="31" customWidth="1"/>
    <col min="1790" max="1790" width="34.7109375" style="31" customWidth="1"/>
    <col min="1791" max="1791" width="0" style="31" hidden="1" customWidth="1"/>
    <col min="1792" max="1792" width="20" style="31" customWidth="1"/>
    <col min="1793" max="1793" width="20.85546875" style="31" customWidth="1"/>
    <col min="1794" max="1794" width="25" style="31" customWidth="1"/>
    <col min="1795" max="1795" width="18.7109375" style="31" customWidth="1"/>
    <col min="1796" max="1796" width="29.7109375" style="31" customWidth="1"/>
    <col min="1797" max="1797" width="13.42578125" style="31" customWidth="1"/>
    <col min="1798" max="1798" width="13.85546875" style="31" customWidth="1"/>
    <col min="1799" max="1803" width="16.5703125" style="31" customWidth="1"/>
    <col min="1804" max="1804" width="20.5703125" style="31" customWidth="1"/>
    <col min="1805" max="1805" width="21.140625" style="31" customWidth="1"/>
    <col min="1806" max="1806" width="9.5703125" style="31" customWidth="1"/>
    <col min="1807" max="1807" width="0.42578125" style="31" customWidth="1"/>
    <col min="1808" max="1814" width="6.42578125" style="31" customWidth="1"/>
    <col min="1815" max="2043" width="11.42578125" style="31"/>
    <col min="2044" max="2044" width="1" style="31" customWidth="1"/>
    <col min="2045" max="2045" width="4.28515625" style="31" customWidth="1"/>
    <col min="2046" max="2046" width="34.7109375" style="31" customWidth="1"/>
    <col min="2047" max="2047" width="0" style="31" hidden="1" customWidth="1"/>
    <col min="2048" max="2048" width="20" style="31" customWidth="1"/>
    <col min="2049" max="2049" width="20.85546875" style="31" customWidth="1"/>
    <col min="2050" max="2050" width="25" style="31" customWidth="1"/>
    <col min="2051" max="2051" width="18.7109375" style="31" customWidth="1"/>
    <col min="2052" max="2052" width="29.7109375" style="31" customWidth="1"/>
    <col min="2053" max="2053" width="13.42578125" style="31" customWidth="1"/>
    <col min="2054" max="2054" width="13.85546875" style="31" customWidth="1"/>
    <col min="2055" max="2059" width="16.5703125" style="31" customWidth="1"/>
    <col min="2060" max="2060" width="20.5703125" style="31" customWidth="1"/>
    <col min="2061" max="2061" width="21.140625" style="31" customWidth="1"/>
    <col min="2062" max="2062" width="9.5703125" style="31" customWidth="1"/>
    <col min="2063" max="2063" width="0.42578125" style="31" customWidth="1"/>
    <col min="2064" max="2070" width="6.42578125" style="31" customWidth="1"/>
    <col min="2071" max="2299" width="11.42578125" style="31"/>
    <col min="2300" max="2300" width="1" style="31" customWidth="1"/>
    <col min="2301" max="2301" width="4.28515625" style="31" customWidth="1"/>
    <col min="2302" max="2302" width="34.7109375" style="31" customWidth="1"/>
    <col min="2303" max="2303" width="0" style="31" hidden="1" customWidth="1"/>
    <col min="2304" max="2304" width="20" style="31" customWidth="1"/>
    <col min="2305" max="2305" width="20.85546875" style="31" customWidth="1"/>
    <col min="2306" max="2306" width="25" style="31" customWidth="1"/>
    <col min="2307" max="2307" width="18.7109375" style="31" customWidth="1"/>
    <col min="2308" max="2308" width="29.7109375" style="31" customWidth="1"/>
    <col min="2309" max="2309" width="13.42578125" style="31" customWidth="1"/>
    <col min="2310" max="2310" width="13.85546875" style="31" customWidth="1"/>
    <col min="2311" max="2315" width="16.5703125" style="31" customWidth="1"/>
    <col min="2316" max="2316" width="20.5703125" style="31" customWidth="1"/>
    <col min="2317" max="2317" width="21.140625" style="31" customWidth="1"/>
    <col min="2318" max="2318" width="9.5703125" style="31" customWidth="1"/>
    <col min="2319" max="2319" width="0.42578125" style="31" customWidth="1"/>
    <col min="2320" max="2326" width="6.42578125" style="31" customWidth="1"/>
    <col min="2327" max="2555" width="11.42578125" style="31"/>
    <col min="2556" max="2556" width="1" style="31" customWidth="1"/>
    <col min="2557" max="2557" width="4.28515625" style="31" customWidth="1"/>
    <col min="2558" max="2558" width="34.7109375" style="31" customWidth="1"/>
    <col min="2559" max="2559" width="0" style="31" hidden="1" customWidth="1"/>
    <col min="2560" max="2560" width="20" style="31" customWidth="1"/>
    <col min="2561" max="2561" width="20.85546875" style="31" customWidth="1"/>
    <col min="2562" max="2562" width="25" style="31" customWidth="1"/>
    <col min="2563" max="2563" width="18.7109375" style="31" customWidth="1"/>
    <col min="2564" max="2564" width="29.7109375" style="31" customWidth="1"/>
    <col min="2565" max="2565" width="13.42578125" style="31" customWidth="1"/>
    <col min="2566" max="2566" width="13.85546875" style="31" customWidth="1"/>
    <col min="2567" max="2571" width="16.5703125" style="31" customWidth="1"/>
    <col min="2572" max="2572" width="20.5703125" style="31" customWidth="1"/>
    <col min="2573" max="2573" width="21.140625" style="31" customWidth="1"/>
    <col min="2574" max="2574" width="9.5703125" style="31" customWidth="1"/>
    <col min="2575" max="2575" width="0.42578125" style="31" customWidth="1"/>
    <col min="2576" max="2582" width="6.42578125" style="31" customWidth="1"/>
    <col min="2583" max="2811" width="11.42578125" style="31"/>
    <col min="2812" max="2812" width="1" style="31" customWidth="1"/>
    <col min="2813" max="2813" width="4.28515625" style="31" customWidth="1"/>
    <col min="2814" max="2814" width="34.7109375" style="31" customWidth="1"/>
    <col min="2815" max="2815" width="0" style="31" hidden="1" customWidth="1"/>
    <col min="2816" max="2816" width="20" style="31" customWidth="1"/>
    <col min="2817" max="2817" width="20.85546875" style="31" customWidth="1"/>
    <col min="2818" max="2818" width="25" style="31" customWidth="1"/>
    <col min="2819" max="2819" width="18.7109375" style="31" customWidth="1"/>
    <col min="2820" max="2820" width="29.7109375" style="31" customWidth="1"/>
    <col min="2821" max="2821" width="13.42578125" style="31" customWidth="1"/>
    <col min="2822" max="2822" width="13.85546875" style="31" customWidth="1"/>
    <col min="2823" max="2827" width="16.5703125" style="31" customWidth="1"/>
    <col min="2828" max="2828" width="20.5703125" style="31" customWidth="1"/>
    <col min="2829" max="2829" width="21.140625" style="31" customWidth="1"/>
    <col min="2830" max="2830" width="9.5703125" style="31" customWidth="1"/>
    <col min="2831" max="2831" width="0.42578125" style="31" customWidth="1"/>
    <col min="2832" max="2838" width="6.42578125" style="31" customWidth="1"/>
    <col min="2839" max="3067" width="11.42578125" style="31"/>
    <col min="3068" max="3068" width="1" style="31" customWidth="1"/>
    <col min="3069" max="3069" width="4.28515625" style="31" customWidth="1"/>
    <col min="3070" max="3070" width="34.7109375" style="31" customWidth="1"/>
    <col min="3071" max="3071" width="0" style="31" hidden="1" customWidth="1"/>
    <col min="3072" max="3072" width="20" style="31" customWidth="1"/>
    <col min="3073" max="3073" width="20.85546875" style="31" customWidth="1"/>
    <col min="3074" max="3074" width="25" style="31" customWidth="1"/>
    <col min="3075" max="3075" width="18.7109375" style="31" customWidth="1"/>
    <col min="3076" max="3076" width="29.7109375" style="31" customWidth="1"/>
    <col min="3077" max="3077" width="13.42578125" style="31" customWidth="1"/>
    <col min="3078" max="3078" width="13.85546875" style="31" customWidth="1"/>
    <col min="3079" max="3083" width="16.5703125" style="31" customWidth="1"/>
    <col min="3084" max="3084" width="20.5703125" style="31" customWidth="1"/>
    <col min="3085" max="3085" width="21.140625" style="31" customWidth="1"/>
    <col min="3086" max="3086" width="9.5703125" style="31" customWidth="1"/>
    <col min="3087" max="3087" width="0.42578125" style="31" customWidth="1"/>
    <col min="3088" max="3094" width="6.42578125" style="31" customWidth="1"/>
    <col min="3095" max="3323" width="11.42578125" style="31"/>
    <col min="3324" max="3324" width="1" style="31" customWidth="1"/>
    <col min="3325" max="3325" width="4.28515625" style="31" customWidth="1"/>
    <col min="3326" max="3326" width="34.7109375" style="31" customWidth="1"/>
    <col min="3327" max="3327" width="0" style="31" hidden="1" customWidth="1"/>
    <col min="3328" max="3328" width="20" style="31" customWidth="1"/>
    <col min="3329" max="3329" width="20.85546875" style="31" customWidth="1"/>
    <col min="3330" max="3330" width="25" style="31" customWidth="1"/>
    <col min="3331" max="3331" width="18.7109375" style="31" customWidth="1"/>
    <col min="3332" max="3332" width="29.7109375" style="31" customWidth="1"/>
    <col min="3333" max="3333" width="13.42578125" style="31" customWidth="1"/>
    <col min="3334" max="3334" width="13.85546875" style="31" customWidth="1"/>
    <col min="3335" max="3339" width="16.5703125" style="31" customWidth="1"/>
    <col min="3340" max="3340" width="20.5703125" style="31" customWidth="1"/>
    <col min="3341" max="3341" width="21.140625" style="31" customWidth="1"/>
    <col min="3342" max="3342" width="9.5703125" style="31" customWidth="1"/>
    <col min="3343" max="3343" width="0.42578125" style="31" customWidth="1"/>
    <col min="3344" max="3350" width="6.42578125" style="31" customWidth="1"/>
    <col min="3351" max="3579" width="11.42578125" style="31"/>
    <col min="3580" max="3580" width="1" style="31" customWidth="1"/>
    <col min="3581" max="3581" width="4.28515625" style="31" customWidth="1"/>
    <col min="3582" max="3582" width="34.7109375" style="31" customWidth="1"/>
    <col min="3583" max="3583" width="0" style="31" hidden="1" customWidth="1"/>
    <col min="3584" max="3584" width="20" style="31" customWidth="1"/>
    <col min="3585" max="3585" width="20.85546875" style="31" customWidth="1"/>
    <col min="3586" max="3586" width="25" style="31" customWidth="1"/>
    <col min="3587" max="3587" width="18.7109375" style="31" customWidth="1"/>
    <col min="3588" max="3588" width="29.7109375" style="31" customWidth="1"/>
    <col min="3589" max="3589" width="13.42578125" style="31" customWidth="1"/>
    <col min="3590" max="3590" width="13.85546875" style="31" customWidth="1"/>
    <col min="3591" max="3595" width="16.5703125" style="31" customWidth="1"/>
    <col min="3596" max="3596" width="20.5703125" style="31" customWidth="1"/>
    <col min="3597" max="3597" width="21.140625" style="31" customWidth="1"/>
    <col min="3598" max="3598" width="9.5703125" style="31" customWidth="1"/>
    <col min="3599" max="3599" width="0.42578125" style="31" customWidth="1"/>
    <col min="3600" max="3606" width="6.42578125" style="31" customWidth="1"/>
    <col min="3607" max="3835" width="11.42578125" style="31"/>
    <col min="3836" max="3836" width="1" style="31" customWidth="1"/>
    <col min="3837" max="3837" width="4.28515625" style="31" customWidth="1"/>
    <col min="3838" max="3838" width="34.7109375" style="31" customWidth="1"/>
    <col min="3839" max="3839" width="0" style="31" hidden="1" customWidth="1"/>
    <col min="3840" max="3840" width="20" style="31" customWidth="1"/>
    <col min="3841" max="3841" width="20.85546875" style="31" customWidth="1"/>
    <col min="3842" max="3842" width="25" style="31" customWidth="1"/>
    <col min="3843" max="3843" width="18.7109375" style="31" customWidth="1"/>
    <col min="3844" max="3844" width="29.7109375" style="31" customWidth="1"/>
    <col min="3845" max="3845" width="13.42578125" style="31" customWidth="1"/>
    <col min="3846" max="3846" width="13.85546875" style="31" customWidth="1"/>
    <col min="3847" max="3851" width="16.5703125" style="31" customWidth="1"/>
    <col min="3852" max="3852" width="20.5703125" style="31" customWidth="1"/>
    <col min="3853" max="3853" width="21.140625" style="31" customWidth="1"/>
    <col min="3854" max="3854" width="9.5703125" style="31" customWidth="1"/>
    <col min="3855" max="3855" width="0.42578125" style="31" customWidth="1"/>
    <col min="3856" max="3862" width="6.42578125" style="31" customWidth="1"/>
    <col min="3863" max="4091" width="11.42578125" style="31"/>
    <col min="4092" max="4092" width="1" style="31" customWidth="1"/>
    <col min="4093" max="4093" width="4.28515625" style="31" customWidth="1"/>
    <col min="4094" max="4094" width="34.7109375" style="31" customWidth="1"/>
    <col min="4095" max="4095" width="0" style="31" hidden="1" customWidth="1"/>
    <col min="4096" max="4096" width="20" style="31" customWidth="1"/>
    <col min="4097" max="4097" width="20.85546875" style="31" customWidth="1"/>
    <col min="4098" max="4098" width="25" style="31" customWidth="1"/>
    <col min="4099" max="4099" width="18.7109375" style="31" customWidth="1"/>
    <col min="4100" max="4100" width="29.7109375" style="31" customWidth="1"/>
    <col min="4101" max="4101" width="13.42578125" style="31" customWidth="1"/>
    <col min="4102" max="4102" width="13.85546875" style="31" customWidth="1"/>
    <col min="4103" max="4107" width="16.5703125" style="31" customWidth="1"/>
    <col min="4108" max="4108" width="20.5703125" style="31" customWidth="1"/>
    <col min="4109" max="4109" width="21.140625" style="31" customWidth="1"/>
    <col min="4110" max="4110" width="9.5703125" style="31" customWidth="1"/>
    <col min="4111" max="4111" width="0.42578125" style="31" customWidth="1"/>
    <col min="4112" max="4118" width="6.42578125" style="31" customWidth="1"/>
    <col min="4119" max="4347" width="11.42578125" style="31"/>
    <col min="4348" max="4348" width="1" style="31" customWidth="1"/>
    <col min="4349" max="4349" width="4.28515625" style="31" customWidth="1"/>
    <col min="4350" max="4350" width="34.7109375" style="31" customWidth="1"/>
    <col min="4351" max="4351" width="0" style="31" hidden="1" customWidth="1"/>
    <col min="4352" max="4352" width="20" style="31" customWidth="1"/>
    <col min="4353" max="4353" width="20.85546875" style="31" customWidth="1"/>
    <col min="4354" max="4354" width="25" style="31" customWidth="1"/>
    <col min="4355" max="4355" width="18.7109375" style="31" customWidth="1"/>
    <col min="4356" max="4356" width="29.7109375" style="31" customWidth="1"/>
    <col min="4357" max="4357" width="13.42578125" style="31" customWidth="1"/>
    <col min="4358" max="4358" width="13.85546875" style="31" customWidth="1"/>
    <col min="4359" max="4363" width="16.5703125" style="31" customWidth="1"/>
    <col min="4364" max="4364" width="20.5703125" style="31" customWidth="1"/>
    <col min="4365" max="4365" width="21.140625" style="31" customWidth="1"/>
    <col min="4366" max="4366" width="9.5703125" style="31" customWidth="1"/>
    <col min="4367" max="4367" width="0.42578125" style="31" customWidth="1"/>
    <col min="4368" max="4374" width="6.42578125" style="31" customWidth="1"/>
    <col min="4375" max="4603" width="11.42578125" style="31"/>
    <col min="4604" max="4604" width="1" style="31" customWidth="1"/>
    <col min="4605" max="4605" width="4.28515625" style="31" customWidth="1"/>
    <col min="4606" max="4606" width="34.7109375" style="31" customWidth="1"/>
    <col min="4607" max="4607" width="0" style="31" hidden="1" customWidth="1"/>
    <col min="4608" max="4608" width="20" style="31" customWidth="1"/>
    <col min="4609" max="4609" width="20.85546875" style="31" customWidth="1"/>
    <col min="4610" max="4610" width="25" style="31" customWidth="1"/>
    <col min="4611" max="4611" width="18.7109375" style="31" customWidth="1"/>
    <col min="4612" max="4612" width="29.7109375" style="31" customWidth="1"/>
    <col min="4613" max="4613" width="13.42578125" style="31" customWidth="1"/>
    <col min="4614" max="4614" width="13.85546875" style="31" customWidth="1"/>
    <col min="4615" max="4619" width="16.5703125" style="31" customWidth="1"/>
    <col min="4620" max="4620" width="20.5703125" style="31" customWidth="1"/>
    <col min="4621" max="4621" width="21.140625" style="31" customWidth="1"/>
    <col min="4622" max="4622" width="9.5703125" style="31" customWidth="1"/>
    <col min="4623" max="4623" width="0.42578125" style="31" customWidth="1"/>
    <col min="4624" max="4630" width="6.42578125" style="31" customWidth="1"/>
    <col min="4631" max="4859" width="11.42578125" style="31"/>
    <col min="4860" max="4860" width="1" style="31" customWidth="1"/>
    <col min="4861" max="4861" width="4.28515625" style="31" customWidth="1"/>
    <col min="4862" max="4862" width="34.7109375" style="31" customWidth="1"/>
    <col min="4863" max="4863" width="0" style="31" hidden="1" customWidth="1"/>
    <col min="4864" max="4864" width="20" style="31" customWidth="1"/>
    <col min="4865" max="4865" width="20.85546875" style="31" customWidth="1"/>
    <col min="4866" max="4866" width="25" style="31" customWidth="1"/>
    <col min="4867" max="4867" width="18.7109375" style="31" customWidth="1"/>
    <col min="4868" max="4868" width="29.7109375" style="31" customWidth="1"/>
    <col min="4869" max="4869" width="13.42578125" style="31" customWidth="1"/>
    <col min="4870" max="4870" width="13.85546875" style="31" customWidth="1"/>
    <col min="4871" max="4875" width="16.5703125" style="31" customWidth="1"/>
    <col min="4876" max="4876" width="20.5703125" style="31" customWidth="1"/>
    <col min="4877" max="4877" width="21.140625" style="31" customWidth="1"/>
    <col min="4878" max="4878" width="9.5703125" style="31" customWidth="1"/>
    <col min="4879" max="4879" width="0.42578125" style="31" customWidth="1"/>
    <col min="4880" max="4886" width="6.42578125" style="31" customWidth="1"/>
    <col min="4887" max="5115" width="11.42578125" style="31"/>
    <col min="5116" max="5116" width="1" style="31" customWidth="1"/>
    <col min="5117" max="5117" width="4.28515625" style="31" customWidth="1"/>
    <col min="5118" max="5118" width="34.7109375" style="31" customWidth="1"/>
    <col min="5119" max="5119" width="0" style="31" hidden="1" customWidth="1"/>
    <col min="5120" max="5120" width="20" style="31" customWidth="1"/>
    <col min="5121" max="5121" width="20.85546875" style="31" customWidth="1"/>
    <col min="5122" max="5122" width="25" style="31" customWidth="1"/>
    <col min="5123" max="5123" width="18.7109375" style="31" customWidth="1"/>
    <col min="5124" max="5124" width="29.7109375" style="31" customWidth="1"/>
    <col min="5125" max="5125" width="13.42578125" style="31" customWidth="1"/>
    <col min="5126" max="5126" width="13.85546875" style="31" customWidth="1"/>
    <col min="5127" max="5131" width="16.5703125" style="31" customWidth="1"/>
    <col min="5132" max="5132" width="20.5703125" style="31" customWidth="1"/>
    <col min="5133" max="5133" width="21.140625" style="31" customWidth="1"/>
    <col min="5134" max="5134" width="9.5703125" style="31" customWidth="1"/>
    <col min="5135" max="5135" width="0.42578125" style="31" customWidth="1"/>
    <col min="5136" max="5142" width="6.42578125" style="31" customWidth="1"/>
    <col min="5143" max="5371" width="11.42578125" style="31"/>
    <col min="5372" max="5372" width="1" style="31" customWidth="1"/>
    <col min="5373" max="5373" width="4.28515625" style="31" customWidth="1"/>
    <col min="5374" max="5374" width="34.7109375" style="31" customWidth="1"/>
    <col min="5375" max="5375" width="0" style="31" hidden="1" customWidth="1"/>
    <col min="5376" max="5376" width="20" style="31" customWidth="1"/>
    <col min="5377" max="5377" width="20.85546875" style="31" customWidth="1"/>
    <col min="5378" max="5378" width="25" style="31" customWidth="1"/>
    <col min="5379" max="5379" width="18.7109375" style="31" customWidth="1"/>
    <col min="5380" max="5380" width="29.7109375" style="31" customWidth="1"/>
    <col min="5381" max="5381" width="13.42578125" style="31" customWidth="1"/>
    <col min="5382" max="5382" width="13.85546875" style="31" customWidth="1"/>
    <col min="5383" max="5387" width="16.5703125" style="31" customWidth="1"/>
    <col min="5388" max="5388" width="20.5703125" style="31" customWidth="1"/>
    <col min="5389" max="5389" width="21.140625" style="31" customWidth="1"/>
    <col min="5390" max="5390" width="9.5703125" style="31" customWidth="1"/>
    <col min="5391" max="5391" width="0.42578125" style="31" customWidth="1"/>
    <col min="5392" max="5398" width="6.42578125" style="31" customWidth="1"/>
    <col min="5399" max="5627" width="11.42578125" style="31"/>
    <col min="5628" max="5628" width="1" style="31" customWidth="1"/>
    <col min="5629" max="5629" width="4.28515625" style="31" customWidth="1"/>
    <col min="5630" max="5630" width="34.7109375" style="31" customWidth="1"/>
    <col min="5631" max="5631" width="0" style="31" hidden="1" customWidth="1"/>
    <col min="5632" max="5632" width="20" style="31" customWidth="1"/>
    <col min="5633" max="5633" width="20.85546875" style="31" customWidth="1"/>
    <col min="5634" max="5634" width="25" style="31" customWidth="1"/>
    <col min="5635" max="5635" width="18.7109375" style="31" customWidth="1"/>
    <col min="5636" max="5636" width="29.7109375" style="31" customWidth="1"/>
    <col min="5637" max="5637" width="13.42578125" style="31" customWidth="1"/>
    <col min="5638" max="5638" width="13.85546875" style="31" customWidth="1"/>
    <col min="5639" max="5643" width="16.5703125" style="31" customWidth="1"/>
    <col min="5644" max="5644" width="20.5703125" style="31" customWidth="1"/>
    <col min="5645" max="5645" width="21.140625" style="31" customWidth="1"/>
    <col min="5646" max="5646" width="9.5703125" style="31" customWidth="1"/>
    <col min="5647" max="5647" width="0.42578125" style="31" customWidth="1"/>
    <col min="5648" max="5654" width="6.42578125" style="31" customWidth="1"/>
    <col min="5655" max="5883" width="11.42578125" style="31"/>
    <col min="5884" max="5884" width="1" style="31" customWidth="1"/>
    <col min="5885" max="5885" width="4.28515625" style="31" customWidth="1"/>
    <col min="5886" max="5886" width="34.7109375" style="31" customWidth="1"/>
    <col min="5887" max="5887" width="0" style="31" hidden="1" customWidth="1"/>
    <col min="5888" max="5888" width="20" style="31" customWidth="1"/>
    <col min="5889" max="5889" width="20.85546875" style="31" customWidth="1"/>
    <col min="5890" max="5890" width="25" style="31" customWidth="1"/>
    <col min="5891" max="5891" width="18.7109375" style="31" customWidth="1"/>
    <col min="5892" max="5892" width="29.7109375" style="31" customWidth="1"/>
    <col min="5893" max="5893" width="13.42578125" style="31" customWidth="1"/>
    <col min="5894" max="5894" width="13.85546875" style="31" customWidth="1"/>
    <col min="5895" max="5899" width="16.5703125" style="31" customWidth="1"/>
    <col min="5900" max="5900" width="20.5703125" style="31" customWidth="1"/>
    <col min="5901" max="5901" width="21.140625" style="31" customWidth="1"/>
    <col min="5902" max="5902" width="9.5703125" style="31" customWidth="1"/>
    <col min="5903" max="5903" width="0.42578125" style="31" customWidth="1"/>
    <col min="5904" max="5910" width="6.42578125" style="31" customWidth="1"/>
    <col min="5911" max="6139" width="11.42578125" style="31"/>
    <col min="6140" max="6140" width="1" style="31" customWidth="1"/>
    <col min="6141" max="6141" width="4.28515625" style="31" customWidth="1"/>
    <col min="6142" max="6142" width="34.7109375" style="31" customWidth="1"/>
    <col min="6143" max="6143" width="0" style="31" hidden="1" customWidth="1"/>
    <col min="6144" max="6144" width="20" style="31" customWidth="1"/>
    <col min="6145" max="6145" width="20.85546875" style="31" customWidth="1"/>
    <col min="6146" max="6146" width="25" style="31" customWidth="1"/>
    <col min="6147" max="6147" width="18.7109375" style="31" customWidth="1"/>
    <col min="6148" max="6148" width="29.7109375" style="31" customWidth="1"/>
    <col min="6149" max="6149" width="13.42578125" style="31" customWidth="1"/>
    <col min="6150" max="6150" width="13.85546875" style="31" customWidth="1"/>
    <col min="6151" max="6155" width="16.5703125" style="31" customWidth="1"/>
    <col min="6156" max="6156" width="20.5703125" style="31" customWidth="1"/>
    <col min="6157" max="6157" width="21.140625" style="31" customWidth="1"/>
    <col min="6158" max="6158" width="9.5703125" style="31" customWidth="1"/>
    <col min="6159" max="6159" width="0.42578125" style="31" customWidth="1"/>
    <col min="6160" max="6166" width="6.42578125" style="31" customWidth="1"/>
    <col min="6167" max="6395" width="11.42578125" style="31"/>
    <col min="6396" max="6396" width="1" style="31" customWidth="1"/>
    <col min="6397" max="6397" width="4.28515625" style="31" customWidth="1"/>
    <col min="6398" max="6398" width="34.7109375" style="31" customWidth="1"/>
    <col min="6399" max="6399" width="0" style="31" hidden="1" customWidth="1"/>
    <col min="6400" max="6400" width="20" style="31" customWidth="1"/>
    <col min="6401" max="6401" width="20.85546875" style="31" customWidth="1"/>
    <col min="6402" max="6402" width="25" style="31" customWidth="1"/>
    <col min="6403" max="6403" width="18.7109375" style="31" customWidth="1"/>
    <col min="6404" max="6404" width="29.7109375" style="31" customWidth="1"/>
    <col min="6405" max="6405" width="13.42578125" style="31" customWidth="1"/>
    <col min="6406" max="6406" width="13.85546875" style="31" customWidth="1"/>
    <col min="6407" max="6411" width="16.5703125" style="31" customWidth="1"/>
    <col min="6412" max="6412" width="20.5703125" style="31" customWidth="1"/>
    <col min="6413" max="6413" width="21.140625" style="31" customWidth="1"/>
    <col min="6414" max="6414" width="9.5703125" style="31" customWidth="1"/>
    <col min="6415" max="6415" width="0.42578125" style="31" customWidth="1"/>
    <col min="6416" max="6422" width="6.42578125" style="31" customWidth="1"/>
    <col min="6423" max="6651" width="11.42578125" style="31"/>
    <col min="6652" max="6652" width="1" style="31" customWidth="1"/>
    <col min="6653" max="6653" width="4.28515625" style="31" customWidth="1"/>
    <col min="6654" max="6654" width="34.7109375" style="31" customWidth="1"/>
    <col min="6655" max="6655" width="0" style="31" hidden="1" customWidth="1"/>
    <col min="6656" max="6656" width="20" style="31" customWidth="1"/>
    <col min="6657" max="6657" width="20.85546875" style="31" customWidth="1"/>
    <col min="6658" max="6658" width="25" style="31" customWidth="1"/>
    <col min="6659" max="6659" width="18.7109375" style="31" customWidth="1"/>
    <col min="6660" max="6660" width="29.7109375" style="31" customWidth="1"/>
    <col min="6661" max="6661" width="13.42578125" style="31" customWidth="1"/>
    <col min="6662" max="6662" width="13.85546875" style="31" customWidth="1"/>
    <col min="6663" max="6667" width="16.5703125" style="31" customWidth="1"/>
    <col min="6668" max="6668" width="20.5703125" style="31" customWidth="1"/>
    <col min="6669" max="6669" width="21.140625" style="31" customWidth="1"/>
    <col min="6670" max="6670" width="9.5703125" style="31" customWidth="1"/>
    <col min="6671" max="6671" width="0.42578125" style="31" customWidth="1"/>
    <col min="6672" max="6678" width="6.42578125" style="31" customWidth="1"/>
    <col min="6679" max="6907" width="11.42578125" style="31"/>
    <col min="6908" max="6908" width="1" style="31" customWidth="1"/>
    <col min="6909" max="6909" width="4.28515625" style="31" customWidth="1"/>
    <col min="6910" max="6910" width="34.7109375" style="31" customWidth="1"/>
    <col min="6911" max="6911" width="0" style="31" hidden="1" customWidth="1"/>
    <col min="6912" max="6912" width="20" style="31" customWidth="1"/>
    <col min="6913" max="6913" width="20.85546875" style="31" customWidth="1"/>
    <col min="6914" max="6914" width="25" style="31" customWidth="1"/>
    <col min="6915" max="6915" width="18.7109375" style="31" customWidth="1"/>
    <col min="6916" max="6916" width="29.7109375" style="31" customWidth="1"/>
    <col min="6917" max="6917" width="13.42578125" style="31" customWidth="1"/>
    <col min="6918" max="6918" width="13.85546875" style="31" customWidth="1"/>
    <col min="6919" max="6923" width="16.5703125" style="31" customWidth="1"/>
    <col min="6924" max="6924" width="20.5703125" style="31" customWidth="1"/>
    <col min="6925" max="6925" width="21.140625" style="31" customWidth="1"/>
    <col min="6926" max="6926" width="9.5703125" style="31" customWidth="1"/>
    <col min="6927" max="6927" width="0.42578125" style="31" customWidth="1"/>
    <col min="6928" max="6934" width="6.42578125" style="31" customWidth="1"/>
    <col min="6935" max="7163" width="11.42578125" style="31"/>
    <col min="7164" max="7164" width="1" style="31" customWidth="1"/>
    <col min="7165" max="7165" width="4.28515625" style="31" customWidth="1"/>
    <col min="7166" max="7166" width="34.7109375" style="31" customWidth="1"/>
    <col min="7167" max="7167" width="0" style="31" hidden="1" customWidth="1"/>
    <col min="7168" max="7168" width="20" style="31" customWidth="1"/>
    <col min="7169" max="7169" width="20.85546875" style="31" customWidth="1"/>
    <col min="7170" max="7170" width="25" style="31" customWidth="1"/>
    <col min="7171" max="7171" width="18.7109375" style="31" customWidth="1"/>
    <col min="7172" max="7172" width="29.7109375" style="31" customWidth="1"/>
    <col min="7173" max="7173" width="13.42578125" style="31" customWidth="1"/>
    <col min="7174" max="7174" width="13.85546875" style="31" customWidth="1"/>
    <col min="7175" max="7179" width="16.5703125" style="31" customWidth="1"/>
    <col min="7180" max="7180" width="20.5703125" style="31" customWidth="1"/>
    <col min="7181" max="7181" width="21.140625" style="31" customWidth="1"/>
    <col min="7182" max="7182" width="9.5703125" style="31" customWidth="1"/>
    <col min="7183" max="7183" width="0.42578125" style="31" customWidth="1"/>
    <col min="7184" max="7190" width="6.42578125" style="31" customWidth="1"/>
    <col min="7191" max="7419" width="11.42578125" style="31"/>
    <col min="7420" max="7420" width="1" style="31" customWidth="1"/>
    <col min="7421" max="7421" width="4.28515625" style="31" customWidth="1"/>
    <col min="7422" max="7422" width="34.7109375" style="31" customWidth="1"/>
    <col min="7423" max="7423" width="0" style="31" hidden="1" customWidth="1"/>
    <col min="7424" max="7424" width="20" style="31" customWidth="1"/>
    <col min="7425" max="7425" width="20.85546875" style="31" customWidth="1"/>
    <col min="7426" max="7426" width="25" style="31" customWidth="1"/>
    <col min="7427" max="7427" width="18.7109375" style="31" customWidth="1"/>
    <col min="7428" max="7428" width="29.7109375" style="31" customWidth="1"/>
    <col min="7429" max="7429" width="13.42578125" style="31" customWidth="1"/>
    <col min="7430" max="7430" width="13.85546875" style="31" customWidth="1"/>
    <col min="7431" max="7435" width="16.5703125" style="31" customWidth="1"/>
    <col min="7436" max="7436" width="20.5703125" style="31" customWidth="1"/>
    <col min="7437" max="7437" width="21.140625" style="31" customWidth="1"/>
    <col min="7438" max="7438" width="9.5703125" style="31" customWidth="1"/>
    <col min="7439" max="7439" width="0.42578125" style="31" customWidth="1"/>
    <col min="7440" max="7446" width="6.42578125" style="31" customWidth="1"/>
    <col min="7447" max="7675" width="11.42578125" style="31"/>
    <col min="7676" max="7676" width="1" style="31" customWidth="1"/>
    <col min="7677" max="7677" width="4.28515625" style="31" customWidth="1"/>
    <col min="7678" max="7678" width="34.7109375" style="31" customWidth="1"/>
    <col min="7679" max="7679" width="0" style="31" hidden="1" customWidth="1"/>
    <col min="7680" max="7680" width="20" style="31" customWidth="1"/>
    <col min="7681" max="7681" width="20.85546875" style="31" customWidth="1"/>
    <col min="7682" max="7682" width="25" style="31" customWidth="1"/>
    <col min="7683" max="7683" width="18.7109375" style="31" customWidth="1"/>
    <col min="7684" max="7684" width="29.7109375" style="31" customWidth="1"/>
    <col min="7685" max="7685" width="13.42578125" style="31" customWidth="1"/>
    <col min="7686" max="7686" width="13.85546875" style="31" customWidth="1"/>
    <col min="7687" max="7691" width="16.5703125" style="31" customWidth="1"/>
    <col min="7692" max="7692" width="20.5703125" style="31" customWidth="1"/>
    <col min="7693" max="7693" width="21.140625" style="31" customWidth="1"/>
    <col min="7694" max="7694" width="9.5703125" style="31" customWidth="1"/>
    <col min="7695" max="7695" width="0.42578125" style="31" customWidth="1"/>
    <col min="7696" max="7702" width="6.42578125" style="31" customWidth="1"/>
    <col min="7703" max="7931" width="11.42578125" style="31"/>
    <col min="7932" max="7932" width="1" style="31" customWidth="1"/>
    <col min="7933" max="7933" width="4.28515625" style="31" customWidth="1"/>
    <col min="7934" max="7934" width="34.7109375" style="31" customWidth="1"/>
    <col min="7935" max="7935" width="0" style="31" hidden="1" customWidth="1"/>
    <col min="7936" max="7936" width="20" style="31" customWidth="1"/>
    <col min="7937" max="7937" width="20.85546875" style="31" customWidth="1"/>
    <col min="7938" max="7938" width="25" style="31" customWidth="1"/>
    <col min="7939" max="7939" width="18.7109375" style="31" customWidth="1"/>
    <col min="7940" max="7940" width="29.7109375" style="31" customWidth="1"/>
    <col min="7941" max="7941" width="13.42578125" style="31" customWidth="1"/>
    <col min="7942" max="7942" width="13.85546875" style="31" customWidth="1"/>
    <col min="7943" max="7947" width="16.5703125" style="31" customWidth="1"/>
    <col min="7948" max="7948" width="20.5703125" style="31" customWidth="1"/>
    <col min="7949" max="7949" width="21.140625" style="31" customWidth="1"/>
    <col min="7950" max="7950" width="9.5703125" style="31" customWidth="1"/>
    <col min="7951" max="7951" width="0.42578125" style="31" customWidth="1"/>
    <col min="7952" max="7958" width="6.42578125" style="31" customWidth="1"/>
    <col min="7959" max="8187" width="11.42578125" style="31"/>
    <col min="8188" max="8188" width="1" style="31" customWidth="1"/>
    <col min="8189" max="8189" width="4.28515625" style="31" customWidth="1"/>
    <col min="8190" max="8190" width="34.7109375" style="31" customWidth="1"/>
    <col min="8191" max="8191" width="0" style="31" hidden="1" customWidth="1"/>
    <col min="8192" max="8192" width="20" style="31" customWidth="1"/>
    <col min="8193" max="8193" width="20.85546875" style="31" customWidth="1"/>
    <col min="8194" max="8194" width="25" style="31" customWidth="1"/>
    <col min="8195" max="8195" width="18.7109375" style="31" customWidth="1"/>
    <col min="8196" max="8196" width="29.7109375" style="31" customWidth="1"/>
    <col min="8197" max="8197" width="13.42578125" style="31" customWidth="1"/>
    <col min="8198" max="8198" width="13.85546875" style="31" customWidth="1"/>
    <col min="8199" max="8203" width="16.5703125" style="31" customWidth="1"/>
    <col min="8204" max="8204" width="20.5703125" style="31" customWidth="1"/>
    <col min="8205" max="8205" width="21.140625" style="31" customWidth="1"/>
    <col min="8206" max="8206" width="9.5703125" style="31" customWidth="1"/>
    <col min="8207" max="8207" width="0.42578125" style="31" customWidth="1"/>
    <col min="8208" max="8214" width="6.42578125" style="31" customWidth="1"/>
    <col min="8215" max="8443" width="11.42578125" style="31"/>
    <col min="8444" max="8444" width="1" style="31" customWidth="1"/>
    <col min="8445" max="8445" width="4.28515625" style="31" customWidth="1"/>
    <col min="8446" max="8446" width="34.7109375" style="31" customWidth="1"/>
    <col min="8447" max="8447" width="0" style="31" hidden="1" customWidth="1"/>
    <col min="8448" max="8448" width="20" style="31" customWidth="1"/>
    <col min="8449" max="8449" width="20.85546875" style="31" customWidth="1"/>
    <col min="8450" max="8450" width="25" style="31" customWidth="1"/>
    <col min="8451" max="8451" width="18.7109375" style="31" customWidth="1"/>
    <col min="8452" max="8452" width="29.7109375" style="31" customWidth="1"/>
    <col min="8453" max="8453" width="13.42578125" style="31" customWidth="1"/>
    <col min="8454" max="8454" width="13.85546875" style="31" customWidth="1"/>
    <col min="8455" max="8459" width="16.5703125" style="31" customWidth="1"/>
    <col min="8460" max="8460" width="20.5703125" style="31" customWidth="1"/>
    <col min="8461" max="8461" width="21.140625" style="31" customWidth="1"/>
    <col min="8462" max="8462" width="9.5703125" style="31" customWidth="1"/>
    <col min="8463" max="8463" width="0.42578125" style="31" customWidth="1"/>
    <col min="8464" max="8470" width="6.42578125" style="31" customWidth="1"/>
    <col min="8471" max="8699" width="11.42578125" style="31"/>
    <col min="8700" max="8700" width="1" style="31" customWidth="1"/>
    <col min="8701" max="8701" width="4.28515625" style="31" customWidth="1"/>
    <col min="8702" max="8702" width="34.7109375" style="31" customWidth="1"/>
    <col min="8703" max="8703" width="0" style="31" hidden="1" customWidth="1"/>
    <col min="8704" max="8704" width="20" style="31" customWidth="1"/>
    <col min="8705" max="8705" width="20.85546875" style="31" customWidth="1"/>
    <col min="8706" max="8706" width="25" style="31" customWidth="1"/>
    <col min="8707" max="8707" width="18.7109375" style="31" customWidth="1"/>
    <col min="8708" max="8708" width="29.7109375" style="31" customWidth="1"/>
    <col min="8709" max="8709" width="13.42578125" style="31" customWidth="1"/>
    <col min="8710" max="8710" width="13.85546875" style="31" customWidth="1"/>
    <col min="8711" max="8715" width="16.5703125" style="31" customWidth="1"/>
    <col min="8716" max="8716" width="20.5703125" style="31" customWidth="1"/>
    <col min="8717" max="8717" width="21.140625" style="31" customWidth="1"/>
    <col min="8718" max="8718" width="9.5703125" style="31" customWidth="1"/>
    <col min="8719" max="8719" width="0.42578125" style="31" customWidth="1"/>
    <col min="8720" max="8726" width="6.42578125" style="31" customWidth="1"/>
    <col min="8727" max="8955" width="11.42578125" style="31"/>
    <col min="8956" max="8956" width="1" style="31" customWidth="1"/>
    <col min="8957" max="8957" width="4.28515625" style="31" customWidth="1"/>
    <col min="8958" max="8958" width="34.7109375" style="31" customWidth="1"/>
    <col min="8959" max="8959" width="0" style="31" hidden="1" customWidth="1"/>
    <col min="8960" max="8960" width="20" style="31" customWidth="1"/>
    <col min="8961" max="8961" width="20.85546875" style="31" customWidth="1"/>
    <col min="8962" max="8962" width="25" style="31" customWidth="1"/>
    <col min="8963" max="8963" width="18.7109375" style="31" customWidth="1"/>
    <col min="8964" max="8964" width="29.7109375" style="31" customWidth="1"/>
    <col min="8965" max="8965" width="13.42578125" style="31" customWidth="1"/>
    <col min="8966" max="8966" width="13.85546875" style="31" customWidth="1"/>
    <col min="8967" max="8971" width="16.5703125" style="31" customWidth="1"/>
    <col min="8972" max="8972" width="20.5703125" style="31" customWidth="1"/>
    <col min="8973" max="8973" width="21.140625" style="31" customWidth="1"/>
    <col min="8974" max="8974" width="9.5703125" style="31" customWidth="1"/>
    <col min="8975" max="8975" width="0.42578125" style="31" customWidth="1"/>
    <col min="8976" max="8982" width="6.42578125" style="31" customWidth="1"/>
    <col min="8983" max="9211" width="11.42578125" style="31"/>
    <col min="9212" max="9212" width="1" style="31" customWidth="1"/>
    <col min="9213" max="9213" width="4.28515625" style="31" customWidth="1"/>
    <col min="9214" max="9214" width="34.7109375" style="31" customWidth="1"/>
    <col min="9215" max="9215" width="0" style="31" hidden="1" customWidth="1"/>
    <col min="9216" max="9216" width="20" style="31" customWidth="1"/>
    <col min="9217" max="9217" width="20.85546875" style="31" customWidth="1"/>
    <col min="9218" max="9218" width="25" style="31" customWidth="1"/>
    <col min="9219" max="9219" width="18.7109375" style="31" customWidth="1"/>
    <col min="9220" max="9220" width="29.7109375" style="31" customWidth="1"/>
    <col min="9221" max="9221" width="13.42578125" style="31" customWidth="1"/>
    <col min="9222" max="9222" width="13.85546875" style="31" customWidth="1"/>
    <col min="9223" max="9227" width="16.5703125" style="31" customWidth="1"/>
    <col min="9228" max="9228" width="20.5703125" style="31" customWidth="1"/>
    <col min="9229" max="9229" width="21.140625" style="31" customWidth="1"/>
    <col min="9230" max="9230" width="9.5703125" style="31" customWidth="1"/>
    <col min="9231" max="9231" width="0.42578125" style="31" customWidth="1"/>
    <col min="9232" max="9238" width="6.42578125" style="31" customWidth="1"/>
    <col min="9239" max="9467" width="11.42578125" style="31"/>
    <col min="9468" max="9468" width="1" style="31" customWidth="1"/>
    <col min="9469" max="9469" width="4.28515625" style="31" customWidth="1"/>
    <col min="9470" max="9470" width="34.7109375" style="31" customWidth="1"/>
    <col min="9471" max="9471" width="0" style="31" hidden="1" customWidth="1"/>
    <col min="9472" max="9472" width="20" style="31" customWidth="1"/>
    <col min="9473" max="9473" width="20.85546875" style="31" customWidth="1"/>
    <col min="9474" max="9474" width="25" style="31" customWidth="1"/>
    <col min="9475" max="9475" width="18.7109375" style="31" customWidth="1"/>
    <col min="9476" max="9476" width="29.7109375" style="31" customWidth="1"/>
    <col min="9477" max="9477" width="13.42578125" style="31" customWidth="1"/>
    <col min="9478" max="9478" width="13.85546875" style="31" customWidth="1"/>
    <col min="9479" max="9483" width="16.5703125" style="31" customWidth="1"/>
    <col min="9484" max="9484" width="20.5703125" style="31" customWidth="1"/>
    <col min="9485" max="9485" width="21.140625" style="31" customWidth="1"/>
    <col min="9486" max="9486" width="9.5703125" style="31" customWidth="1"/>
    <col min="9487" max="9487" width="0.42578125" style="31" customWidth="1"/>
    <col min="9488" max="9494" width="6.42578125" style="31" customWidth="1"/>
    <col min="9495" max="9723" width="11.42578125" style="31"/>
    <col min="9724" max="9724" width="1" style="31" customWidth="1"/>
    <col min="9725" max="9725" width="4.28515625" style="31" customWidth="1"/>
    <col min="9726" max="9726" width="34.7109375" style="31" customWidth="1"/>
    <col min="9727" max="9727" width="0" style="31" hidden="1" customWidth="1"/>
    <col min="9728" max="9728" width="20" style="31" customWidth="1"/>
    <col min="9729" max="9729" width="20.85546875" style="31" customWidth="1"/>
    <col min="9730" max="9730" width="25" style="31" customWidth="1"/>
    <col min="9731" max="9731" width="18.7109375" style="31" customWidth="1"/>
    <col min="9732" max="9732" width="29.7109375" style="31" customWidth="1"/>
    <col min="9733" max="9733" width="13.42578125" style="31" customWidth="1"/>
    <col min="9734" max="9734" width="13.85546875" style="31" customWidth="1"/>
    <col min="9735" max="9739" width="16.5703125" style="31" customWidth="1"/>
    <col min="9740" max="9740" width="20.5703125" style="31" customWidth="1"/>
    <col min="9741" max="9741" width="21.140625" style="31" customWidth="1"/>
    <col min="9742" max="9742" width="9.5703125" style="31" customWidth="1"/>
    <col min="9743" max="9743" width="0.42578125" style="31" customWidth="1"/>
    <col min="9744" max="9750" width="6.42578125" style="31" customWidth="1"/>
    <col min="9751" max="9979" width="11.42578125" style="31"/>
    <col min="9980" max="9980" width="1" style="31" customWidth="1"/>
    <col min="9981" max="9981" width="4.28515625" style="31" customWidth="1"/>
    <col min="9982" max="9982" width="34.7109375" style="31" customWidth="1"/>
    <col min="9983" max="9983" width="0" style="31" hidden="1" customWidth="1"/>
    <col min="9984" max="9984" width="20" style="31" customWidth="1"/>
    <col min="9985" max="9985" width="20.85546875" style="31" customWidth="1"/>
    <col min="9986" max="9986" width="25" style="31" customWidth="1"/>
    <col min="9987" max="9987" width="18.7109375" style="31" customWidth="1"/>
    <col min="9988" max="9988" width="29.7109375" style="31" customWidth="1"/>
    <col min="9989" max="9989" width="13.42578125" style="31" customWidth="1"/>
    <col min="9990" max="9990" width="13.85546875" style="31" customWidth="1"/>
    <col min="9991" max="9995" width="16.5703125" style="31" customWidth="1"/>
    <col min="9996" max="9996" width="20.5703125" style="31" customWidth="1"/>
    <col min="9997" max="9997" width="21.140625" style="31" customWidth="1"/>
    <col min="9998" max="9998" width="9.5703125" style="31" customWidth="1"/>
    <col min="9999" max="9999" width="0.42578125" style="31" customWidth="1"/>
    <col min="10000" max="10006" width="6.42578125" style="31" customWidth="1"/>
    <col min="10007" max="10235" width="11.42578125" style="31"/>
    <col min="10236" max="10236" width="1" style="31" customWidth="1"/>
    <col min="10237" max="10237" width="4.28515625" style="31" customWidth="1"/>
    <col min="10238" max="10238" width="34.7109375" style="31" customWidth="1"/>
    <col min="10239" max="10239" width="0" style="31" hidden="1" customWidth="1"/>
    <col min="10240" max="10240" width="20" style="31" customWidth="1"/>
    <col min="10241" max="10241" width="20.85546875" style="31" customWidth="1"/>
    <col min="10242" max="10242" width="25" style="31" customWidth="1"/>
    <col min="10243" max="10243" width="18.7109375" style="31" customWidth="1"/>
    <col min="10244" max="10244" width="29.7109375" style="31" customWidth="1"/>
    <col min="10245" max="10245" width="13.42578125" style="31" customWidth="1"/>
    <col min="10246" max="10246" width="13.85546875" style="31" customWidth="1"/>
    <col min="10247" max="10251" width="16.5703125" style="31" customWidth="1"/>
    <col min="10252" max="10252" width="20.5703125" style="31" customWidth="1"/>
    <col min="10253" max="10253" width="21.140625" style="31" customWidth="1"/>
    <col min="10254" max="10254" width="9.5703125" style="31" customWidth="1"/>
    <col min="10255" max="10255" width="0.42578125" style="31" customWidth="1"/>
    <col min="10256" max="10262" width="6.42578125" style="31" customWidth="1"/>
    <col min="10263" max="10491" width="11.42578125" style="31"/>
    <col min="10492" max="10492" width="1" style="31" customWidth="1"/>
    <col min="10493" max="10493" width="4.28515625" style="31" customWidth="1"/>
    <col min="10494" max="10494" width="34.7109375" style="31" customWidth="1"/>
    <col min="10495" max="10495" width="0" style="31" hidden="1" customWidth="1"/>
    <col min="10496" max="10496" width="20" style="31" customWidth="1"/>
    <col min="10497" max="10497" width="20.85546875" style="31" customWidth="1"/>
    <col min="10498" max="10498" width="25" style="31" customWidth="1"/>
    <col min="10499" max="10499" width="18.7109375" style="31" customWidth="1"/>
    <col min="10500" max="10500" width="29.7109375" style="31" customWidth="1"/>
    <col min="10501" max="10501" width="13.42578125" style="31" customWidth="1"/>
    <col min="10502" max="10502" width="13.85546875" style="31" customWidth="1"/>
    <col min="10503" max="10507" width="16.5703125" style="31" customWidth="1"/>
    <col min="10508" max="10508" width="20.5703125" style="31" customWidth="1"/>
    <col min="10509" max="10509" width="21.140625" style="31" customWidth="1"/>
    <col min="10510" max="10510" width="9.5703125" style="31" customWidth="1"/>
    <col min="10511" max="10511" width="0.42578125" style="31" customWidth="1"/>
    <col min="10512" max="10518" width="6.42578125" style="31" customWidth="1"/>
    <col min="10519" max="10747" width="11.42578125" style="31"/>
    <col min="10748" max="10748" width="1" style="31" customWidth="1"/>
    <col min="10749" max="10749" width="4.28515625" style="31" customWidth="1"/>
    <col min="10750" max="10750" width="34.7109375" style="31" customWidth="1"/>
    <col min="10751" max="10751" width="0" style="31" hidden="1" customWidth="1"/>
    <col min="10752" max="10752" width="20" style="31" customWidth="1"/>
    <col min="10753" max="10753" width="20.85546875" style="31" customWidth="1"/>
    <col min="10754" max="10754" width="25" style="31" customWidth="1"/>
    <col min="10755" max="10755" width="18.7109375" style="31" customWidth="1"/>
    <col min="10756" max="10756" width="29.7109375" style="31" customWidth="1"/>
    <col min="10757" max="10757" width="13.42578125" style="31" customWidth="1"/>
    <col min="10758" max="10758" width="13.85546875" style="31" customWidth="1"/>
    <col min="10759" max="10763" width="16.5703125" style="31" customWidth="1"/>
    <col min="10764" max="10764" width="20.5703125" style="31" customWidth="1"/>
    <col min="10765" max="10765" width="21.140625" style="31" customWidth="1"/>
    <col min="10766" max="10766" width="9.5703125" style="31" customWidth="1"/>
    <col min="10767" max="10767" width="0.42578125" style="31" customWidth="1"/>
    <col min="10768" max="10774" width="6.42578125" style="31" customWidth="1"/>
    <col min="10775" max="11003" width="11.42578125" style="31"/>
    <col min="11004" max="11004" width="1" style="31" customWidth="1"/>
    <col min="11005" max="11005" width="4.28515625" style="31" customWidth="1"/>
    <col min="11006" max="11006" width="34.7109375" style="31" customWidth="1"/>
    <col min="11007" max="11007" width="0" style="31" hidden="1" customWidth="1"/>
    <col min="11008" max="11008" width="20" style="31" customWidth="1"/>
    <col min="11009" max="11009" width="20.85546875" style="31" customWidth="1"/>
    <col min="11010" max="11010" width="25" style="31" customWidth="1"/>
    <col min="11011" max="11011" width="18.7109375" style="31" customWidth="1"/>
    <col min="11012" max="11012" width="29.7109375" style="31" customWidth="1"/>
    <col min="11013" max="11013" width="13.42578125" style="31" customWidth="1"/>
    <col min="11014" max="11014" width="13.85546875" style="31" customWidth="1"/>
    <col min="11015" max="11019" width="16.5703125" style="31" customWidth="1"/>
    <col min="11020" max="11020" width="20.5703125" style="31" customWidth="1"/>
    <col min="11021" max="11021" width="21.140625" style="31" customWidth="1"/>
    <col min="11022" max="11022" width="9.5703125" style="31" customWidth="1"/>
    <col min="11023" max="11023" width="0.42578125" style="31" customWidth="1"/>
    <col min="11024" max="11030" width="6.42578125" style="31" customWidth="1"/>
    <col min="11031" max="11259" width="11.42578125" style="31"/>
    <col min="11260" max="11260" width="1" style="31" customWidth="1"/>
    <col min="11261" max="11261" width="4.28515625" style="31" customWidth="1"/>
    <col min="11262" max="11262" width="34.7109375" style="31" customWidth="1"/>
    <col min="11263" max="11263" width="0" style="31" hidden="1" customWidth="1"/>
    <col min="11264" max="11264" width="20" style="31" customWidth="1"/>
    <col min="11265" max="11265" width="20.85546875" style="31" customWidth="1"/>
    <col min="11266" max="11266" width="25" style="31" customWidth="1"/>
    <col min="11267" max="11267" width="18.7109375" style="31" customWidth="1"/>
    <col min="11268" max="11268" width="29.7109375" style="31" customWidth="1"/>
    <col min="11269" max="11269" width="13.42578125" style="31" customWidth="1"/>
    <col min="11270" max="11270" width="13.85546875" style="31" customWidth="1"/>
    <col min="11271" max="11275" width="16.5703125" style="31" customWidth="1"/>
    <col min="11276" max="11276" width="20.5703125" style="31" customWidth="1"/>
    <col min="11277" max="11277" width="21.140625" style="31" customWidth="1"/>
    <col min="11278" max="11278" width="9.5703125" style="31" customWidth="1"/>
    <col min="11279" max="11279" width="0.42578125" style="31" customWidth="1"/>
    <col min="11280" max="11286" width="6.42578125" style="31" customWidth="1"/>
    <col min="11287" max="11515" width="11.42578125" style="31"/>
    <col min="11516" max="11516" width="1" style="31" customWidth="1"/>
    <col min="11517" max="11517" width="4.28515625" style="31" customWidth="1"/>
    <col min="11518" max="11518" width="34.7109375" style="31" customWidth="1"/>
    <col min="11519" max="11519" width="0" style="31" hidden="1" customWidth="1"/>
    <col min="11520" max="11520" width="20" style="31" customWidth="1"/>
    <col min="11521" max="11521" width="20.85546875" style="31" customWidth="1"/>
    <col min="11522" max="11522" width="25" style="31" customWidth="1"/>
    <col min="11523" max="11523" width="18.7109375" style="31" customWidth="1"/>
    <col min="11524" max="11524" width="29.7109375" style="31" customWidth="1"/>
    <col min="11525" max="11525" width="13.42578125" style="31" customWidth="1"/>
    <col min="11526" max="11526" width="13.85546875" style="31" customWidth="1"/>
    <col min="11527" max="11531" width="16.5703125" style="31" customWidth="1"/>
    <col min="11532" max="11532" width="20.5703125" style="31" customWidth="1"/>
    <col min="11533" max="11533" width="21.140625" style="31" customWidth="1"/>
    <col min="11534" max="11534" width="9.5703125" style="31" customWidth="1"/>
    <col min="11535" max="11535" width="0.42578125" style="31" customWidth="1"/>
    <col min="11536" max="11542" width="6.42578125" style="31" customWidth="1"/>
    <col min="11543" max="11771" width="11.42578125" style="31"/>
    <col min="11772" max="11772" width="1" style="31" customWidth="1"/>
    <col min="11773" max="11773" width="4.28515625" style="31" customWidth="1"/>
    <col min="11774" max="11774" width="34.7109375" style="31" customWidth="1"/>
    <col min="11775" max="11775" width="0" style="31" hidden="1" customWidth="1"/>
    <col min="11776" max="11776" width="20" style="31" customWidth="1"/>
    <col min="11777" max="11777" width="20.85546875" style="31" customWidth="1"/>
    <col min="11778" max="11778" width="25" style="31" customWidth="1"/>
    <col min="11779" max="11779" width="18.7109375" style="31" customWidth="1"/>
    <col min="11780" max="11780" width="29.7109375" style="31" customWidth="1"/>
    <col min="11781" max="11781" width="13.42578125" style="31" customWidth="1"/>
    <col min="11782" max="11782" width="13.85546875" style="31" customWidth="1"/>
    <col min="11783" max="11787" width="16.5703125" style="31" customWidth="1"/>
    <col min="11788" max="11788" width="20.5703125" style="31" customWidth="1"/>
    <col min="11789" max="11789" width="21.140625" style="31" customWidth="1"/>
    <col min="11790" max="11790" width="9.5703125" style="31" customWidth="1"/>
    <col min="11791" max="11791" width="0.42578125" style="31" customWidth="1"/>
    <col min="11792" max="11798" width="6.42578125" style="31" customWidth="1"/>
    <col min="11799" max="12027" width="11.42578125" style="31"/>
    <col min="12028" max="12028" width="1" style="31" customWidth="1"/>
    <col min="12029" max="12029" width="4.28515625" style="31" customWidth="1"/>
    <col min="12030" max="12030" width="34.7109375" style="31" customWidth="1"/>
    <col min="12031" max="12031" width="0" style="31" hidden="1" customWidth="1"/>
    <col min="12032" max="12032" width="20" style="31" customWidth="1"/>
    <col min="12033" max="12033" width="20.85546875" style="31" customWidth="1"/>
    <col min="12034" max="12034" width="25" style="31" customWidth="1"/>
    <col min="12035" max="12035" width="18.7109375" style="31" customWidth="1"/>
    <col min="12036" max="12036" width="29.7109375" style="31" customWidth="1"/>
    <col min="12037" max="12037" width="13.42578125" style="31" customWidth="1"/>
    <col min="12038" max="12038" width="13.85546875" style="31" customWidth="1"/>
    <col min="12039" max="12043" width="16.5703125" style="31" customWidth="1"/>
    <col min="12044" max="12044" width="20.5703125" style="31" customWidth="1"/>
    <col min="12045" max="12045" width="21.140625" style="31" customWidth="1"/>
    <col min="12046" max="12046" width="9.5703125" style="31" customWidth="1"/>
    <col min="12047" max="12047" width="0.42578125" style="31" customWidth="1"/>
    <col min="12048" max="12054" width="6.42578125" style="31" customWidth="1"/>
    <col min="12055" max="12283" width="11.42578125" style="31"/>
    <col min="12284" max="12284" width="1" style="31" customWidth="1"/>
    <col min="12285" max="12285" width="4.28515625" style="31" customWidth="1"/>
    <col min="12286" max="12286" width="34.7109375" style="31" customWidth="1"/>
    <col min="12287" max="12287" width="0" style="31" hidden="1" customWidth="1"/>
    <col min="12288" max="12288" width="20" style="31" customWidth="1"/>
    <col min="12289" max="12289" width="20.85546875" style="31" customWidth="1"/>
    <col min="12290" max="12290" width="25" style="31" customWidth="1"/>
    <col min="12291" max="12291" width="18.7109375" style="31" customWidth="1"/>
    <col min="12292" max="12292" width="29.7109375" style="31" customWidth="1"/>
    <col min="12293" max="12293" width="13.42578125" style="31" customWidth="1"/>
    <col min="12294" max="12294" width="13.85546875" style="31" customWidth="1"/>
    <col min="12295" max="12299" width="16.5703125" style="31" customWidth="1"/>
    <col min="12300" max="12300" width="20.5703125" style="31" customWidth="1"/>
    <col min="12301" max="12301" width="21.140625" style="31" customWidth="1"/>
    <col min="12302" max="12302" width="9.5703125" style="31" customWidth="1"/>
    <col min="12303" max="12303" width="0.42578125" style="31" customWidth="1"/>
    <col min="12304" max="12310" width="6.42578125" style="31" customWidth="1"/>
    <col min="12311" max="12539" width="11.42578125" style="31"/>
    <col min="12540" max="12540" width="1" style="31" customWidth="1"/>
    <col min="12541" max="12541" width="4.28515625" style="31" customWidth="1"/>
    <col min="12542" max="12542" width="34.7109375" style="31" customWidth="1"/>
    <col min="12543" max="12543" width="0" style="31" hidden="1" customWidth="1"/>
    <col min="12544" max="12544" width="20" style="31" customWidth="1"/>
    <col min="12545" max="12545" width="20.85546875" style="31" customWidth="1"/>
    <col min="12546" max="12546" width="25" style="31" customWidth="1"/>
    <col min="12547" max="12547" width="18.7109375" style="31" customWidth="1"/>
    <col min="12548" max="12548" width="29.7109375" style="31" customWidth="1"/>
    <col min="12549" max="12549" width="13.42578125" style="31" customWidth="1"/>
    <col min="12550" max="12550" width="13.85546875" style="31" customWidth="1"/>
    <col min="12551" max="12555" width="16.5703125" style="31" customWidth="1"/>
    <col min="12556" max="12556" width="20.5703125" style="31" customWidth="1"/>
    <col min="12557" max="12557" width="21.140625" style="31" customWidth="1"/>
    <col min="12558" max="12558" width="9.5703125" style="31" customWidth="1"/>
    <col min="12559" max="12559" width="0.42578125" style="31" customWidth="1"/>
    <col min="12560" max="12566" width="6.42578125" style="31" customWidth="1"/>
    <col min="12567" max="12795" width="11.42578125" style="31"/>
    <col min="12796" max="12796" width="1" style="31" customWidth="1"/>
    <col min="12797" max="12797" width="4.28515625" style="31" customWidth="1"/>
    <col min="12798" max="12798" width="34.7109375" style="31" customWidth="1"/>
    <col min="12799" max="12799" width="0" style="31" hidden="1" customWidth="1"/>
    <col min="12800" max="12800" width="20" style="31" customWidth="1"/>
    <col min="12801" max="12801" width="20.85546875" style="31" customWidth="1"/>
    <col min="12802" max="12802" width="25" style="31" customWidth="1"/>
    <col min="12803" max="12803" width="18.7109375" style="31" customWidth="1"/>
    <col min="12804" max="12804" width="29.7109375" style="31" customWidth="1"/>
    <col min="12805" max="12805" width="13.42578125" style="31" customWidth="1"/>
    <col min="12806" max="12806" width="13.85546875" style="31" customWidth="1"/>
    <col min="12807" max="12811" width="16.5703125" style="31" customWidth="1"/>
    <col min="12812" max="12812" width="20.5703125" style="31" customWidth="1"/>
    <col min="12813" max="12813" width="21.140625" style="31" customWidth="1"/>
    <col min="12814" max="12814" width="9.5703125" style="31" customWidth="1"/>
    <col min="12815" max="12815" width="0.42578125" style="31" customWidth="1"/>
    <col min="12816" max="12822" width="6.42578125" style="31" customWidth="1"/>
    <col min="12823" max="13051" width="11.42578125" style="31"/>
    <col min="13052" max="13052" width="1" style="31" customWidth="1"/>
    <col min="13053" max="13053" width="4.28515625" style="31" customWidth="1"/>
    <col min="13054" max="13054" width="34.7109375" style="31" customWidth="1"/>
    <col min="13055" max="13055" width="0" style="31" hidden="1" customWidth="1"/>
    <col min="13056" max="13056" width="20" style="31" customWidth="1"/>
    <col min="13057" max="13057" width="20.85546875" style="31" customWidth="1"/>
    <col min="13058" max="13058" width="25" style="31" customWidth="1"/>
    <col min="13059" max="13059" width="18.7109375" style="31" customWidth="1"/>
    <col min="13060" max="13060" width="29.7109375" style="31" customWidth="1"/>
    <col min="13061" max="13061" width="13.42578125" style="31" customWidth="1"/>
    <col min="13062" max="13062" width="13.85546875" style="31" customWidth="1"/>
    <col min="13063" max="13067" width="16.5703125" style="31" customWidth="1"/>
    <col min="13068" max="13068" width="20.5703125" style="31" customWidth="1"/>
    <col min="13069" max="13069" width="21.140625" style="31" customWidth="1"/>
    <col min="13070" max="13070" width="9.5703125" style="31" customWidth="1"/>
    <col min="13071" max="13071" width="0.42578125" style="31" customWidth="1"/>
    <col min="13072" max="13078" width="6.42578125" style="31" customWidth="1"/>
    <col min="13079" max="13307" width="11.42578125" style="31"/>
    <col min="13308" max="13308" width="1" style="31" customWidth="1"/>
    <col min="13309" max="13309" width="4.28515625" style="31" customWidth="1"/>
    <col min="13310" max="13310" width="34.7109375" style="31" customWidth="1"/>
    <col min="13311" max="13311" width="0" style="31" hidden="1" customWidth="1"/>
    <col min="13312" max="13312" width="20" style="31" customWidth="1"/>
    <col min="13313" max="13313" width="20.85546875" style="31" customWidth="1"/>
    <col min="13314" max="13314" width="25" style="31" customWidth="1"/>
    <col min="13315" max="13315" width="18.7109375" style="31" customWidth="1"/>
    <col min="13316" max="13316" width="29.7109375" style="31" customWidth="1"/>
    <col min="13317" max="13317" width="13.42578125" style="31" customWidth="1"/>
    <col min="13318" max="13318" width="13.85546875" style="31" customWidth="1"/>
    <col min="13319" max="13323" width="16.5703125" style="31" customWidth="1"/>
    <col min="13324" max="13324" width="20.5703125" style="31" customWidth="1"/>
    <col min="13325" max="13325" width="21.140625" style="31" customWidth="1"/>
    <col min="13326" max="13326" width="9.5703125" style="31" customWidth="1"/>
    <col min="13327" max="13327" width="0.42578125" style="31" customWidth="1"/>
    <col min="13328" max="13334" width="6.42578125" style="31" customWidth="1"/>
    <col min="13335" max="13563" width="11.42578125" style="31"/>
    <col min="13564" max="13564" width="1" style="31" customWidth="1"/>
    <col min="13565" max="13565" width="4.28515625" style="31" customWidth="1"/>
    <col min="13566" max="13566" width="34.7109375" style="31" customWidth="1"/>
    <col min="13567" max="13567" width="0" style="31" hidden="1" customWidth="1"/>
    <col min="13568" max="13568" width="20" style="31" customWidth="1"/>
    <col min="13569" max="13569" width="20.85546875" style="31" customWidth="1"/>
    <col min="13570" max="13570" width="25" style="31" customWidth="1"/>
    <col min="13571" max="13571" width="18.7109375" style="31" customWidth="1"/>
    <col min="13572" max="13572" width="29.7109375" style="31" customWidth="1"/>
    <col min="13573" max="13573" width="13.42578125" style="31" customWidth="1"/>
    <col min="13574" max="13574" width="13.85546875" style="31" customWidth="1"/>
    <col min="13575" max="13579" width="16.5703125" style="31" customWidth="1"/>
    <col min="13580" max="13580" width="20.5703125" style="31" customWidth="1"/>
    <col min="13581" max="13581" width="21.140625" style="31" customWidth="1"/>
    <col min="13582" max="13582" width="9.5703125" style="31" customWidth="1"/>
    <col min="13583" max="13583" width="0.42578125" style="31" customWidth="1"/>
    <col min="13584" max="13590" width="6.42578125" style="31" customWidth="1"/>
    <col min="13591" max="13819" width="11.42578125" style="31"/>
    <col min="13820" max="13820" width="1" style="31" customWidth="1"/>
    <col min="13821" max="13821" width="4.28515625" style="31" customWidth="1"/>
    <col min="13822" max="13822" width="34.7109375" style="31" customWidth="1"/>
    <col min="13823" max="13823" width="0" style="31" hidden="1" customWidth="1"/>
    <col min="13824" max="13824" width="20" style="31" customWidth="1"/>
    <col min="13825" max="13825" width="20.85546875" style="31" customWidth="1"/>
    <col min="13826" max="13826" width="25" style="31" customWidth="1"/>
    <col min="13827" max="13827" width="18.7109375" style="31" customWidth="1"/>
    <col min="13828" max="13828" width="29.7109375" style="31" customWidth="1"/>
    <col min="13829" max="13829" width="13.42578125" style="31" customWidth="1"/>
    <col min="13830" max="13830" width="13.85546875" style="31" customWidth="1"/>
    <col min="13831" max="13835" width="16.5703125" style="31" customWidth="1"/>
    <col min="13836" max="13836" width="20.5703125" style="31" customWidth="1"/>
    <col min="13837" max="13837" width="21.140625" style="31" customWidth="1"/>
    <col min="13838" max="13838" width="9.5703125" style="31" customWidth="1"/>
    <col min="13839" max="13839" width="0.42578125" style="31" customWidth="1"/>
    <col min="13840" max="13846" width="6.42578125" style="31" customWidth="1"/>
    <col min="13847" max="14075" width="11.42578125" style="31"/>
    <col min="14076" max="14076" width="1" style="31" customWidth="1"/>
    <col min="14077" max="14077" width="4.28515625" style="31" customWidth="1"/>
    <col min="14078" max="14078" width="34.7109375" style="31" customWidth="1"/>
    <col min="14079" max="14079" width="0" style="31" hidden="1" customWidth="1"/>
    <col min="14080" max="14080" width="20" style="31" customWidth="1"/>
    <col min="14081" max="14081" width="20.85546875" style="31" customWidth="1"/>
    <col min="14082" max="14082" width="25" style="31" customWidth="1"/>
    <col min="14083" max="14083" width="18.7109375" style="31" customWidth="1"/>
    <col min="14084" max="14084" width="29.7109375" style="31" customWidth="1"/>
    <col min="14085" max="14085" width="13.42578125" style="31" customWidth="1"/>
    <col min="14086" max="14086" width="13.85546875" style="31" customWidth="1"/>
    <col min="14087" max="14091" width="16.5703125" style="31" customWidth="1"/>
    <col min="14092" max="14092" width="20.5703125" style="31" customWidth="1"/>
    <col min="14093" max="14093" width="21.140625" style="31" customWidth="1"/>
    <col min="14094" max="14094" width="9.5703125" style="31" customWidth="1"/>
    <col min="14095" max="14095" width="0.42578125" style="31" customWidth="1"/>
    <col min="14096" max="14102" width="6.42578125" style="31" customWidth="1"/>
    <col min="14103" max="14331" width="11.42578125" style="31"/>
    <col min="14332" max="14332" width="1" style="31" customWidth="1"/>
    <col min="14333" max="14333" width="4.28515625" style="31" customWidth="1"/>
    <col min="14334" max="14334" width="34.7109375" style="31" customWidth="1"/>
    <col min="14335" max="14335" width="0" style="31" hidden="1" customWidth="1"/>
    <col min="14336" max="14336" width="20" style="31" customWidth="1"/>
    <col min="14337" max="14337" width="20.85546875" style="31" customWidth="1"/>
    <col min="14338" max="14338" width="25" style="31" customWidth="1"/>
    <col min="14339" max="14339" width="18.7109375" style="31" customWidth="1"/>
    <col min="14340" max="14340" width="29.7109375" style="31" customWidth="1"/>
    <col min="14341" max="14341" width="13.42578125" style="31" customWidth="1"/>
    <col min="14342" max="14342" width="13.85546875" style="31" customWidth="1"/>
    <col min="14343" max="14347" width="16.5703125" style="31" customWidth="1"/>
    <col min="14348" max="14348" width="20.5703125" style="31" customWidth="1"/>
    <col min="14349" max="14349" width="21.140625" style="31" customWidth="1"/>
    <col min="14350" max="14350" width="9.5703125" style="31" customWidth="1"/>
    <col min="14351" max="14351" width="0.42578125" style="31" customWidth="1"/>
    <col min="14352" max="14358" width="6.42578125" style="31" customWidth="1"/>
    <col min="14359" max="14587" width="11.42578125" style="31"/>
    <col min="14588" max="14588" width="1" style="31" customWidth="1"/>
    <col min="14589" max="14589" width="4.28515625" style="31" customWidth="1"/>
    <col min="14590" max="14590" width="34.7109375" style="31" customWidth="1"/>
    <col min="14591" max="14591" width="0" style="31" hidden="1" customWidth="1"/>
    <col min="14592" max="14592" width="20" style="31" customWidth="1"/>
    <col min="14593" max="14593" width="20.85546875" style="31" customWidth="1"/>
    <col min="14594" max="14594" width="25" style="31" customWidth="1"/>
    <col min="14595" max="14595" width="18.7109375" style="31" customWidth="1"/>
    <col min="14596" max="14596" width="29.7109375" style="31" customWidth="1"/>
    <col min="14597" max="14597" width="13.42578125" style="31" customWidth="1"/>
    <col min="14598" max="14598" width="13.85546875" style="31" customWidth="1"/>
    <col min="14599" max="14603" width="16.5703125" style="31" customWidth="1"/>
    <col min="14604" max="14604" width="20.5703125" style="31" customWidth="1"/>
    <col min="14605" max="14605" width="21.140625" style="31" customWidth="1"/>
    <col min="14606" max="14606" width="9.5703125" style="31" customWidth="1"/>
    <col min="14607" max="14607" width="0.42578125" style="31" customWidth="1"/>
    <col min="14608" max="14614" width="6.42578125" style="31" customWidth="1"/>
    <col min="14615" max="14843" width="11.42578125" style="31"/>
    <col min="14844" max="14844" width="1" style="31" customWidth="1"/>
    <col min="14845" max="14845" width="4.28515625" style="31" customWidth="1"/>
    <col min="14846" max="14846" width="34.7109375" style="31" customWidth="1"/>
    <col min="14847" max="14847" width="0" style="31" hidden="1" customWidth="1"/>
    <col min="14848" max="14848" width="20" style="31" customWidth="1"/>
    <col min="14849" max="14849" width="20.85546875" style="31" customWidth="1"/>
    <col min="14850" max="14850" width="25" style="31" customWidth="1"/>
    <col min="14851" max="14851" width="18.7109375" style="31" customWidth="1"/>
    <col min="14852" max="14852" width="29.7109375" style="31" customWidth="1"/>
    <col min="14853" max="14853" width="13.42578125" style="31" customWidth="1"/>
    <col min="14854" max="14854" width="13.85546875" style="31" customWidth="1"/>
    <col min="14855" max="14859" width="16.5703125" style="31" customWidth="1"/>
    <col min="14860" max="14860" width="20.5703125" style="31" customWidth="1"/>
    <col min="14861" max="14861" width="21.140625" style="31" customWidth="1"/>
    <col min="14862" max="14862" width="9.5703125" style="31" customWidth="1"/>
    <col min="14863" max="14863" width="0.42578125" style="31" customWidth="1"/>
    <col min="14864" max="14870" width="6.42578125" style="31" customWidth="1"/>
    <col min="14871" max="15099" width="11.42578125" style="31"/>
    <col min="15100" max="15100" width="1" style="31" customWidth="1"/>
    <col min="15101" max="15101" width="4.28515625" style="31" customWidth="1"/>
    <col min="15102" max="15102" width="34.7109375" style="31" customWidth="1"/>
    <col min="15103" max="15103" width="0" style="31" hidden="1" customWidth="1"/>
    <col min="15104" max="15104" width="20" style="31" customWidth="1"/>
    <col min="15105" max="15105" width="20.85546875" style="31" customWidth="1"/>
    <col min="15106" max="15106" width="25" style="31" customWidth="1"/>
    <col min="15107" max="15107" width="18.7109375" style="31" customWidth="1"/>
    <col min="15108" max="15108" width="29.7109375" style="31" customWidth="1"/>
    <col min="15109" max="15109" width="13.42578125" style="31" customWidth="1"/>
    <col min="15110" max="15110" width="13.85546875" style="31" customWidth="1"/>
    <col min="15111" max="15115" width="16.5703125" style="31" customWidth="1"/>
    <col min="15116" max="15116" width="20.5703125" style="31" customWidth="1"/>
    <col min="15117" max="15117" width="21.140625" style="31" customWidth="1"/>
    <col min="15118" max="15118" width="9.5703125" style="31" customWidth="1"/>
    <col min="15119" max="15119" width="0.42578125" style="31" customWidth="1"/>
    <col min="15120" max="15126" width="6.42578125" style="31" customWidth="1"/>
    <col min="15127" max="15355" width="11.42578125" style="31"/>
    <col min="15356" max="15356" width="1" style="31" customWidth="1"/>
    <col min="15357" max="15357" width="4.28515625" style="31" customWidth="1"/>
    <col min="15358" max="15358" width="34.7109375" style="31" customWidth="1"/>
    <col min="15359" max="15359" width="0" style="31" hidden="1" customWidth="1"/>
    <col min="15360" max="15360" width="20" style="31" customWidth="1"/>
    <col min="15361" max="15361" width="20.85546875" style="31" customWidth="1"/>
    <col min="15362" max="15362" width="25" style="31" customWidth="1"/>
    <col min="15363" max="15363" width="18.7109375" style="31" customWidth="1"/>
    <col min="15364" max="15364" width="29.7109375" style="31" customWidth="1"/>
    <col min="15365" max="15365" width="13.42578125" style="31" customWidth="1"/>
    <col min="15366" max="15366" width="13.85546875" style="31" customWidth="1"/>
    <col min="15367" max="15371" width="16.5703125" style="31" customWidth="1"/>
    <col min="15372" max="15372" width="20.5703125" style="31" customWidth="1"/>
    <col min="15373" max="15373" width="21.140625" style="31" customWidth="1"/>
    <col min="15374" max="15374" width="9.5703125" style="31" customWidth="1"/>
    <col min="15375" max="15375" width="0.42578125" style="31" customWidth="1"/>
    <col min="15376" max="15382" width="6.42578125" style="31" customWidth="1"/>
    <col min="15383" max="15611" width="11.42578125" style="31"/>
    <col min="15612" max="15612" width="1" style="31" customWidth="1"/>
    <col min="15613" max="15613" width="4.28515625" style="31" customWidth="1"/>
    <col min="15614" max="15614" width="34.7109375" style="31" customWidth="1"/>
    <col min="15615" max="15615" width="0" style="31" hidden="1" customWidth="1"/>
    <col min="15616" max="15616" width="20" style="31" customWidth="1"/>
    <col min="15617" max="15617" width="20.85546875" style="31" customWidth="1"/>
    <col min="15618" max="15618" width="25" style="31" customWidth="1"/>
    <col min="15619" max="15619" width="18.7109375" style="31" customWidth="1"/>
    <col min="15620" max="15620" width="29.7109375" style="31" customWidth="1"/>
    <col min="15621" max="15621" width="13.42578125" style="31" customWidth="1"/>
    <col min="15622" max="15622" width="13.85546875" style="31" customWidth="1"/>
    <col min="15623" max="15627" width="16.5703125" style="31" customWidth="1"/>
    <col min="15628" max="15628" width="20.5703125" style="31" customWidth="1"/>
    <col min="15629" max="15629" width="21.140625" style="31" customWidth="1"/>
    <col min="15630" max="15630" width="9.5703125" style="31" customWidth="1"/>
    <col min="15631" max="15631" width="0.42578125" style="31" customWidth="1"/>
    <col min="15632" max="15638" width="6.42578125" style="31" customWidth="1"/>
    <col min="15639" max="15867" width="11.42578125" style="31"/>
    <col min="15868" max="15868" width="1" style="31" customWidth="1"/>
    <col min="15869" max="15869" width="4.28515625" style="31" customWidth="1"/>
    <col min="15870" max="15870" width="34.7109375" style="31" customWidth="1"/>
    <col min="15871" max="15871" width="0" style="31" hidden="1" customWidth="1"/>
    <col min="15872" max="15872" width="20" style="31" customWidth="1"/>
    <col min="15873" max="15873" width="20.85546875" style="31" customWidth="1"/>
    <col min="15874" max="15874" width="25" style="31" customWidth="1"/>
    <col min="15875" max="15875" width="18.7109375" style="31" customWidth="1"/>
    <col min="15876" max="15876" width="29.7109375" style="31" customWidth="1"/>
    <col min="15877" max="15877" width="13.42578125" style="31" customWidth="1"/>
    <col min="15878" max="15878" width="13.85546875" style="31" customWidth="1"/>
    <col min="15879" max="15883" width="16.5703125" style="31" customWidth="1"/>
    <col min="15884" max="15884" width="20.5703125" style="31" customWidth="1"/>
    <col min="15885" max="15885" width="21.140625" style="31" customWidth="1"/>
    <col min="15886" max="15886" width="9.5703125" style="31" customWidth="1"/>
    <col min="15887" max="15887" width="0.42578125" style="31" customWidth="1"/>
    <col min="15888" max="15894" width="6.42578125" style="31" customWidth="1"/>
    <col min="15895" max="16123" width="11.42578125" style="31"/>
    <col min="16124" max="16124" width="1" style="31" customWidth="1"/>
    <col min="16125" max="16125" width="4.28515625" style="31" customWidth="1"/>
    <col min="16126" max="16126" width="34.7109375" style="31" customWidth="1"/>
    <col min="16127" max="16127" width="0" style="31" hidden="1" customWidth="1"/>
    <col min="16128" max="16128" width="20" style="31" customWidth="1"/>
    <col min="16129" max="16129" width="20.85546875" style="31" customWidth="1"/>
    <col min="16130" max="16130" width="25" style="31" customWidth="1"/>
    <col min="16131" max="16131" width="18.7109375" style="31" customWidth="1"/>
    <col min="16132" max="16132" width="29.7109375" style="31" customWidth="1"/>
    <col min="16133" max="16133" width="13.42578125" style="31" customWidth="1"/>
    <col min="16134" max="16134" width="13.85546875" style="31" customWidth="1"/>
    <col min="16135" max="16139" width="16.5703125" style="31" customWidth="1"/>
    <col min="16140" max="16140" width="20.5703125" style="31" customWidth="1"/>
    <col min="16141" max="16141" width="21.140625" style="31" customWidth="1"/>
    <col min="16142" max="16142" width="9.5703125" style="31" customWidth="1"/>
    <col min="16143" max="16143" width="0.42578125" style="31" customWidth="1"/>
    <col min="16144" max="16150" width="6.42578125" style="31" customWidth="1"/>
    <col min="16151" max="16371" width="11.42578125" style="31"/>
    <col min="16372" max="16384" width="11.42578125" style="31" customWidth="1"/>
  </cols>
  <sheetData>
    <row r="2" spans="1:16" ht="15" x14ac:dyDescent="0.25">
      <c r="B2" s="1069" t="s">
        <v>2</v>
      </c>
      <c r="C2" s="1070"/>
      <c r="D2" s="1070"/>
      <c r="E2" s="1070"/>
      <c r="F2" s="1070"/>
      <c r="G2" s="1070"/>
      <c r="H2" s="1070"/>
      <c r="I2" s="1070"/>
      <c r="J2" s="1070"/>
      <c r="K2" s="1070"/>
      <c r="L2" s="1070"/>
      <c r="M2" s="1070"/>
      <c r="N2" s="1070"/>
      <c r="O2" s="1070"/>
      <c r="P2" s="1070"/>
    </row>
    <row r="4" spans="1:16" ht="15" x14ac:dyDescent="0.25">
      <c r="B4" s="1080" t="s">
        <v>3</v>
      </c>
      <c r="C4" s="1080"/>
      <c r="D4" s="1080"/>
      <c r="E4" s="1080"/>
      <c r="F4" s="1080"/>
      <c r="G4" s="1080"/>
      <c r="H4" s="1080"/>
      <c r="I4" s="1080"/>
      <c r="J4" s="1080"/>
      <c r="K4" s="1080"/>
      <c r="L4" s="1080"/>
      <c r="M4" s="1080"/>
      <c r="N4" s="1080"/>
      <c r="O4" s="1080"/>
      <c r="P4" s="1080"/>
    </row>
    <row r="5" spans="1:16" s="59" customFormat="1" ht="15" x14ac:dyDescent="0.25">
      <c r="A5" s="1083" t="s">
        <v>4</v>
      </c>
      <c r="B5" s="1083"/>
      <c r="C5" s="1083"/>
      <c r="D5" s="1083"/>
      <c r="E5" s="1083"/>
      <c r="F5" s="1083"/>
      <c r="G5" s="1083"/>
      <c r="H5" s="1083"/>
      <c r="I5" s="1083"/>
      <c r="J5" s="1083"/>
      <c r="K5" s="1083"/>
      <c r="L5" s="1083"/>
    </row>
    <row r="6" spans="1:16" ht="15" thickBot="1" x14ac:dyDescent="0.3"/>
    <row r="7" spans="1:16" ht="15.75" thickBot="1" x14ac:dyDescent="0.3">
      <c r="B7" s="238" t="s">
        <v>5</v>
      </c>
      <c r="C7" s="1075" t="s">
        <v>1122</v>
      </c>
      <c r="D7" s="1075"/>
      <c r="E7" s="1075"/>
      <c r="F7" s="1075"/>
      <c r="G7" s="1075"/>
      <c r="H7" s="1075"/>
      <c r="I7" s="1075"/>
      <c r="J7" s="1075"/>
      <c r="K7" s="1075"/>
      <c r="L7" s="1075"/>
      <c r="M7" s="1075"/>
      <c r="N7" s="1076"/>
    </row>
    <row r="8" spans="1:16" ht="15.75" thickBot="1" x14ac:dyDescent="0.3">
      <c r="B8" s="238" t="s">
        <v>6</v>
      </c>
      <c r="C8" s="1075"/>
      <c r="D8" s="1075"/>
      <c r="E8" s="1075"/>
      <c r="F8" s="1075"/>
      <c r="G8" s="1075"/>
      <c r="H8" s="1075"/>
      <c r="I8" s="1075"/>
      <c r="J8" s="1075"/>
      <c r="K8" s="1075"/>
      <c r="L8" s="1075"/>
      <c r="M8" s="1075"/>
      <c r="N8" s="1076"/>
    </row>
    <row r="9" spans="1:16" ht="15.75" thickBot="1" x14ac:dyDescent="0.3">
      <c r="B9" s="238" t="s">
        <v>7</v>
      </c>
      <c r="C9" s="1075"/>
      <c r="D9" s="1075"/>
      <c r="E9" s="1075"/>
      <c r="F9" s="1075"/>
      <c r="G9" s="1075"/>
      <c r="H9" s="1075"/>
      <c r="I9" s="1075"/>
      <c r="J9" s="1075"/>
      <c r="K9" s="1075"/>
      <c r="L9" s="1075"/>
      <c r="M9" s="1075"/>
      <c r="N9" s="1076"/>
    </row>
    <row r="10" spans="1:16" ht="15.75" thickBot="1" x14ac:dyDescent="0.3">
      <c r="B10" s="238" t="s">
        <v>8</v>
      </c>
      <c r="C10" s="1075"/>
      <c r="D10" s="1075"/>
      <c r="E10" s="1075"/>
      <c r="F10" s="1075"/>
      <c r="G10" s="1075"/>
      <c r="H10" s="1075"/>
      <c r="I10" s="1075"/>
      <c r="J10" s="1075"/>
      <c r="K10" s="1075"/>
      <c r="L10" s="1075"/>
      <c r="M10" s="1075"/>
      <c r="N10" s="1076"/>
    </row>
    <row r="11" spans="1:16" ht="15.75" thickBot="1" x14ac:dyDescent="0.3">
      <c r="B11" s="238" t="s">
        <v>9</v>
      </c>
      <c r="C11" s="1077">
        <v>10</v>
      </c>
      <c r="D11" s="1077"/>
      <c r="E11" s="1078"/>
      <c r="F11" s="60"/>
      <c r="G11" s="60"/>
      <c r="H11" s="60"/>
      <c r="I11" s="60"/>
      <c r="J11" s="60"/>
      <c r="K11" s="60"/>
      <c r="L11" s="60"/>
      <c r="M11" s="60"/>
      <c r="N11" s="61"/>
    </row>
    <row r="12" spans="1:16" ht="15.75" thickBot="1" x14ac:dyDescent="0.3">
      <c r="B12" s="35" t="s">
        <v>10</v>
      </c>
      <c r="C12" s="38">
        <v>42023</v>
      </c>
      <c r="D12" s="490"/>
      <c r="E12" s="490"/>
      <c r="F12" s="490"/>
      <c r="G12" s="490"/>
      <c r="H12" s="490"/>
      <c r="I12" s="490"/>
      <c r="J12" s="490"/>
      <c r="K12" s="490"/>
      <c r="L12" s="490"/>
      <c r="M12" s="490"/>
      <c r="N12" s="491"/>
    </row>
    <row r="13" spans="1:16" ht="15" x14ac:dyDescent="0.25">
      <c r="B13" s="36"/>
      <c r="C13" s="39"/>
      <c r="D13" s="239"/>
      <c r="E13" s="239"/>
      <c r="F13" s="239"/>
      <c r="G13" s="239"/>
      <c r="H13" s="239"/>
      <c r="I13" s="62"/>
      <c r="J13" s="62"/>
      <c r="K13" s="62"/>
      <c r="L13" s="62"/>
      <c r="M13" s="62"/>
      <c r="N13" s="239"/>
    </row>
    <row r="14" spans="1:16" ht="15" x14ac:dyDescent="0.25">
      <c r="I14" s="62"/>
      <c r="J14" s="62"/>
      <c r="K14" s="62"/>
      <c r="L14" s="62"/>
      <c r="M14" s="62"/>
      <c r="N14" s="63"/>
    </row>
    <row r="15" spans="1:16" ht="15" x14ac:dyDescent="0.25">
      <c r="B15" s="1071" t="s">
        <v>11</v>
      </c>
      <c r="C15" s="1071"/>
      <c r="D15" s="494" t="s">
        <v>12</v>
      </c>
      <c r="E15" s="494" t="s">
        <v>13</v>
      </c>
      <c r="F15" s="494" t="s">
        <v>14</v>
      </c>
      <c r="G15" s="64"/>
      <c r="I15" s="40"/>
      <c r="J15" s="40"/>
      <c r="K15" s="40"/>
      <c r="L15" s="40"/>
      <c r="M15" s="40"/>
      <c r="N15" s="63"/>
    </row>
    <row r="16" spans="1:16" ht="15" x14ac:dyDescent="0.25">
      <c r="B16" s="1071"/>
      <c r="C16" s="1071"/>
      <c r="D16" s="494">
        <v>10</v>
      </c>
      <c r="E16" s="65">
        <v>1467185816</v>
      </c>
      <c r="F16" s="65">
        <v>532</v>
      </c>
      <c r="G16" s="66"/>
      <c r="I16" s="41"/>
      <c r="J16" s="41"/>
      <c r="K16" s="41"/>
      <c r="L16" s="41"/>
      <c r="M16" s="41"/>
      <c r="N16" s="63"/>
    </row>
    <row r="17" spans="1:14" ht="15" x14ac:dyDescent="0.25">
      <c r="B17" s="1071"/>
      <c r="C17" s="1071"/>
      <c r="D17" s="494"/>
      <c r="E17" s="65"/>
      <c r="F17" s="65"/>
      <c r="G17" s="66"/>
      <c r="I17" s="41"/>
      <c r="J17" s="41"/>
      <c r="K17" s="41"/>
      <c r="L17" s="41"/>
      <c r="M17" s="41"/>
      <c r="N17" s="63"/>
    </row>
    <row r="18" spans="1:14" ht="15" x14ac:dyDescent="0.25">
      <c r="B18" s="1071"/>
      <c r="C18" s="1071"/>
      <c r="D18" s="494"/>
      <c r="E18" s="65"/>
      <c r="F18" s="65"/>
      <c r="G18" s="66"/>
      <c r="I18" s="41"/>
      <c r="J18" s="41"/>
      <c r="K18" s="41"/>
      <c r="L18" s="41"/>
      <c r="M18" s="41"/>
      <c r="N18" s="63"/>
    </row>
    <row r="19" spans="1:14" ht="15" x14ac:dyDescent="0.25">
      <c r="B19" s="1071"/>
      <c r="C19" s="1071"/>
      <c r="D19" s="494"/>
      <c r="E19" s="67"/>
      <c r="F19" s="65"/>
      <c r="G19" s="66"/>
      <c r="H19" s="42"/>
      <c r="I19" s="41"/>
      <c r="J19" s="41"/>
      <c r="K19" s="41"/>
      <c r="L19" s="41"/>
      <c r="M19" s="41"/>
      <c r="N19" s="68"/>
    </row>
    <row r="20" spans="1:14" ht="15" x14ac:dyDescent="0.25">
      <c r="B20" s="1071"/>
      <c r="C20" s="1071"/>
      <c r="D20" s="494"/>
      <c r="E20" s="67"/>
      <c r="F20" s="65"/>
      <c r="G20" s="66"/>
      <c r="H20" s="42"/>
      <c r="I20" s="520"/>
      <c r="J20" s="520"/>
      <c r="K20" s="520"/>
      <c r="L20" s="520"/>
      <c r="M20" s="520"/>
      <c r="N20" s="68"/>
    </row>
    <row r="21" spans="1:14" ht="15" x14ac:dyDescent="0.25">
      <c r="B21" s="1071"/>
      <c r="C21" s="1071"/>
      <c r="D21" s="494"/>
      <c r="E21" s="67"/>
      <c r="F21" s="65" t="s">
        <v>119</v>
      </c>
      <c r="G21" s="66"/>
      <c r="H21" s="42"/>
      <c r="I21" s="62"/>
      <c r="J21" s="62"/>
      <c r="K21" s="62"/>
      <c r="L21" s="62"/>
      <c r="M21" s="62"/>
      <c r="N21" s="68"/>
    </row>
    <row r="22" spans="1:14" ht="15" x14ac:dyDescent="0.25">
      <c r="B22" s="1071"/>
      <c r="C22" s="1071"/>
      <c r="D22" s="494"/>
      <c r="E22" s="67"/>
      <c r="F22" s="65"/>
      <c r="G22" s="66"/>
      <c r="H22" s="42"/>
      <c r="I22" s="62"/>
      <c r="J22" s="62"/>
      <c r="K22" s="62"/>
      <c r="L22" s="62"/>
      <c r="M22" s="62"/>
      <c r="N22" s="68"/>
    </row>
    <row r="23" spans="1:14" ht="15.75" thickBot="1" x14ac:dyDescent="0.3">
      <c r="B23" s="1056" t="s">
        <v>15</v>
      </c>
      <c r="C23" s="1058"/>
      <c r="D23" s="494"/>
      <c r="E23" s="69">
        <f>SUM(E16:E22)</f>
        <v>1467185816</v>
      </c>
      <c r="F23" s="65">
        <f>SUM(F16:F22)</f>
        <v>532</v>
      </c>
      <c r="G23" s="66"/>
      <c r="H23" s="42"/>
      <c r="I23" s="62"/>
      <c r="J23" s="62"/>
      <c r="K23" s="62"/>
      <c r="L23" s="62"/>
      <c r="M23" s="62"/>
      <c r="N23" s="68"/>
    </row>
    <row r="24" spans="1:14" ht="43.5" thickBot="1" x14ac:dyDescent="0.3">
      <c r="A24" s="35"/>
      <c r="B24" s="525" t="s">
        <v>16</v>
      </c>
      <c r="C24" s="525" t="s">
        <v>17</v>
      </c>
      <c r="E24" s="40"/>
      <c r="F24" s="40"/>
      <c r="G24" s="40"/>
      <c r="H24" s="40"/>
      <c r="I24" s="36"/>
      <c r="J24" s="36"/>
      <c r="K24" s="36"/>
      <c r="L24" s="36"/>
      <c r="M24" s="36"/>
    </row>
    <row r="25" spans="1:14" ht="15.75" thickBot="1" x14ac:dyDescent="0.3">
      <c r="A25" s="70">
        <v>1</v>
      </c>
      <c r="C25" s="71">
        <f>+F23*80%</f>
        <v>425.6</v>
      </c>
      <c r="D25" s="41"/>
      <c r="E25" s="72">
        <f>E23</f>
        <v>1467185816</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494" t="s">
        <v>19</v>
      </c>
      <c r="C30" s="494" t="s">
        <v>0</v>
      </c>
      <c r="D30" s="494" t="s">
        <v>20</v>
      </c>
      <c r="E30" s="59"/>
      <c r="F30" s="59"/>
      <c r="G30" s="59"/>
      <c r="H30" s="59"/>
      <c r="I30" s="62"/>
      <c r="J30" s="62"/>
      <c r="K30" s="62"/>
      <c r="L30" s="62"/>
      <c r="M30" s="62"/>
      <c r="N30" s="63"/>
    </row>
    <row r="31" spans="1:14" ht="15" x14ac:dyDescent="0.2">
      <c r="A31" s="74"/>
      <c r="B31" s="508" t="s">
        <v>22</v>
      </c>
      <c r="C31" s="500" t="s">
        <v>23</v>
      </c>
      <c r="D31" s="500"/>
      <c r="E31" s="59"/>
      <c r="F31" s="59"/>
      <c r="G31" s="59"/>
      <c r="H31" s="59"/>
      <c r="I31" s="62"/>
      <c r="J31" s="62"/>
      <c r="K31" s="62"/>
      <c r="L31" s="62"/>
      <c r="M31" s="62"/>
      <c r="N31" s="63"/>
    </row>
    <row r="32" spans="1:14" ht="15" x14ac:dyDescent="0.2">
      <c r="A32" s="74"/>
      <c r="B32" s="508" t="s">
        <v>24</v>
      </c>
      <c r="C32" s="500" t="s">
        <v>23</v>
      </c>
      <c r="D32" s="500"/>
      <c r="E32" s="59"/>
      <c r="F32" s="59"/>
      <c r="G32" s="59"/>
      <c r="H32" s="59"/>
      <c r="I32" s="62"/>
      <c r="J32" s="62"/>
      <c r="K32" s="62"/>
      <c r="L32" s="62"/>
      <c r="M32" s="62"/>
      <c r="N32" s="63"/>
    </row>
    <row r="33" spans="1:14" ht="15" x14ac:dyDescent="0.2">
      <c r="A33" s="74"/>
      <c r="B33" s="508" t="s">
        <v>25</v>
      </c>
      <c r="C33" s="500" t="s">
        <v>23</v>
      </c>
      <c r="D33" s="500"/>
      <c r="E33" s="400"/>
      <c r="F33" s="59"/>
      <c r="G33" s="59"/>
      <c r="H33" s="59"/>
      <c r="I33" s="62"/>
      <c r="J33" s="62"/>
      <c r="K33" s="62"/>
      <c r="L33" s="62"/>
      <c r="M33" s="62"/>
      <c r="N33" s="63"/>
    </row>
    <row r="34" spans="1:14" ht="36.75" customHeight="1" x14ac:dyDescent="0.2">
      <c r="A34" s="74"/>
      <c r="B34" s="508" t="s">
        <v>26</v>
      </c>
      <c r="C34" s="500" t="s">
        <v>23</v>
      </c>
      <c r="D34" s="500"/>
      <c r="E34" s="401"/>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494" t="s">
        <v>19</v>
      </c>
      <c r="C40" s="494" t="s">
        <v>28</v>
      </c>
      <c r="D40" s="493" t="s">
        <v>29</v>
      </c>
      <c r="E40" s="493" t="s">
        <v>30</v>
      </c>
      <c r="F40" s="539"/>
      <c r="G40" s="59"/>
      <c r="H40" s="59"/>
      <c r="I40" s="62"/>
      <c r="J40" s="62"/>
      <c r="K40" s="62"/>
      <c r="L40" s="62"/>
      <c r="M40" s="62"/>
      <c r="N40" s="63"/>
    </row>
    <row r="41" spans="1:14" ht="42.75" x14ac:dyDescent="0.2">
      <c r="A41" s="74"/>
      <c r="B41" s="505" t="s">
        <v>31</v>
      </c>
      <c r="C41" s="503">
        <v>40</v>
      </c>
      <c r="D41" s="500">
        <v>0</v>
      </c>
      <c r="E41" s="1052">
        <f>+D41+D42</f>
        <v>10</v>
      </c>
      <c r="F41" s="401"/>
      <c r="G41" s="59"/>
      <c r="H41" s="59"/>
      <c r="I41" s="62"/>
      <c r="J41" s="62"/>
      <c r="K41" s="62"/>
      <c r="L41" s="62"/>
      <c r="M41" s="62"/>
      <c r="N41" s="63"/>
    </row>
    <row r="42" spans="1:14" ht="71.25" x14ac:dyDescent="0.2">
      <c r="A42" s="74"/>
      <c r="B42" s="505" t="s">
        <v>32</v>
      </c>
      <c r="C42" s="503">
        <v>60</v>
      </c>
      <c r="D42" s="500">
        <v>10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M47" s="77"/>
      <c r="N47" s="77"/>
    </row>
    <row r="48" spans="1:14" ht="15" thickBot="1" x14ac:dyDescent="0.3">
      <c r="M48" s="77"/>
      <c r="N48" s="77"/>
    </row>
    <row r="49" spans="1:26" s="62" customFormat="1" ht="75"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497" t="s">
        <v>48</v>
      </c>
      <c r="Q49" s="497" t="s">
        <v>49</v>
      </c>
      <c r="R49" s="494" t="s">
        <v>49</v>
      </c>
    </row>
    <row r="50" spans="1:26" s="495" customFormat="1" ht="16.5" customHeight="1" x14ac:dyDescent="0.25">
      <c r="A50" s="503">
        <v>1</v>
      </c>
      <c r="B50" s="4" t="s">
        <v>1122</v>
      </c>
      <c r="C50" s="4" t="s">
        <v>1122</v>
      </c>
      <c r="D50" s="4" t="s">
        <v>486</v>
      </c>
      <c r="E50" s="4" t="s">
        <v>1972</v>
      </c>
      <c r="F50" s="5" t="s">
        <v>0</v>
      </c>
      <c r="G50" s="223" t="s">
        <v>121</v>
      </c>
      <c r="H50" s="224">
        <v>41291</v>
      </c>
      <c r="I50" s="224">
        <v>41988</v>
      </c>
      <c r="J50" s="225" t="s">
        <v>20</v>
      </c>
      <c r="K50" s="263">
        <f>(I50-H50)/30</f>
        <v>23.233333333333334</v>
      </c>
      <c r="L50" s="227"/>
      <c r="M50" s="6">
        <v>532</v>
      </c>
      <c r="N50" s="228" t="s">
        <v>121</v>
      </c>
      <c r="O50" s="243">
        <v>2182063149</v>
      </c>
      <c r="P50" s="494" t="s">
        <v>1973</v>
      </c>
      <c r="Q50" s="498"/>
      <c r="R50" s="1187" t="s">
        <v>1974</v>
      </c>
      <c r="S50" s="8"/>
      <c r="T50" s="8"/>
      <c r="U50" s="8"/>
      <c r="V50" s="8"/>
      <c r="W50" s="8"/>
      <c r="X50" s="8"/>
      <c r="Y50" s="8"/>
      <c r="Z50" s="8"/>
    </row>
    <row r="51" spans="1:26" s="495" customFormat="1" ht="28.5" x14ac:dyDescent="0.25">
      <c r="A51" s="503">
        <f>+A50+1</f>
        <v>2</v>
      </c>
      <c r="B51" s="4" t="s">
        <v>1122</v>
      </c>
      <c r="C51" s="4" t="s">
        <v>1122</v>
      </c>
      <c r="D51" s="4" t="s">
        <v>486</v>
      </c>
      <c r="E51" s="4" t="s">
        <v>1975</v>
      </c>
      <c r="F51" s="5" t="s">
        <v>0</v>
      </c>
      <c r="G51" s="5" t="s">
        <v>121</v>
      </c>
      <c r="H51" s="224">
        <v>41093</v>
      </c>
      <c r="I51" s="224">
        <v>41254</v>
      </c>
      <c r="J51" s="225" t="s">
        <v>20</v>
      </c>
      <c r="K51" s="263">
        <f>(I51-H51)/30</f>
        <v>5.3666666666666663</v>
      </c>
      <c r="L51" s="227"/>
      <c r="M51" s="6">
        <v>532</v>
      </c>
      <c r="N51" s="228" t="s">
        <v>1125</v>
      </c>
      <c r="O51" s="243">
        <v>725345280</v>
      </c>
      <c r="P51" s="497" t="s">
        <v>1973</v>
      </c>
      <c r="Q51" s="498"/>
      <c r="R51" s="1188"/>
      <c r="S51" s="8"/>
      <c r="T51" s="8"/>
      <c r="U51" s="8"/>
      <c r="V51" s="8"/>
      <c r="W51" s="8"/>
      <c r="X51" s="8"/>
      <c r="Y51" s="8"/>
      <c r="Z51" s="8"/>
    </row>
    <row r="52" spans="1:26" s="495" customFormat="1" ht="28.5" x14ac:dyDescent="0.25">
      <c r="A52" s="503">
        <f t="shared" ref="A52:A57" si="0">+A51+1</f>
        <v>3</v>
      </c>
      <c r="B52" s="4" t="s">
        <v>1122</v>
      </c>
      <c r="C52" s="4" t="s">
        <v>1122</v>
      </c>
      <c r="D52" s="4" t="s">
        <v>486</v>
      </c>
      <c r="E52" s="503" t="s">
        <v>1976</v>
      </c>
      <c r="F52" s="503" t="s">
        <v>0</v>
      </c>
      <c r="G52" s="503" t="s">
        <v>50</v>
      </c>
      <c r="H52" s="7">
        <v>40933</v>
      </c>
      <c r="I52" s="7">
        <v>41090</v>
      </c>
      <c r="J52" s="503" t="s">
        <v>20</v>
      </c>
      <c r="K52" s="99">
        <f>+(I52-H52)/30</f>
        <v>5.2333333333333334</v>
      </c>
      <c r="L52" s="227"/>
      <c r="M52" s="258">
        <v>532</v>
      </c>
      <c r="N52" s="503"/>
      <c r="O52" s="243">
        <v>376716113</v>
      </c>
      <c r="P52" s="497" t="s">
        <v>1973</v>
      </c>
      <c r="Q52" s="498"/>
      <c r="R52" s="1188"/>
      <c r="S52" s="8"/>
      <c r="T52" s="8"/>
      <c r="U52" s="8"/>
      <c r="V52" s="8"/>
      <c r="W52" s="8"/>
      <c r="X52" s="8"/>
      <c r="Y52" s="8"/>
      <c r="Z52" s="8"/>
    </row>
    <row r="53" spans="1:26" s="495" customFormat="1" ht="28.5" x14ac:dyDescent="0.25">
      <c r="A53" s="503">
        <f t="shared" si="0"/>
        <v>4</v>
      </c>
      <c r="B53" s="4" t="s">
        <v>1122</v>
      </c>
      <c r="C53" s="4" t="s">
        <v>1122</v>
      </c>
      <c r="D53" s="4" t="s">
        <v>486</v>
      </c>
      <c r="E53" s="503" t="s">
        <v>1977</v>
      </c>
      <c r="F53" s="503" t="s">
        <v>0</v>
      </c>
      <c r="G53" s="503" t="s">
        <v>50</v>
      </c>
      <c r="H53" s="7">
        <v>40560</v>
      </c>
      <c r="I53" s="7">
        <v>40908</v>
      </c>
      <c r="J53" s="503" t="s">
        <v>20</v>
      </c>
      <c r="K53" s="99">
        <f>+(I53-H53)/30</f>
        <v>11.6</v>
      </c>
      <c r="L53" s="227"/>
      <c r="M53" s="258">
        <v>532</v>
      </c>
      <c r="N53" s="503"/>
      <c r="O53" s="243">
        <v>705934285</v>
      </c>
      <c r="P53" s="497" t="s">
        <v>1973</v>
      </c>
      <c r="Q53" s="498"/>
      <c r="R53" s="1188"/>
      <c r="S53" s="8"/>
      <c r="T53" s="8"/>
      <c r="U53" s="8"/>
      <c r="V53" s="8"/>
      <c r="W53" s="8"/>
      <c r="X53" s="8"/>
      <c r="Y53" s="8"/>
      <c r="Z53" s="8"/>
    </row>
    <row r="54" spans="1:26" s="495" customFormat="1" ht="28.5" x14ac:dyDescent="0.25">
      <c r="A54" s="503">
        <f t="shared" si="0"/>
        <v>5</v>
      </c>
      <c r="B54" s="4" t="s">
        <v>1122</v>
      </c>
      <c r="C54" s="4" t="s">
        <v>1122</v>
      </c>
      <c r="D54" s="4" t="s">
        <v>486</v>
      </c>
      <c r="E54" s="503" t="s">
        <v>1978</v>
      </c>
      <c r="F54" s="503" t="s">
        <v>0</v>
      </c>
      <c r="G54" s="503" t="s">
        <v>50</v>
      </c>
      <c r="H54" s="7">
        <v>40185</v>
      </c>
      <c r="I54" s="7">
        <v>40543</v>
      </c>
      <c r="J54" s="503" t="s">
        <v>20</v>
      </c>
      <c r="K54" s="99">
        <f>+(I54-H54)/30</f>
        <v>11.933333333333334</v>
      </c>
      <c r="L54" s="227"/>
      <c r="M54" s="258">
        <v>140</v>
      </c>
      <c r="N54" s="503"/>
      <c r="O54" s="243">
        <v>179432861</v>
      </c>
      <c r="P54" s="497" t="s">
        <v>1973</v>
      </c>
      <c r="Q54" s="498"/>
      <c r="R54" s="1188"/>
      <c r="S54" s="8"/>
      <c r="T54" s="8"/>
      <c r="U54" s="8"/>
      <c r="V54" s="8"/>
      <c r="W54" s="8"/>
      <c r="X54" s="8"/>
      <c r="Y54" s="8"/>
      <c r="Z54" s="8"/>
    </row>
    <row r="55" spans="1:26" s="495" customFormat="1" ht="53.25" customHeight="1" x14ac:dyDescent="0.25">
      <c r="A55" s="503">
        <f t="shared" si="0"/>
        <v>6</v>
      </c>
      <c r="B55" s="4" t="s">
        <v>1122</v>
      </c>
      <c r="C55" s="4" t="s">
        <v>1122</v>
      </c>
      <c r="D55" s="4" t="s">
        <v>486</v>
      </c>
      <c r="E55" s="503" t="s">
        <v>1979</v>
      </c>
      <c r="F55" s="503" t="s">
        <v>0</v>
      </c>
      <c r="G55" s="503" t="s">
        <v>50</v>
      </c>
      <c r="H55" s="7">
        <v>40186</v>
      </c>
      <c r="I55" s="7">
        <v>40543</v>
      </c>
      <c r="J55" s="503" t="s">
        <v>20</v>
      </c>
      <c r="K55" s="540"/>
      <c r="L55" s="99">
        <f>+(I55-H55)/30</f>
        <v>11.9</v>
      </c>
      <c r="M55" s="258"/>
      <c r="N55" s="503"/>
      <c r="O55" s="243">
        <v>131028519</v>
      </c>
      <c r="P55" s="494" t="s">
        <v>1973</v>
      </c>
      <c r="Q55" s="498" t="s">
        <v>1980</v>
      </c>
      <c r="R55" s="1189"/>
      <c r="S55" s="8"/>
      <c r="T55" s="8"/>
      <c r="U55" s="8"/>
      <c r="V55" s="8"/>
      <c r="W55" s="8"/>
      <c r="X55" s="8"/>
      <c r="Y55" s="8"/>
      <c r="Z55" s="8"/>
    </row>
    <row r="56" spans="1:26" s="495" customFormat="1" ht="142.5" x14ac:dyDescent="0.25">
      <c r="A56" s="503">
        <f t="shared" si="0"/>
        <v>7</v>
      </c>
      <c r="B56" s="4" t="s">
        <v>1122</v>
      </c>
      <c r="C56" s="4" t="s">
        <v>1122</v>
      </c>
      <c r="D56" s="4" t="s">
        <v>486</v>
      </c>
      <c r="E56" s="503" t="s">
        <v>1981</v>
      </c>
      <c r="F56" s="498"/>
      <c r="G56" s="498"/>
      <c r="H56" s="7">
        <v>39841</v>
      </c>
      <c r="I56" s="7">
        <v>40169</v>
      </c>
      <c r="J56" s="498"/>
      <c r="K56" s="498"/>
      <c r="L56" s="498"/>
      <c r="M56" s="498"/>
      <c r="N56" s="498"/>
      <c r="O56" s="498"/>
      <c r="P56" s="494" t="s">
        <v>1973</v>
      </c>
      <c r="Q56" s="498" t="s">
        <v>1982</v>
      </c>
      <c r="R56" s="8"/>
      <c r="S56" s="8"/>
      <c r="T56" s="8"/>
      <c r="U56" s="8"/>
      <c r="V56" s="8"/>
      <c r="W56" s="8"/>
      <c r="X56" s="8"/>
      <c r="Y56" s="8"/>
      <c r="Z56" s="8"/>
    </row>
    <row r="57" spans="1:26" s="495" customFormat="1" x14ac:dyDescent="0.25">
      <c r="A57" s="503">
        <f t="shared" si="0"/>
        <v>8</v>
      </c>
      <c r="B57" s="4"/>
      <c r="C57" s="5"/>
      <c r="D57" s="4"/>
      <c r="E57" s="240"/>
      <c r="F57" s="5"/>
      <c r="G57" s="5"/>
      <c r="H57" s="224"/>
      <c r="I57" s="224"/>
      <c r="J57" s="225"/>
      <c r="K57" s="225"/>
      <c r="L57" s="225"/>
      <c r="M57" s="228"/>
      <c r="N57" s="228"/>
      <c r="O57" s="243"/>
      <c r="P57" s="243"/>
      <c r="Q57" s="498"/>
      <c r="R57" s="8"/>
      <c r="S57" s="8"/>
      <c r="T57" s="8"/>
      <c r="U57" s="8"/>
      <c r="V57" s="8"/>
      <c r="W57" s="8"/>
      <c r="X57" s="8"/>
      <c r="Y57" s="8"/>
      <c r="Z57" s="8"/>
    </row>
    <row r="58" spans="1:26" s="495" customFormat="1" ht="15" x14ac:dyDescent="0.25">
      <c r="A58" s="503"/>
      <c r="B58" s="26" t="s">
        <v>30</v>
      </c>
      <c r="C58" s="5"/>
      <c r="D58" s="4"/>
      <c r="E58" s="240"/>
      <c r="F58" s="5"/>
      <c r="G58" s="5"/>
      <c r="H58" s="5"/>
      <c r="I58" s="225"/>
      <c r="J58" s="225"/>
      <c r="K58" s="241">
        <f>SUM(K50:K54)</f>
        <v>57.366666666666674</v>
      </c>
      <c r="L58" s="242"/>
      <c r="M58" s="269">
        <v>532</v>
      </c>
      <c r="N58" s="242">
        <f>SUM(N52:N57)</f>
        <v>0</v>
      </c>
      <c r="O58" s="243"/>
      <c r="P58" s="243"/>
      <c r="Q58" s="498"/>
    </row>
    <row r="59" spans="1:26" x14ac:dyDescent="0.25">
      <c r="E59" s="46"/>
      <c r="K59" s="47"/>
    </row>
    <row r="60" spans="1:26" ht="15" x14ac:dyDescent="0.25">
      <c r="B60" s="1049" t="s">
        <v>51</v>
      </c>
      <c r="C60" s="1049" t="s">
        <v>52</v>
      </c>
      <c r="D60" s="1080" t="s">
        <v>53</v>
      </c>
      <c r="E60" s="1080"/>
      <c r="K60" s="48"/>
      <c r="L60" s="48"/>
      <c r="M60" s="48"/>
    </row>
    <row r="61" spans="1:26" ht="15" x14ac:dyDescent="0.25">
      <c r="B61" s="1051"/>
      <c r="C61" s="1051"/>
      <c r="D61" s="493" t="s">
        <v>54</v>
      </c>
      <c r="E61" s="49" t="s">
        <v>55</v>
      </c>
      <c r="H61" s="244"/>
      <c r="I61" s="51"/>
      <c r="K61" s="51"/>
      <c r="L61" s="48"/>
    </row>
    <row r="62" spans="1:26" ht="15" x14ac:dyDescent="0.25">
      <c r="B62" s="50" t="s">
        <v>56</v>
      </c>
      <c r="C62" s="52">
        <f>+K58</f>
        <v>57.366666666666674</v>
      </c>
      <c r="D62" s="500" t="s">
        <v>23</v>
      </c>
      <c r="E62" s="500"/>
      <c r="F62" s="245"/>
      <c r="G62" s="245"/>
      <c r="H62" s="245"/>
      <c r="I62" s="245"/>
      <c r="J62" s="245"/>
      <c r="L62" s="246">
        <f>[1]Hoja2!J13+[1]Hoja2!J12+K52+K53</f>
        <v>45.433333333333337</v>
      </c>
      <c r="M62" s="245"/>
    </row>
    <row r="63" spans="1:26" ht="15" x14ac:dyDescent="0.25">
      <c r="B63" s="50" t="s">
        <v>57</v>
      </c>
      <c r="C63" s="54">
        <f>M58</f>
        <v>532</v>
      </c>
      <c r="D63" s="500" t="s">
        <v>23</v>
      </c>
      <c r="E63" s="500"/>
    </row>
    <row r="64" spans="1:26" x14ac:dyDescent="0.25">
      <c r="B64" s="74"/>
      <c r="C64" s="1081"/>
      <c r="D64" s="1081"/>
      <c r="E64" s="1081"/>
      <c r="F64" s="1081"/>
      <c r="G64" s="1081"/>
      <c r="H64" s="1081"/>
      <c r="I64" s="1081"/>
      <c r="J64" s="1081"/>
      <c r="K64" s="1081"/>
      <c r="L64" s="1081"/>
      <c r="M64" s="1081"/>
      <c r="N64" s="1081"/>
    </row>
    <row r="65" spans="2:18" ht="15" thickBot="1" x14ac:dyDescent="0.3"/>
    <row r="66" spans="2:18" ht="15.75" thickBot="1" x14ac:dyDescent="0.3">
      <c r="B66" s="1082" t="s">
        <v>58</v>
      </c>
      <c r="C66" s="1082"/>
      <c r="D66" s="1082"/>
      <c r="E66" s="1082"/>
      <c r="F66" s="1082"/>
      <c r="G66" s="1082"/>
      <c r="H66" s="1082"/>
      <c r="I66" s="1082"/>
      <c r="J66" s="1082"/>
      <c r="K66" s="1082"/>
      <c r="L66" s="1082"/>
      <c r="M66" s="1082"/>
      <c r="N66" s="1082"/>
    </row>
    <row r="69" spans="2:18" ht="90" x14ac:dyDescent="0.25">
      <c r="B69" s="494" t="s">
        <v>59</v>
      </c>
      <c r="C69" s="80" t="s">
        <v>60</v>
      </c>
      <c r="D69" s="80" t="s">
        <v>61</v>
      </c>
      <c r="E69" s="80" t="s">
        <v>62</v>
      </c>
      <c r="F69" s="80" t="s">
        <v>63</v>
      </c>
      <c r="G69" s="80" t="s">
        <v>64</v>
      </c>
      <c r="H69" s="80" t="s">
        <v>498</v>
      </c>
      <c r="I69" s="494" t="s">
        <v>1123</v>
      </c>
      <c r="J69" s="80" t="s">
        <v>66</v>
      </c>
      <c r="K69" s="80" t="s">
        <v>67</v>
      </c>
      <c r="L69" s="80" t="s">
        <v>68</v>
      </c>
      <c r="M69" s="80" t="s">
        <v>69</v>
      </c>
      <c r="N69" s="81" t="s">
        <v>70</v>
      </c>
      <c r="O69" s="81" t="s">
        <v>71</v>
      </c>
      <c r="P69" s="1056" t="s">
        <v>21</v>
      </c>
      <c r="Q69" s="1058"/>
      <c r="R69" s="80" t="s">
        <v>72</v>
      </c>
    </row>
    <row r="70" spans="2:18" ht="28.5" x14ac:dyDescent="0.25">
      <c r="B70" s="508" t="s">
        <v>826</v>
      </c>
      <c r="C70" s="525" t="s">
        <v>117</v>
      </c>
      <c r="D70" s="525" t="s">
        <v>1124</v>
      </c>
      <c r="E70" s="503">
        <v>140</v>
      </c>
      <c r="F70" s="503" t="s">
        <v>0</v>
      </c>
      <c r="G70" s="496" t="s">
        <v>1125</v>
      </c>
      <c r="H70" s="496" t="s">
        <v>1125</v>
      </c>
      <c r="I70" s="496" t="s">
        <v>1125</v>
      </c>
      <c r="J70" s="496" t="s">
        <v>1125</v>
      </c>
      <c r="K70" s="525" t="s">
        <v>0</v>
      </c>
      <c r="L70" s="525" t="s">
        <v>0</v>
      </c>
      <c r="M70" s="525" t="s">
        <v>0</v>
      </c>
      <c r="N70" s="525" t="s">
        <v>0</v>
      </c>
      <c r="O70" s="525" t="s">
        <v>0</v>
      </c>
      <c r="P70" s="1046"/>
      <c r="Q70" s="1047"/>
      <c r="R70" s="503" t="s">
        <v>0</v>
      </c>
    </row>
    <row r="71" spans="2:18" ht="79.5" customHeight="1" x14ac:dyDescent="0.2">
      <c r="B71" s="508" t="s">
        <v>1126</v>
      </c>
      <c r="C71" s="525" t="s">
        <v>117</v>
      </c>
      <c r="D71" s="37" t="s">
        <v>1127</v>
      </c>
      <c r="E71" s="500">
        <v>142</v>
      </c>
      <c r="F71" s="516" t="s">
        <v>1125</v>
      </c>
      <c r="G71" s="496" t="s">
        <v>1125</v>
      </c>
      <c r="H71" s="496" t="s">
        <v>1125</v>
      </c>
      <c r="I71" s="503" t="s">
        <v>0</v>
      </c>
      <c r="J71" s="496" t="s">
        <v>1125</v>
      </c>
      <c r="K71" s="525" t="s">
        <v>0</v>
      </c>
      <c r="L71" s="525" t="s">
        <v>0</v>
      </c>
      <c r="M71" s="525" t="s">
        <v>0</v>
      </c>
      <c r="N71" s="525" t="s">
        <v>0</v>
      </c>
      <c r="O71" s="525" t="s">
        <v>0</v>
      </c>
      <c r="P71" s="1186" t="s">
        <v>1128</v>
      </c>
      <c r="Q71" s="1058"/>
      <c r="R71" s="500" t="s">
        <v>0</v>
      </c>
    </row>
    <row r="72" spans="2:18" ht="77.25" customHeight="1" x14ac:dyDescent="0.2">
      <c r="B72" s="508" t="s">
        <v>1126</v>
      </c>
      <c r="C72" s="525" t="s">
        <v>117</v>
      </c>
      <c r="D72" s="37" t="s">
        <v>1129</v>
      </c>
      <c r="E72" s="500">
        <v>150</v>
      </c>
      <c r="F72" s="516" t="s">
        <v>1125</v>
      </c>
      <c r="G72" s="496" t="s">
        <v>1125</v>
      </c>
      <c r="H72" s="496" t="s">
        <v>1125</v>
      </c>
      <c r="I72" s="503" t="s">
        <v>0</v>
      </c>
      <c r="J72" s="496" t="s">
        <v>1125</v>
      </c>
      <c r="K72" s="525" t="s">
        <v>0</v>
      </c>
      <c r="L72" s="525" t="s">
        <v>0</v>
      </c>
      <c r="M72" s="525" t="s">
        <v>0</v>
      </c>
      <c r="N72" s="525" t="s">
        <v>0</v>
      </c>
      <c r="O72" s="525" t="s">
        <v>0</v>
      </c>
      <c r="P72" s="1186" t="s">
        <v>1128</v>
      </c>
      <c r="Q72" s="1058"/>
      <c r="R72" s="500" t="s">
        <v>0</v>
      </c>
    </row>
    <row r="73" spans="2:18" ht="85.5" customHeight="1" x14ac:dyDescent="0.2">
      <c r="B73" s="508" t="s">
        <v>750</v>
      </c>
      <c r="C73" s="525" t="s">
        <v>117</v>
      </c>
      <c r="D73" s="525" t="s">
        <v>1130</v>
      </c>
      <c r="E73" s="500">
        <v>100</v>
      </c>
      <c r="F73" s="516" t="s">
        <v>1125</v>
      </c>
      <c r="G73" s="517" t="s">
        <v>0</v>
      </c>
      <c r="H73" s="500" t="s">
        <v>1125</v>
      </c>
      <c r="I73" s="500" t="s">
        <v>1125</v>
      </c>
      <c r="J73" s="496" t="s">
        <v>1125</v>
      </c>
      <c r="K73" s="525" t="s">
        <v>0</v>
      </c>
      <c r="L73" s="525" t="s">
        <v>0</v>
      </c>
      <c r="M73" s="525" t="s">
        <v>0</v>
      </c>
      <c r="N73" s="525" t="s">
        <v>0</v>
      </c>
      <c r="O73" s="525" t="s">
        <v>0</v>
      </c>
      <c r="P73" s="1186" t="s">
        <v>1131</v>
      </c>
      <c r="Q73" s="1058"/>
      <c r="R73" s="503" t="s">
        <v>0</v>
      </c>
    </row>
    <row r="74" spans="2:18" ht="15" x14ac:dyDescent="0.2">
      <c r="B74" s="11"/>
      <c r="C74" s="11"/>
      <c r="D74" s="56"/>
      <c r="E74" s="56"/>
      <c r="F74" s="516"/>
      <c r="G74" s="58"/>
      <c r="H74" s="516"/>
      <c r="I74" s="508"/>
      <c r="J74" s="11"/>
      <c r="K74" s="11"/>
      <c r="L74" s="508"/>
      <c r="M74" s="508"/>
      <c r="N74" s="508"/>
      <c r="O74" s="508"/>
      <c r="P74" s="1056"/>
      <c r="Q74" s="1058"/>
      <c r="R74" s="508"/>
    </row>
    <row r="75" spans="2:18" ht="15" x14ac:dyDescent="0.2">
      <c r="B75" s="11"/>
      <c r="C75" s="11"/>
      <c r="D75" s="56"/>
      <c r="E75" s="56"/>
      <c r="F75" s="516"/>
      <c r="G75" s="58"/>
      <c r="H75" s="516"/>
      <c r="I75" s="508"/>
      <c r="J75" s="11"/>
      <c r="K75" s="11"/>
      <c r="L75" s="508"/>
      <c r="M75" s="508"/>
      <c r="N75" s="508"/>
      <c r="O75" s="508"/>
      <c r="P75" s="1056"/>
      <c r="Q75" s="1058"/>
      <c r="R75" s="508"/>
    </row>
    <row r="76" spans="2:18" ht="15" x14ac:dyDescent="0.25">
      <c r="B76" s="508"/>
      <c r="C76" s="508"/>
      <c r="D76" s="508"/>
      <c r="E76" s="508"/>
      <c r="F76" s="508"/>
      <c r="G76" s="131"/>
      <c r="H76" s="508"/>
      <c r="I76" s="508"/>
      <c r="J76" s="508"/>
      <c r="K76" s="508"/>
      <c r="L76" s="508"/>
      <c r="M76" s="508"/>
      <c r="N76" s="508"/>
      <c r="O76" s="508"/>
      <c r="P76" s="1056"/>
      <c r="Q76" s="1058"/>
      <c r="R76" s="508"/>
    </row>
    <row r="77" spans="2:18" x14ac:dyDescent="0.25">
      <c r="B77" s="31" t="s">
        <v>73</v>
      </c>
      <c r="H77" s="508"/>
      <c r="I77" s="508"/>
    </row>
    <row r="78" spans="2:18" x14ac:dyDescent="0.25">
      <c r="B78" s="31" t="s">
        <v>74</v>
      </c>
    </row>
    <row r="79" spans="2:18" x14ac:dyDescent="0.25">
      <c r="B79" s="31" t="s">
        <v>75</v>
      </c>
    </row>
    <row r="81" spans="2:17" ht="15" thickBot="1" x14ac:dyDescent="0.3"/>
    <row r="82" spans="2:17" ht="15.75" thickBot="1" x14ac:dyDescent="0.3">
      <c r="B82" s="1063" t="s">
        <v>76</v>
      </c>
      <c r="C82" s="1064"/>
      <c r="D82" s="1064"/>
      <c r="E82" s="1064"/>
      <c r="F82" s="1064"/>
      <c r="G82" s="1064"/>
      <c r="H82" s="1064"/>
      <c r="I82" s="1064"/>
      <c r="J82" s="1064"/>
      <c r="K82" s="1064"/>
      <c r="L82" s="1064"/>
      <c r="M82" s="1064"/>
      <c r="N82" s="1065"/>
    </row>
    <row r="87" spans="2:17" ht="15" x14ac:dyDescent="0.25">
      <c r="B87" s="1054" t="s">
        <v>77</v>
      </c>
      <c r="C87" s="1071" t="s">
        <v>78</v>
      </c>
      <c r="D87" s="1071" t="s">
        <v>79</v>
      </c>
      <c r="E87" s="1071" t="s">
        <v>80</v>
      </c>
      <c r="F87" s="1071" t="s">
        <v>81</v>
      </c>
      <c r="G87" s="1071" t="s">
        <v>82</v>
      </c>
      <c r="H87" s="1071" t="s">
        <v>83</v>
      </c>
      <c r="I87" s="1071" t="s">
        <v>84</v>
      </c>
      <c r="J87" s="1071" t="s">
        <v>85</v>
      </c>
      <c r="K87" s="1071"/>
      <c r="L87" s="1071"/>
      <c r="M87" s="1071" t="s">
        <v>86</v>
      </c>
      <c r="N87" s="1071" t="s">
        <v>478</v>
      </c>
      <c r="O87" s="1071" t="s">
        <v>479</v>
      </c>
      <c r="P87" s="1071" t="s">
        <v>21</v>
      </c>
      <c r="Q87" s="1071"/>
    </row>
    <row r="88" spans="2:17" ht="28.5" x14ac:dyDescent="0.2">
      <c r="B88" s="1055"/>
      <c r="C88" s="1071"/>
      <c r="D88" s="1071"/>
      <c r="E88" s="1071"/>
      <c r="F88" s="1071"/>
      <c r="G88" s="1071"/>
      <c r="H88" s="1071"/>
      <c r="I88" s="1071"/>
      <c r="J88" s="56" t="s">
        <v>87</v>
      </c>
      <c r="K88" s="37" t="s">
        <v>88</v>
      </c>
      <c r="L88" s="11" t="s">
        <v>89</v>
      </c>
      <c r="M88" s="1071"/>
      <c r="N88" s="1071"/>
      <c r="O88" s="1071"/>
      <c r="P88" s="1071"/>
      <c r="Q88" s="1071"/>
    </row>
    <row r="89" spans="2:17" ht="28.5" x14ac:dyDescent="0.2">
      <c r="B89" s="498" t="s">
        <v>90</v>
      </c>
      <c r="C89" s="494" t="s">
        <v>1132</v>
      </c>
      <c r="D89" s="525" t="s">
        <v>1133</v>
      </c>
      <c r="E89" s="154">
        <v>52240690</v>
      </c>
      <c r="F89" s="525" t="s">
        <v>1134</v>
      </c>
      <c r="G89" s="508" t="s">
        <v>616</v>
      </c>
      <c r="H89" s="7">
        <v>40889</v>
      </c>
      <c r="I89" s="503" t="s">
        <v>121</v>
      </c>
      <c r="J89" s="508" t="s">
        <v>1122</v>
      </c>
      <c r="K89" s="37" t="s">
        <v>1135</v>
      </c>
      <c r="L89" s="11" t="s">
        <v>642</v>
      </c>
      <c r="M89" s="494" t="s">
        <v>0</v>
      </c>
      <c r="N89" s="494" t="s">
        <v>0</v>
      </c>
      <c r="O89" s="494" t="s">
        <v>0</v>
      </c>
      <c r="P89" s="1056"/>
      <c r="Q89" s="1058"/>
    </row>
    <row r="90" spans="2:17" ht="42.75" x14ac:dyDescent="0.2">
      <c r="B90" s="498" t="s">
        <v>90</v>
      </c>
      <c r="C90" s="494" t="s">
        <v>1132</v>
      </c>
      <c r="D90" s="525" t="s">
        <v>1136</v>
      </c>
      <c r="E90" s="154">
        <v>52505442</v>
      </c>
      <c r="F90" s="525" t="s">
        <v>1137</v>
      </c>
      <c r="G90" s="525" t="s">
        <v>616</v>
      </c>
      <c r="H90" s="7">
        <v>41536</v>
      </c>
      <c r="I90" s="503" t="s">
        <v>121</v>
      </c>
      <c r="J90" s="508" t="s">
        <v>1122</v>
      </c>
      <c r="K90" s="37" t="s">
        <v>1138</v>
      </c>
      <c r="L90" s="11" t="s">
        <v>642</v>
      </c>
      <c r="M90" s="494" t="s">
        <v>0</v>
      </c>
      <c r="N90" s="494" t="s">
        <v>0</v>
      </c>
      <c r="O90" s="494" t="s">
        <v>0</v>
      </c>
      <c r="P90" s="1056"/>
      <c r="Q90" s="1058"/>
    </row>
    <row r="91" spans="2:17" ht="82.5" customHeight="1" x14ac:dyDescent="0.2">
      <c r="B91" s="498" t="s">
        <v>90</v>
      </c>
      <c r="C91" s="494" t="s">
        <v>1132</v>
      </c>
      <c r="D91" s="525" t="s">
        <v>1139</v>
      </c>
      <c r="E91" s="154">
        <v>39801000</v>
      </c>
      <c r="F91" s="525" t="s">
        <v>1140</v>
      </c>
      <c r="G91" s="525" t="s">
        <v>1141</v>
      </c>
      <c r="H91" s="7">
        <v>35609</v>
      </c>
      <c r="I91" s="503" t="s">
        <v>121</v>
      </c>
      <c r="J91" s="508" t="s">
        <v>1122</v>
      </c>
      <c r="K91" s="37" t="s">
        <v>1142</v>
      </c>
      <c r="L91" s="11" t="s">
        <v>642</v>
      </c>
      <c r="M91" s="494" t="s">
        <v>0</v>
      </c>
      <c r="N91" s="494" t="s">
        <v>0</v>
      </c>
      <c r="O91" s="494" t="s">
        <v>0</v>
      </c>
      <c r="P91" s="1186" t="s">
        <v>1143</v>
      </c>
      <c r="Q91" s="1058"/>
    </row>
    <row r="92" spans="2:17" ht="28.5" x14ac:dyDescent="0.2">
      <c r="B92" s="525" t="s">
        <v>91</v>
      </c>
      <c r="C92" s="494" t="s">
        <v>1132</v>
      </c>
      <c r="D92" s="525" t="s">
        <v>1144</v>
      </c>
      <c r="E92" s="154">
        <v>52874425</v>
      </c>
      <c r="F92" s="525" t="s">
        <v>109</v>
      </c>
      <c r="G92" s="525" t="s">
        <v>1145</v>
      </c>
      <c r="H92" s="7">
        <v>39522</v>
      </c>
      <c r="I92" s="503">
        <v>107228</v>
      </c>
      <c r="J92" s="508" t="s">
        <v>1122</v>
      </c>
      <c r="K92" s="297" t="s">
        <v>1146</v>
      </c>
      <c r="L92" s="11" t="s">
        <v>1147</v>
      </c>
      <c r="M92" s="494" t="s">
        <v>0</v>
      </c>
      <c r="N92" s="494" t="s">
        <v>0</v>
      </c>
      <c r="O92" s="494" t="s">
        <v>0</v>
      </c>
      <c r="P92" s="1056"/>
      <c r="Q92" s="1058"/>
    </row>
    <row r="93" spans="2:17" ht="28.5" x14ac:dyDescent="0.25">
      <c r="B93" s="525" t="s">
        <v>91</v>
      </c>
      <c r="C93" s="494" t="s">
        <v>1132</v>
      </c>
      <c r="D93" s="525" t="s">
        <v>1148</v>
      </c>
      <c r="E93" s="402">
        <v>52904822</v>
      </c>
      <c r="F93" s="525" t="s">
        <v>110</v>
      </c>
      <c r="G93" s="525" t="s">
        <v>1149</v>
      </c>
      <c r="H93" s="7">
        <v>39675</v>
      </c>
      <c r="I93" s="1" t="s">
        <v>1150</v>
      </c>
      <c r="J93" s="508" t="s">
        <v>1122</v>
      </c>
      <c r="K93" s="82" t="s">
        <v>1151</v>
      </c>
      <c r="L93" s="82" t="s">
        <v>110</v>
      </c>
      <c r="M93" s="503" t="s">
        <v>0</v>
      </c>
      <c r="N93" s="503" t="s">
        <v>0</v>
      </c>
      <c r="O93" s="503" t="s">
        <v>0</v>
      </c>
      <c r="P93" s="1074"/>
      <c r="Q93" s="1074"/>
    </row>
    <row r="94" spans="2:17" ht="28.5" x14ac:dyDescent="0.25">
      <c r="B94" s="525" t="s">
        <v>91</v>
      </c>
      <c r="C94" s="494" t="s">
        <v>1132</v>
      </c>
      <c r="D94" s="525" t="s">
        <v>1152</v>
      </c>
      <c r="E94" s="403">
        <v>1032392042</v>
      </c>
      <c r="F94" s="525" t="s">
        <v>1153</v>
      </c>
      <c r="G94" s="525" t="s">
        <v>1149</v>
      </c>
      <c r="H94" s="7">
        <v>40968</v>
      </c>
      <c r="I94" s="503" t="s">
        <v>1154</v>
      </c>
      <c r="J94" s="508" t="s">
        <v>1122</v>
      </c>
      <c r="K94" s="525" t="s">
        <v>1155</v>
      </c>
      <c r="L94" s="525" t="s">
        <v>1153</v>
      </c>
      <c r="M94" s="500" t="s">
        <v>0</v>
      </c>
      <c r="N94" s="500" t="s">
        <v>0</v>
      </c>
      <c r="O94" s="500" t="s">
        <v>0</v>
      </c>
      <c r="P94" s="1175"/>
      <c r="Q94" s="1175"/>
    </row>
    <row r="95" spans="2:17" ht="15" x14ac:dyDescent="0.2">
      <c r="B95" s="525" t="s">
        <v>1156</v>
      </c>
      <c r="C95" s="494"/>
      <c r="D95" s="525"/>
      <c r="E95" s="65"/>
      <c r="F95" s="525"/>
      <c r="G95" s="525"/>
      <c r="H95" s="7"/>
      <c r="I95" s="503"/>
      <c r="J95" s="11"/>
      <c r="K95" s="525"/>
      <c r="L95" s="525"/>
      <c r="M95" s="500"/>
      <c r="N95" s="500"/>
      <c r="O95" s="500"/>
      <c r="P95" s="1175" t="s">
        <v>1111</v>
      </c>
      <c r="Q95" s="1175"/>
    </row>
    <row r="96" spans="2:17" ht="15" x14ac:dyDescent="0.2">
      <c r="B96" s="525" t="s">
        <v>1157</v>
      </c>
      <c r="C96" s="494"/>
      <c r="D96" s="525"/>
      <c r="E96" s="65"/>
      <c r="F96" s="525"/>
      <c r="G96" s="525"/>
      <c r="H96" s="7"/>
      <c r="I96" s="503"/>
      <c r="J96" s="11"/>
      <c r="K96" s="525"/>
      <c r="L96" s="525"/>
      <c r="M96" s="500"/>
      <c r="N96" s="500"/>
      <c r="O96" s="500"/>
      <c r="P96" s="1175" t="s">
        <v>1111</v>
      </c>
      <c r="Q96" s="1175"/>
    </row>
    <row r="97" spans="2:17" ht="15" x14ac:dyDescent="0.2">
      <c r="B97" s="525" t="s">
        <v>1158</v>
      </c>
      <c r="C97" s="494"/>
      <c r="D97" s="525"/>
      <c r="E97" s="65"/>
      <c r="F97" s="525"/>
      <c r="G97" s="525"/>
      <c r="H97" s="7"/>
      <c r="I97" s="503"/>
      <c r="J97" s="11"/>
      <c r="K97" s="525"/>
      <c r="L97" s="525"/>
      <c r="M97" s="500"/>
      <c r="N97" s="500"/>
      <c r="O97" s="500"/>
      <c r="P97" s="1175" t="s">
        <v>1109</v>
      </c>
      <c r="Q97" s="1175"/>
    </row>
    <row r="98" spans="2:17" ht="15" x14ac:dyDescent="0.2">
      <c r="B98" s="525" t="s">
        <v>1159</v>
      </c>
      <c r="C98" s="494"/>
      <c r="D98" s="525"/>
      <c r="E98" s="65"/>
      <c r="F98" s="525"/>
      <c r="G98" s="525"/>
      <c r="H98" s="7"/>
      <c r="I98" s="503"/>
      <c r="J98" s="11"/>
      <c r="K98" s="525"/>
      <c r="L98" s="525"/>
      <c r="M98" s="500"/>
      <c r="N98" s="500"/>
      <c r="O98" s="500"/>
      <c r="P98" s="1175" t="s">
        <v>1111</v>
      </c>
      <c r="Q98" s="1175"/>
    </row>
    <row r="99" spans="2:17" ht="15" x14ac:dyDescent="0.2">
      <c r="B99" s="525" t="s">
        <v>1160</v>
      </c>
      <c r="C99" s="494"/>
      <c r="D99" s="525"/>
      <c r="E99" s="65"/>
      <c r="F99" s="525"/>
      <c r="G99" s="525"/>
      <c r="H99" s="7"/>
      <c r="I99" s="503"/>
      <c r="J99" s="11"/>
      <c r="K99" s="525"/>
      <c r="L99" s="525"/>
      <c r="M99" s="500"/>
      <c r="N99" s="500"/>
      <c r="O99" s="500"/>
      <c r="P99" s="1175" t="s">
        <v>1111</v>
      </c>
      <c r="Q99" s="1175"/>
    </row>
    <row r="100" spans="2:17" ht="15" x14ac:dyDescent="0.2">
      <c r="B100" s="525" t="s">
        <v>1161</v>
      </c>
      <c r="C100" s="494"/>
      <c r="D100" s="525"/>
      <c r="E100" s="65"/>
      <c r="F100" s="525"/>
      <c r="G100" s="525"/>
      <c r="H100" s="7"/>
      <c r="I100" s="503"/>
      <c r="J100" s="11"/>
      <c r="K100" s="525"/>
      <c r="L100" s="525"/>
      <c r="M100" s="500"/>
      <c r="N100" s="500"/>
      <c r="O100" s="500"/>
      <c r="P100" s="1175" t="s">
        <v>1111</v>
      </c>
      <c r="Q100" s="1175"/>
    </row>
    <row r="101" spans="2:17" ht="15" x14ac:dyDescent="0.2">
      <c r="B101" s="525" t="s">
        <v>1162</v>
      </c>
      <c r="C101" s="494"/>
      <c r="D101" s="525"/>
      <c r="E101" s="65"/>
      <c r="F101" s="525"/>
      <c r="G101" s="525"/>
      <c r="H101" s="7"/>
      <c r="I101" s="503"/>
      <c r="J101" s="11"/>
      <c r="K101" s="525"/>
      <c r="L101" s="525"/>
      <c r="M101" s="500"/>
      <c r="N101" s="500"/>
      <c r="O101" s="500"/>
      <c r="P101" s="1175" t="s">
        <v>1111</v>
      </c>
      <c r="Q101" s="1175"/>
    </row>
    <row r="102" spans="2:17" ht="15" x14ac:dyDescent="0.2">
      <c r="B102" s="40"/>
      <c r="C102" s="64"/>
      <c r="D102" s="40"/>
      <c r="E102" s="404"/>
      <c r="F102" s="40"/>
      <c r="G102" s="40"/>
      <c r="H102" s="232"/>
      <c r="I102" s="74"/>
      <c r="J102" s="294"/>
      <c r="K102" s="40"/>
      <c r="L102" s="40"/>
      <c r="M102" s="520"/>
      <c r="N102" s="520"/>
      <c r="O102" s="520"/>
      <c r="P102" s="36"/>
      <c r="Q102" s="36"/>
    </row>
    <row r="104" spans="2:17" ht="15" thickBot="1" x14ac:dyDescent="0.3"/>
    <row r="105" spans="2:17" ht="15.75" thickBot="1" x14ac:dyDescent="0.3">
      <c r="B105" s="1063" t="s">
        <v>92</v>
      </c>
      <c r="C105" s="1064"/>
      <c r="D105" s="1064"/>
      <c r="E105" s="1064"/>
      <c r="F105" s="1064"/>
      <c r="G105" s="1064"/>
      <c r="H105" s="1064"/>
      <c r="I105" s="1064"/>
      <c r="J105" s="1064"/>
      <c r="K105" s="1064"/>
      <c r="L105" s="1064"/>
      <c r="M105" s="1064"/>
      <c r="N105" s="1065"/>
    </row>
    <row r="108" spans="2:17" ht="30" x14ac:dyDescent="0.25">
      <c r="B108" s="80" t="s">
        <v>19</v>
      </c>
      <c r="C108" s="80" t="s">
        <v>72</v>
      </c>
      <c r="D108" s="1056" t="s">
        <v>21</v>
      </c>
      <c r="E108" s="1058"/>
    </row>
    <row r="109" spans="2:17" ht="28.5" x14ac:dyDescent="0.25">
      <c r="B109" s="503" t="s">
        <v>1163</v>
      </c>
      <c r="C109" s="500" t="s">
        <v>0</v>
      </c>
      <c r="D109" s="1073"/>
      <c r="E109" s="1073"/>
    </row>
    <row r="112" spans="2:17" ht="15" x14ac:dyDescent="0.25">
      <c r="B112" s="1069" t="s">
        <v>93</v>
      </c>
      <c r="C112" s="1070"/>
      <c r="D112" s="1070"/>
      <c r="E112" s="1070"/>
      <c r="F112" s="1070"/>
      <c r="G112" s="1070"/>
      <c r="H112" s="1070"/>
      <c r="I112" s="1070"/>
      <c r="J112" s="1070"/>
      <c r="K112" s="1070"/>
      <c r="L112" s="1070"/>
      <c r="M112" s="1070"/>
      <c r="N112" s="1070"/>
      <c r="O112" s="1070"/>
      <c r="P112" s="1070"/>
    </row>
    <row r="114" spans="1:26" ht="15" thickBot="1" x14ac:dyDescent="0.3"/>
    <row r="115" spans="1:26" ht="15.75" thickBot="1" x14ac:dyDescent="0.3">
      <c r="B115" s="1063" t="s">
        <v>94</v>
      </c>
      <c r="C115" s="1064"/>
      <c r="D115" s="1064"/>
      <c r="E115" s="1064"/>
      <c r="F115" s="1064"/>
      <c r="G115" s="1064"/>
      <c r="H115" s="1064"/>
      <c r="I115" s="1064"/>
      <c r="J115" s="1064"/>
      <c r="K115" s="1064"/>
      <c r="L115" s="1064"/>
      <c r="M115" s="1064"/>
      <c r="N115" s="1065"/>
    </row>
    <row r="117" spans="1:26" ht="15" thickBot="1" x14ac:dyDescent="0.3">
      <c r="M117" s="77"/>
      <c r="N117" s="77"/>
    </row>
    <row r="118" spans="1:26" s="62" customFormat="1" ht="75" x14ac:dyDescent="0.25">
      <c r="B118" s="78" t="s">
        <v>34</v>
      </c>
      <c r="C118" s="78" t="s">
        <v>35</v>
      </c>
      <c r="D118" s="78" t="s">
        <v>36</v>
      </c>
      <c r="E118" s="78" t="s">
        <v>37</v>
      </c>
      <c r="F118" s="78" t="s">
        <v>38</v>
      </c>
      <c r="G118" s="78" t="s">
        <v>39</v>
      </c>
      <c r="H118" s="78" t="s">
        <v>40</v>
      </c>
      <c r="I118" s="78" t="s">
        <v>41</v>
      </c>
      <c r="J118" s="78" t="s">
        <v>42</v>
      </c>
      <c r="K118" s="78" t="s">
        <v>43</v>
      </c>
      <c r="L118" s="78" t="s">
        <v>44</v>
      </c>
      <c r="M118" s="79" t="s">
        <v>45</v>
      </c>
      <c r="N118" s="78" t="s">
        <v>46</v>
      </c>
      <c r="O118" s="78" t="s">
        <v>47</v>
      </c>
      <c r="P118" s="497" t="s">
        <v>48</v>
      </c>
      <c r="Q118" s="497" t="s">
        <v>49</v>
      </c>
    </row>
    <row r="119" spans="1:26" s="495" customFormat="1" x14ac:dyDescent="0.25">
      <c r="A119" s="503">
        <v>1</v>
      </c>
      <c r="B119" s="4"/>
      <c r="C119" s="4"/>
      <c r="D119" s="4"/>
      <c r="E119" s="4"/>
      <c r="F119" s="5"/>
      <c r="G119" s="223"/>
      <c r="H119" s="247"/>
      <c r="I119" s="247"/>
      <c r="J119" s="225"/>
      <c r="K119" s="263"/>
      <c r="L119" s="228"/>
      <c r="M119" s="6"/>
      <c r="N119" s="228"/>
      <c r="O119" s="229"/>
      <c r="P119" s="229"/>
      <c r="Q119" s="498"/>
      <c r="R119" s="8"/>
      <c r="S119" s="8"/>
      <c r="T119" s="8"/>
      <c r="U119" s="8"/>
      <c r="V119" s="8"/>
      <c r="W119" s="8"/>
      <c r="X119" s="8"/>
      <c r="Y119" s="8"/>
      <c r="Z119" s="8"/>
    </row>
    <row r="120" spans="1:26" s="495" customFormat="1" x14ac:dyDescent="0.25">
      <c r="A120" s="503">
        <f>+A119+1</f>
        <v>2</v>
      </c>
      <c r="B120" s="4"/>
      <c r="C120" s="4"/>
      <c r="D120" s="4"/>
      <c r="E120" s="4"/>
      <c r="F120" s="5"/>
      <c r="G120" s="5"/>
      <c r="H120" s="247"/>
      <c r="I120" s="247"/>
      <c r="J120" s="225"/>
      <c r="K120" s="263"/>
      <c r="L120" s="225"/>
      <c r="M120" s="4"/>
      <c r="N120" s="228"/>
      <c r="O120" s="229"/>
      <c r="P120" s="229"/>
      <c r="Q120" s="498"/>
      <c r="R120" s="8"/>
      <c r="S120" s="8"/>
      <c r="T120" s="8"/>
      <c r="U120" s="8"/>
      <c r="V120" s="8"/>
      <c r="W120" s="8"/>
      <c r="X120" s="8"/>
      <c r="Y120" s="8"/>
      <c r="Z120" s="8"/>
    </row>
    <row r="121" spans="1:26" s="495" customFormat="1" x14ac:dyDescent="0.25">
      <c r="A121" s="503">
        <f t="shared" ref="A121:A126" si="1">+A120+1</f>
        <v>3</v>
      </c>
      <c r="B121" s="4"/>
      <c r="C121" s="4"/>
      <c r="D121" s="4"/>
      <c r="E121" s="4"/>
      <c r="F121" s="503"/>
      <c r="G121" s="503"/>
      <c r="H121" s="7"/>
      <c r="I121" s="7"/>
      <c r="J121" s="503"/>
      <c r="K121" s="263"/>
      <c r="L121" s="503"/>
      <c r="M121" s="503"/>
      <c r="N121" s="503"/>
      <c r="O121" s="102"/>
      <c r="P121" s="503"/>
      <c r="Q121" s="498"/>
      <c r="R121" s="8"/>
      <c r="S121" s="8"/>
      <c r="T121" s="8"/>
      <c r="U121" s="8"/>
      <c r="V121" s="8"/>
      <c r="W121" s="8"/>
      <c r="X121" s="8"/>
      <c r="Y121" s="8"/>
      <c r="Z121" s="8"/>
    </row>
    <row r="122" spans="1:26" s="495" customFormat="1" x14ac:dyDescent="0.25">
      <c r="A122" s="503">
        <f t="shared" si="1"/>
        <v>4</v>
      </c>
      <c r="B122" s="4"/>
      <c r="C122" s="5"/>
      <c r="D122" s="4"/>
      <c r="E122" s="4"/>
      <c r="F122" s="5"/>
      <c r="G122" s="228"/>
      <c r="H122" s="228"/>
      <c r="I122" s="228"/>
      <c r="J122" s="225"/>
      <c r="K122" s="228"/>
      <c r="L122" s="228"/>
      <c r="M122" s="228"/>
      <c r="N122" s="228"/>
      <c r="O122" s="405"/>
      <c r="P122" s="228"/>
      <c r="Q122" s="498"/>
      <c r="R122" s="8"/>
      <c r="S122" s="8"/>
      <c r="T122" s="8"/>
      <c r="U122" s="8"/>
      <c r="V122" s="8"/>
      <c r="W122" s="8"/>
      <c r="X122" s="8"/>
      <c r="Y122" s="8"/>
      <c r="Z122" s="8"/>
    </row>
    <row r="123" spans="1:26" s="495" customFormat="1" x14ac:dyDescent="0.25">
      <c r="A123" s="503">
        <f t="shared" si="1"/>
        <v>5</v>
      </c>
      <c r="B123" s="4"/>
      <c r="C123" s="5"/>
      <c r="D123" s="4"/>
      <c r="E123" s="4"/>
      <c r="F123" s="5"/>
      <c r="G123" s="5"/>
      <c r="H123" s="5"/>
      <c r="I123" s="225"/>
      <c r="J123" s="225"/>
      <c r="K123" s="225"/>
      <c r="L123" s="225"/>
      <c r="M123" s="228"/>
      <c r="N123" s="228"/>
      <c r="O123" s="406"/>
      <c r="P123" s="243"/>
      <c r="Q123" s="498"/>
      <c r="R123" s="8"/>
      <c r="S123" s="8"/>
      <c r="T123" s="8"/>
      <c r="U123" s="8"/>
      <c r="V123" s="8"/>
      <c r="W123" s="8"/>
      <c r="X123" s="8"/>
      <c r="Y123" s="8"/>
      <c r="Z123" s="8"/>
    </row>
    <row r="124" spans="1:26" s="495" customFormat="1" x14ac:dyDescent="0.25">
      <c r="A124" s="503">
        <f t="shared" si="1"/>
        <v>6</v>
      </c>
      <c r="B124" s="4"/>
      <c r="C124" s="5"/>
      <c r="D124" s="4"/>
      <c r="E124" s="4"/>
      <c r="F124" s="5"/>
      <c r="G124" s="5"/>
      <c r="H124" s="5"/>
      <c r="I124" s="225"/>
      <c r="J124" s="225"/>
      <c r="K124" s="225"/>
      <c r="L124" s="225"/>
      <c r="M124" s="228"/>
      <c r="N124" s="228"/>
      <c r="O124" s="406"/>
      <c r="P124" s="243"/>
      <c r="Q124" s="498"/>
      <c r="R124" s="8"/>
      <c r="S124" s="8"/>
      <c r="T124" s="8"/>
      <c r="U124" s="8"/>
      <c r="V124" s="8"/>
      <c r="W124" s="8"/>
      <c r="X124" s="8"/>
      <c r="Y124" s="8"/>
      <c r="Z124" s="8"/>
    </row>
    <row r="125" spans="1:26" s="495" customFormat="1" x14ac:dyDescent="0.25">
      <c r="A125" s="503">
        <f t="shared" si="1"/>
        <v>7</v>
      </c>
      <c r="B125" s="4"/>
      <c r="C125" s="5"/>
      <c r="D125" s="4"/>
      <c r="E125" s="4"/>
      <c r="F125" s="5"/>
      <c r="G125" s="5"/>
      <c r="H125" s="5"/>
      <c r="I125" s="225"/>
      <c r="J125" s="225"/>
      <c r="K125" s="225"/>
      <c r="L125" s="225"/>
      <c r="M125" s="228"/>
      <c r="N125" s="228"/>
      <c r="O125" s="406"/>
      <c r="P125" s="243"/>
      <c r="Q125" s="498"/>
      <c r="R125" s="8"/>
      <c r="S125" s="8"/>
      <c r="T125" s="8"/>
      <c r="U125" s="8"/>
      <c r="V125" s="8"/>
      <c r="W125" s="8"/>
      <c r="X125" s="8"/>
      <c r="Y125" s="8"/>
      <c r="Z125" s="8"/>
    </row>
    <row r="126" spans="1:26" s="495" customFormat="1" x14ac:dyDescent="0.25">
      <c r="A126" s="503">
        <f t="shared" si="1"/>
        <v>8</v>
      </c>
      <c r="B126" s="4"/>
      <c r="C126" s="5"/>
      <c r="D126" s="4"/>
      <c r="E126" s="4"/>
      <c r="F126" s="5"/>
      <c r="G126" s="5"/>
      <c r="H126" s="5"/>
      <c r="I126" s="225"/>
      <c r="J126" s="225"/>
      <c r="K126" s="225"/>
      <c r="L126" s="225"/>
      <c r="M126" s="228"/>
      <c r="N126" s="228"/>
      <c r="O126" s="406"/>
      <c r="P126" s="243"/>
      <c r="Q126" s="498"/>
      <c r="R126" s="8"/>
      <c r="S126" s="8"/>
      <c r="T126" s="8"/>
      <c r="U126" s="8"/>
      <c r="V126" s="8"/>
      <c r="W126" s="8"/>
      <c r="X126" s="8"/>
      <c r="Y126" s="8"/>
      <c r="Z126" s="8"/>
    </row>
    <row r="127" spans="1:26" s="495" customFormat="1" ht="15" x14ac:dyDescent="0.25">
      <c r="A127" s="503"/>
      <c r="B127" s="26" t="s">
        <v>30</v>
      </c>
      <c r="C127" s="5"/>
      <c r="D127" s="4"/>
      <c r="E127" s="4"/>
      <c r="F127" s="5"/>
      <c r="G127" s="5"/>
      <c r="H127" s="5"/>
      <c r="I127" s="225"/>
      <c r="J127" s="225"/>
      <c r="K127" s="241">
        <f>SUM(K119:K126)</f>
        <v>0</v>
      </c>
      <c r="L127" s="242">
        <f t="shared" ref="L127:N127" si="2">SUM(L119:L126)</f>
        <v>0</v>
      </c>
      <c r="M127" s="241">
        <f t="shared" si="2"/>
        <v>0</v>
      </c>
      <c r="N127" s="242">
        <f t="shared" si="2"/>
        <v>0</v>
      </c>
      <c r="O127" s="243">
        <f>SUM(O119:O126)</f>
        <v>0</v>
      </c>
      <c r="P127" s="243"/>
      <c r="Q127" s="498"/>
    </row>
    <row r="128" spans="1:26" x14ac:dyDescent="0.25">
      <c r="E128" s="46"/>
    </row>
    <row r="129" spans="2:17" ht="15" x14ac:dyDescent="0.25">
      <c r="B129" s="50" t="s">
        <v>95</v>
      </c>
      <c r="C129" s="52">
        <f>+K127</f>
        <v>0</v>
      </c>
      <c r="H129" s="245"/>
      <c r="I129" s="245"/>
      <c r="J129" s="245"/>
      <c r="K129" s="245"/>
      <c r="L129" s="245"/>
      <c r="M129" s="245"/>
    </row>
    <row r="131" spans="2:17" ht="15" thickBot="1" x14ac:dyDescent="0.3"/>
    <row r="132" spans="2:17" ht="30.75" thickBot="1" x14ac:dyDescent="0.3">
      <c r="B132" s="86" t="s">
        <v>96</v>
      </c>
      <c r="C132" s="87" t="s">
        <v>97</v>
      </c>
      <c r="D132" s="86" t="s">
        <v>29</v>
      </c>
      <c r="E132" s="87" t="s">
        <v>98</v>
      </c>
    </row>
    <row r="133" spans="2:17" x14ac:dyDescent="0.25">
      <c r="B133" s="503" t="s">
        <v>99</v>
      </c>
      <c r="C133" s="88">
        <v>20</v>
      </c>
      <c r="D133" s="88">
        <v>0</v>
      </c>
      <c r="E133" s="1066">
        <f>+D133+D134+D135</f>
        <v>0</v>
      </c>
    </row>
    <row r="134" spans="2:17" x14ac:dyDescent="0.25">
      <c r="B134" s="503" t="s">
        <v>100</v>
      </c>
      <c r="C134" s="500">
        <v>30</v>
      </c>
      <c r="D134" s="500">
        <v>0</v>
      </c>
      <c r="E134" s="1067"/>
    </row>
    <row r="135" spans="2:17" ht="15" thickBot="1" x14ac:dyDescent="0.3">
      <c r="B135" s="503" t="s">
        <v>101</v>
      </c>
      <c r="C135" s="89">
        <v>40</v>
      </c>
      <c r="D135" s="89">
        <v>0</v>
      </c>
      <c r="E135" s="1068"/>
    </row>
    <row r="137" spans="2:17" ht="15" thickBot="1" x14ac:dyDescent="0.3"/>
    <row r="138" spans="2:17" ht="15.75" thickBot="1" x14ac:dyDescent="0.3">
      <c r="B138" s="1063" t="s">
        <v>102</v>
      </c>
      <c r="C138" s="1064"/>
      <c r="D138" s="1064"/>
      <c r="E138" s="1064"/>
      <c r="F138" s="1064"/>
      <c r="G138" s="1064"/>
      <c r="H138" s="1064"/>
      <c r="I138" s="1064"/>
      <c r="J138" s="1064"/>
      <c r="K138" s="1064"/>
      <c r="L138" s="1064"/>
      <c r="M138" s="1064"/>
      <c r="N138" s="1065"/>
    </row>
    <row r="140" spans="2:17" ht="15" x14ac:dyDescent="0.25">
      <c r="B140" s="1054" t="s">
        <v>77</v>
      </c>
      <c r="C140" s="1054" t="s">
        <v>78</v>
      </c>
      <c r="D140" s="1054" t="s">
        <v>79</v>
      </c>
      <c r="E140" s="1054" t="s">
        <v>80</v>
      </c>
      <c r="F140" s="1054" t="s">
        <v>81</v>
      </c>
      <c r="G140" s="1054" t="s">
        <v>82</v>
      </c>
      <c r="H140" s="1054" t="s">
        <v>83</v>
      </c>
      <c r="I140" s="1054" t="s">
        <v>84</v>
      </c>
      <c r="J140" s="1056" t="s">
        <v>85</v>
      </c>
      <c r="K140" s="1057"/>
      <c r="L140" s="1058"/>
      <c r="M140" s="1054" t="s">
        <v>86</v>
      </c>
      <c r="N140" s="1054" t="s">
        <v>478</v>
      </c>
      <c r="O140" s="1054" t="s">
        <v>479</v>
      </c>
      <c r="P140" s="1059" t="s">
        <v>21</v>
      </c>
      <c r="Q140" s="1060"/>
    </row>
    <row r="141" spans="2:17" ht="30" x14ac:dyDescent="0.25">
      <c r="B141" s="1055"/>
      <c r="C141" s="1055"/>
      <c r="D141" s="1055"/>
      <c r="E141" s="1055"/>
      <c r="F141" s="1055"/>
      <c r="G141" s="1055"/>
      <c r="H141" s="1055"/>
      <c r="I141" s="1055"/>
      <c r="J141" s="494" t="s">
        <v>87</v>
      </c>
      <c r="K141" s="494" t="s">
        <v>88</v>
      </c>
      <c r="L141" s="494" t="s">
        <v>89</v>
      </c>
      <c r="M141" s="1055"/>
      <c r="N141" s="1055"/>
      <c r="O141" s="1055"/>
      <c r="P141" s="1061"/>
      <c r="Q141" s="1062"/>
    </row>
    <row r="142" spans="2:17" x14ac:dyDescent="0.2">
      <c r="B142" s="2" t="s">
        <v>993</v>
      </c>
      <c r="C142" s="503"/>
      <c r="D142" s="525"/>
      <c r="E142" s="503"/>
      <c r="F142" s="525"/>
      <c r="G142" s="525"/>
      <c r="H142" s="34"/>
      <c r="I142" s="525"/>
      <c r="J142" s="525"/>
      <c r="K142" s="34"/>
      <c r="L142" s="525"/>
      <c r="M142" s="508"/>
      <c r="N142" s="508"/>
      <c r="O142" s="508"/>
      <c r="P142" s="1042"/>
      <c r="Q142" s="1043"/>
    </row>
    <row r="143" spans="2:17" s="90" customFormat="1" x14ac:dyDescent="0.2">
      <c r="B143" s="2" t="s">
        <v>114</v>
      </c>
      <c r="C143" s="528"/>
      <c r="D143" s="9"/>
      <c r="E143" s="516"/>
      <c r="F143" s="9"/>
      <c r="G143" s="2"/>
      <c r="H143" s="101"/>
      <c r="I143" s="525"/>
      <c r="J143" s="529"/>
      <c r="K143" s="529"/>
      <c r="L143" s="2"/>
      <c r="M143" s="111"/>
      <c r="N143" s="111"/>
      <c r="O143" s="111"/>
      <c r="P143" s="1042"/>
      <c r="Q143" s="1043"/>
    </row>
    <row r="144" spans="2:17" s="90" customFormat="1" x14ac:dyDescent="0.2">
      <c r="B144" s="2" t="s">
        <v>114</v>
      </c>
      <c r="D144" s="9"/>
      <c r="E144" s="516"/>
      <c r="F144" s="9"/>
      <c r="G144" s="525"/>
      <c r="H144" s="9"/>
      <c r="I144" s="525"/>
      <c r="J144" s="2"/>
      <c r="K144" s="2"/>
      <c r="L144" s="2"/>
      <c r="M144" s="111"/>
      <c r="N144" s="111"/>
      <c r="O144" s="111"/>
      <c r="P144" s="1046"/>
      <c r="Q144" s="1047"/>
    </row>
    <row r="145" spans="2:17" ht="33.75" customHeight="1" x14ac:dyDescent="0.2">
      <c r="B145" s="37" t="s">
        <v>115</v>
      </c>
      <c r="C145" s="407" t="s">
        <v>729</v>
      </c>
      <c r="D145" s="37" t="s">
        <v>1164</v>
      </c>
      <c r="E145" s="274">
        <v>52803263</v>
      </c>
      <c r="F145" s="37" t="s">
        <v>796</v>
      </c>
      <c r="G145" s="11" t="s">
        <v>1165</v>
      </c>
      <c r="H145" s="541">
        <v>2007</v>
      </c>
      <c r="I145" s="11" t="s">
        <v>1166</v>
      </c>
      <c r="J145" s="11" t="s">
        <v>1122</v>
      </c>
      <c r="K145" s="11" t="s">
        <v>1167</v>
      </c>
      <c r="L145" s="11" t="s">
        <v>1168</v>
      </c>
      <c r="M145" s="11" t="s">
        <v>0</v>
      </c>
      <c r="N145" s="11" t="s">
        <v>0</v>
      </c>
      <c r="O145" s="11" t="s">
        <v>0</v>
      </c>
      <c r="P145" s="1042"/>
      <c r="Q145" s="1043"/>
    </row>
    <row r="148" spans="2:17" ht="15" thickBot="1" x14ac:dyDescent="0.3"/>
    <row r="149" spans="2:17" ht="30" x14ac:dyDescent="0.25">
      <c r="B149" s="493" t="s">
        <v>19</v>
      </c>
      <c r="C149" s="493" t="s">
        <v>96</v>
      </c>
      <c r="D149" s="494" t="s">
        <v>97</v>
      </c>
      <c r="E149" s="493" t="s">
        <v>29</v>
      </c>
      <c r="F149" s="87" t="s">
        <v>103</v>
      </c>
      <c r="G149" s="64"/>
    </row>
    <row r="150" spans="2:17" ht="99" customHeight="1" x14ac:dyDescent="0.2">
      <c r="B150" s="1048" t="s">
        <v>104</v>
      </c>
      <c r="C150" s="528" t="s">
        <v>105</v>
      </c>
      <c r="D150" s="500">
        <v>25</v>
      </c>
      <c r="E150" s="500">
        <v>0</v>
      </c>
      <c r="F150" s="1049">
        <f>+E150+E151+E152</f>
        <v>10</v>
      </c>
      <c r="G150" s="492"/>
    </row>
    <row r="151" spans="2:17" ht="114" x14ac:dyDescent="0.2">
      <c r="B151" s="1048"/>
      <c r="C151" s="528" t="s">
        <v>106</v>
      </c>
      <c r="D151" s="503">
        <v>25</v>
      </c>
      <c r="E151" s="500">
        <v>0</v>
      </c>
      <c r="F151" s="1050"/>
      <c r="G151" s="492"/>
    </row>
    <row r="152" spans="2:17" ht="99.75" x14ac:dyDescent="0.2">
      <c r="B152" s="1048"/>
      <c r="C152" s="528" t="s">
        <v>107</v>
      </c>
      <c r="D152" s="500">
        <v>10</v>
      </c>
      <c r="E152" s="500">
        <v>10</v>
      </c>
      <c r="F152" s="1051"/>
      <c r="G152" s="492"/>
    </row>
    <row r="153" spans="2:17" x14ac:dyDescent="0.2">
      <c r="C153" s="59"/>
    </row>
    <row r="156" spans="2:17" ht="15" x14ac:dyDescent="0.25">
      <c r="B156" s="75" t="s">
        <v>108</v>
      </c>
    </row>
    <row r="159" spans="2:17" ht="15" x14ac:dyDescent="0.25">
      <c r="B159" s="494" t="s">
        <v>19</v>
      </c>
      <c r="C159" s="494" t="s">
        <v>28</v>
      </c>
      <c r="D159" s="493" t="s">
        <v>29</v>
      </c>
      <c r="E159" s="493" t="s">
        <v>30</v>
      </c>
    </row>
    <row r="160" spans="2:17" ht="42.75" x14ac:dyDescent="0.25">
      <c r="B160" s="505" t="s">
        <v>31</v>
      </c>
      <c r="C160" s="503">
        <v>40</v>
      </c>
      <c r="D160" s="500">
        <v>0</v>
      </c>
      <c r="E160" s="1052">
        <f>+D160+D161</f>
        <v>10</v>
      </c>
    </row>
    <row r="161" spans="2:5" ht="82.5" customHeight="1" x14ac:dyDescent="0.25">
      <c r="B161" s="505" t="s">
        <v>32</v>
      </c>
      <c r="C161" s="503">
        <v>60</v>
      </c>
      <c r="D161" s="500">
        <f>+F150</f>
        <v>10</v>
      </c>
      <c r="E161" s="1053"/>
    </row>
  </sheetData>
  <mergeCells count="80">
    <mergeCell ref="M46:N46"/>
    <mergeCell ref="B2:P2"/>
    <mergeCell ref="B4:P4"/>
    <mergeCell ref="A5:L5"/>
    <mergeCell ref="C7:N7"/>
    <mergeCell ref="C8:N8"/>
    <mergeCell ref="C9:N9"/>
    <mergeCell ref="C10:N10"/>
    <mergeCell ref="C11:E11"/>
    <mergeCell ref="B15:C22"/>
    <mergeCell ref="B23:C23"/>
    <mergeCell ref="E41:E42"/>
    <mergeCell ref="P74:Q74"/>
    <mergeCell ref="R50:R55"/>
    <mergeCell ref="B60:B61"/>
    <mergeCell ref="C60:C61"/>
    <mergeCell ref="D60:E60"/>
    <mergeCell ref="C64:N64"/>
    <mergeCell ref="B66:N66"/>
    <mergeCell ref="P69:Q69"/>
    <mergeCell ref="P70:Q70"/>
    <mergeCell ref="P71:Q71"/>
    <mergeCell ref="P72:Q72"/>
    <mergeCell ref="P73:Q73"/>
    <mergeCell ref="P75:Q75"/>
    <mergeCell ref="P76:Q76"/>
    <mergeCell ref="B82:N82"/>
    <mergeCell ref="B87:B88"/>
    <mergeCell ref="C87:C88"/>
    <mergeCell ref="D87:D88"/>
    <mergeCell ref="E87:E88"/>
    <mergeCell ref="F87:F88"/>
    <mergeCell ref="G87:G88"/>
    <mergeCell ref="H87:H88"/>
    <mergeCell ref="P94:Q94"/>
    <mergeCell ref="I87:I88"/>
    <mergeCell ref="J87:L87"/>
    <mergeCell ref="M87:M88"/>
    <mergeCell ref="N87:N88"/>
    <mergeCell ref="O87:O88"/>
    <mergeCell ref="P87:Q88"/>
    <mergeCell ref="P89:Q89"/>
    <mergeCell ref="P90:Q90"/>
    <mergeCell ref="P91:Q91"/>
    <mergeCell ref="P92:Q92"/>
    <mergeCell ref="P93:Q93"/>
    <mergeCell ref="B115:N115"/>
    <mergeCell ref="P95:Q95"/>
    <mergeCell ref="P96:Q96"/>
    <mergeCell ref="P97:Q97"/>
    <mergeCell ref="P98:Q98"/>
    <mergeCell ref="P99:Q99"/>
    <mergeCell ref="P100:Q100"/>
    <mergeCell ref="P101:Q101"/>
    <mergeCell ref="B105:N105"/>
    <mergeCell ref="D108:E108"/>
    <mergeCell ref="D109:E109"/>
    <mergeCell ref="B112:P112"/>
    <mergeCell ref="P140:Q141"/>
    <mergeCell ref="P142:Q142"/>
    <mergeCell ref="E133:E135"/>
    <mergeCell ref="B138:N138"/>
    <mergeCell ref="B140:B141"/>
    <mergeCell ref="C140:C141"/>
    <mergeCell ref="D140:D141"/>
    <mergeCell ref="E140:E141"/>
    <mergeCell ref="F140:F141"/>
    <mergeCell ref="G140:G141"/>
    <mergeCell ref="H140:H141"/>
    <mergeCell ref="I140:I141"/>
    <mergeCell ref="E160:E161"/>
    <mergeCell ref="J140:L140"/>
    <mergeCell ref="M140:M141"/>
    <mergeCell ref="N140:N141"/>
    <mergeCell ref="O140:O141"/>
    <mergeCell ref="P143:Q143"/>
    <mergeCell ref="P144:Q144"/>
    <mergeCell ref="P145:Q145"/>
    <mergeCell ref="B150:B152"/>
    <mergeCell ref="F150:F152"/>
  </mergeCells>
  <dataValidations count="2">
    <dataValidation type="decimal" allowBlank="1" showInputMessage="1" showErrorMessage="1" sqref="WVH983077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77 VRT983077 VHX983077 UYB983077 UOF983077 UEJ983077 TUN983077 TKR983077 TAV983077 SQZ983077 SHD983077 RXH983077 RNL983077 RDP983077 QTT983077 QJX983077 QAB983077 PQF983077 PGJ983077 OWN983077 OMR983077 OCV983077 NSZ983077 NJD983077 MZH983077 MPL983077 MFP983077 LVT983077 LLX983077 LCB983077 KSF983077 KIJ983077 JYN983077 JOR983077 JEV983077 IUZ983077 ILD983077 IBH983077 HRL983077 HHP983077 GXT983077 GNX983077 GEB983077 FUF983077 FKJ983077 FAN983077 EQR983077 EGV983077 DWZ983077 DND983077 DDH983077 CTL983077 CJP983077 BZT983077 BPX983077 BGB983077 AWF983077 AMJ983077 ACN983077 SR983077 IV983077 C983077 WVH917541 WLL917541 WBP917541 VRT917541 VHX917541 UYB917541 UOF917541 UEJ917541 TUN917541 TKR917541 TAV917541 SQZ917541 SHD917541 RXH917541 RNL917541 RDP917541 QTT917541 QJX917541 QAB917541 PQF917541 PGJ917541 OWN917541 OMR917541 OCV917541 NSZ917541 NJD917541 MZH917541 MPL917541 MFP917541 LVT917541 LLX917541 LCB917541 KSF917541 KIJ917541 JYN917541 JOR917541 JEV917541 IUZ917541 ILD917541 IBH917541 HRL917541 HHP917541 GXT917541 GNX917541 GEB917541 FUF917541 FKJ917541 FAN917541 EQR917541 EGV917541 DWZ917541 DND917541 DDH917541 CTL917541 CJP917541 BZT917541 BPX917541 BGB917541 AWF917541 AMJ917541 ACN917541 SR917541 IV917541 C917541 WVH852005 WLL852005 WBP852005 VRT852005 VHX852005 UYB852005 UOF852005 UEJ852005 TUN852005 TKR852005 TAV852005 SQZ852005 SHD852005 RXH852005 RNL852005 RDP852005 QTT852005 QJX852005 QAB852005 PQF852005 PGJ852005 OWN852005 OMR852005 OCV852005 NSZ852005 NJD852005 MZH852005 MPL852005 MFP852005 LVT852005 LLX852005 LCB852005 KSF852005 KIJ852005 JYN852005 JOR852005 JEV852005 IUZ852005 ILD852005 IBH852005 HRL852005 HHP852005 GXT852005 GNX852005 GEB852005 FUF852005 FKJ852005 FAN852005 EQR852005 EGV852005 DWZ852005 DND852005 DDH852005 CTL852005 CJP852005 BZT852005 BPX852005 BGB852005 AWF852005 AMJ852005 ACN852005 SR852005 IV852005 C852005 WVH786469 WLL786469 WBP786469 VRT786469 VHX786469 UYB786469 UOF786469 UEJ786469 TUN786469 TKR786469 TAV786469 SQZ786469 SHD786469 RXH786469 RNL786469 RDP786469 QTT786469 QJX786469 QAB786469 PQF786469 PGJ786469 OWN786469 OMR786469 OCV786469 NSZ786469 NJD786469 MZH786469 MPL786469 MFP786469 LVT786469 LLX786469 LCB786469 KSF786469 KIJ786469 JYN786469 JOR786469 JEV786469 IUZ786469 ILD786469 IBH786469 HRL786469 HHP786469 GXT786469 GNX786469 GEB786469 FUF786469 FKJ786469 FAN786469 EQR786469 EGV786469 DWZ786469 DND786469 DDH786469 CTL786469 CJP786469 BZT786469 BPX786469 BGB786469 AWF786469 AMJ786469 ACN786469 SR786469 IV786469 C786469 WVH720933 WLL720933 WBP720933 VRT720933 VHX720933 UYB720933 UOF720933 UEJ720933 TUN720933 TKR720933 TAV720933 SQZ720933 SHD720933 RXH720933 RNL720933 RDP720933 QTT720933 QJX720933 QAB720933 PQF720933 PGJ720933 OWN720933 OMR720933 OCV720933 NSZ720933 NJD720933 MZH720933 MPL720933 MFP720933 LVT720933 LLX720933 LCB720933 KSF720933 KIJ720933 JYN720933 JOR720933 JEV720933 IUZ720933 ILD720933 IBH720933 HRL720933 HHP720933 GXT720933 GNX720933 GEB720933 FUF720933 FKJ720933 FAN720933 EQR720933 EGV720933 DWZ720933 DND720933 DDH720933 CTL720933 CJP720933 BZT720933 BPX720933 BGB720933 AWF720933 AMJ720933 ACN720933 SR720933 IV720933 C720933 WVH655397 WLL655397 WBP655397 VRT655397 VHX655397 UYB655397 UOF655397 UEJ655397 TUN655397 TKR655397 TAV655397 SQZ655397 SHD655397 RXH655397 RNL655397 RDP655397 QTT655397 QJX655397 QAB655397 PQF655397 PGJ655397 OWN655397 OMR655397 OCV655397 NSZ655397 NJD655397 MZH655397 MPL655397 MFP655397 LVT655397 LLX655397 LCB655397 KSF655397 KIJ655397 JYN655397 JOR655397 JEV655397 IUZ655397 ILD655397 IBH655397 HRL655397 HHP655397 GXT655397 GNX655397 GEB655397 FUF655397 FKJ655397 FAN655397 EQR655397 EGV655397 DWZ655397 DND655397 DDH655397 CTL655397 CJP655397 BZT655397 BPX655397 BGB655397 AWF655397 AMJ655397 ACN655397 SR655397 IV655397 C655397 WVH589861 WLL589861 WBP589861 VRT589861 VHX589861 UYB589861 UOF589861 UEJ589861 TUN589861 TKR589861 TAV589861 SQZ589861 SHD589861 RXH589861 RNL589861 RDP589861 QTT589861 QJX589861 QAB589861 PQF589861 PGJ589861 OWN589861 OMR589861 OCV589861 NSZ589861 NJD589861 MZH589861 MPL589861 MFP589861 LVT589861 LLX589861 LCB589861 KSF589861 KIJ589861 JYN589861 JOR589861 JEV589861 IUZ589861 ILD589861 IBH589861 HRL589861 HHP589861 GXT589861 GNX589861 GEB589861 FUF589861 FKJ589861 FAN589861 EQR589861 EGV589861 DWZ589861 DND589861 DDH589861 CTL589861 CJP589861 BZT589861 BPX589861 BGB589861 AWF589861 AMJ589861 ACN589861 SR589861 IV589861 C589861 WVH524325 WLL524325 WBP524325 VRT524325 VHX524325 UYB524325 UOF524325 UEJ524325 TUN524325 TKR524325 TAV524325 SQZ524325 SHD524325 RXH524325 RNL524325 RDP524325 QTT524325 QJX524325 QAB524325 PQF524325 PGJ524325 OWN524325 OMR524325 OCV524325 NSZ524325 NJD524325 MZH524325 MPL524325 MFP524325 LVT524325 LLX524325 LCB524325 KSF524325 KIJ524325 JYN524325 JOR524325 JEV524325 IUZ524325 ILD524325 IBH524325 HRL524325 HHP524325 GXT524325 GNX524325 GEB524325 FUF524325 FKJ524325 FAN524325 EQR524325 EGV524325 DWZ524325 DND524325 DDH524325 CTL524325 CJP524325 BZT524325 BPX524325 BGB524325 AWF524325 AMJ524325 ACN524325 SR524325 IV524325 C524325 WVH458789 WLL458789 WBP458789 VRT458789 VHX458789 UYB458789 UOF458789 UEJ458789 TUN458789 TKR458789 TAV458789 SQZ458789 SHD458789 RXH458789 RNL458789 RDP458789 QTT458789 QJX458789 QAB458789 PQF458789 PGJ458789 OWN458789 OMR458789 OCV458789 NSZ458789 NJD458789 MZH458789 MPL458789 MFP458789 LVT458789 LLX458789 LCB458789 KSF458789 KIJ458789 JYN458789 JOR458789 JEV458789 IUZ458789 ILD458789 IBH458789 HRL458789 HHP458789 GXT458789 GNX458789 GEB458789 FUF458789 FKJ458789 FAN458789 EQR458789 EGV458789 DWZ458789 DND458789 DDH458789 CTL458789 CJP458789 BZT458789 BPX458789 BGB458789 AWF458789 AMJ458789 ACN458789 SR458789 IV458789 C458789 WVH393253 WLL393253 WBP393253 VRT393253 VHX393253 UYB393253 UOF393253 UEJ393253 TUN393253 TKR393253 TAV393253 SQZ393253 SHD393253 RXH393253 RNL393253 RDP393253 QTT393253 QJX393253 QAB393253 PQF393253 PGJ393253 OWN393253 OMR393253 OCV393253 NSZ393253 NJD393253 MZH393253 MPL393253 MFP393253 LVT393253 LLX393253 LCB393253 KSF393253 KIJ393253 JYN393253 JOR393253 JEV393253 IUZ393253 ILD393253 IBH393253 HRL393253 HHP393253 GXT393253 GNX393253 GEB393253 FUF393253 FKJ393253 FAN393253 EQR393253 EGV393253 DWZ393253 DND393253 DDH393253 CTL393253 CJP393253 BZT393253 BPX393253 BGB393253 AWF393253 AMJ393253 ACN393253 SR393253 IV393253 C393253 WVH327717 WLL327717 WBP327717 VRT327717 VHX327717 UYB327717 UOF327717 UEJ327717 TUN327717 TKR327717 TAV327717 SQZ327717 SHD327717 RXH327717 RNL327717 RDP327717 QTT327717 QJX327717 QAB327717 PQF327717 PGJ327717 OWN327717 OMR327717 OCV327717 NSZ327717 NJD327717 MZH327717 MPL327717 MFP327717 LVT327717 LLX327717 LCB327717 KSF327717 KIJ327717 JYN327717 JOR327717 JEV327717 IUZ327717 ILD327717 IBH327717 HRL327717 HHP327717 GXT327717 GNX327717 GEB327717 FUF327717 FKJ327717 FAN327717 EQR327717 EGV327717 DWZ327717 DND327717 DDH327717 CTL327717 CJP327717 BZT327717 BPX327717 BGB327717 AWF327717 AMJ327717 ACN327717 SR327717 IV327717 C327717 WVH262181 WLL262181 WBP262181 VRT262181 VHX262181 UYB262181 UOF262181 UEJ262181 TUN262181 TKR262181 TAV262181 SQZ262181 SHD262181 RXH262181 RNL262181 RDP262181 QTT262181 QJX262181 QAB262181 PQF262181 PGJ262181 OWN262181 OMR262181 OCV262181 NSZ262181 NJD262181 MZH262181 MPL262181 MFP262181 LVT262181 LLX262181 LCB262181 KSF262181 KIJ262181 JYN262181 JOR262181 JEV262181 IUZ262181 ILD262181 IBH262181 HRL262181 HHP262181 GXT262181 GNX262181 GEB262181 FUF262181 FKJ262181 FAN262181 EQR262181 EGV262181 DWZ262181 DND262181 DDH262181 CTL262181 CJP262181 BZT262181 BPX262181 BGB262181 AWF262181 AMJ262181 ACN262181 SR262181 IV262181 C262181 WVH196645 WLL196645 WBP196645 VRT196645 VHX196645 UYB196645 UOF196645 UEJ196645 TUN196645 TKR196645 TAV196645 SQZ196645 SHD196645 RXH196645 RNL196645 RDP196645 QTT196645 QJX196645 QAB196645 PQF196645 PGJ196645 OWN196645 OMR196645 OCV196645 NSZ196645 NJD196645 MZH196645 MPL196645 MFP196645 LVT196645 LLX196645 LCB196645 KSF196645 KIJ196645 JYN196645 JOR196645 JEV196645 IUZ196645 ILD196645 IBH196645 HRL196645 HHP196645 GXT196645 GNX196645 GEB196645 FUF196645 FKJ196645 FAN196645 EQR196645 EGV196645 DWZ196645 DND196645 DDH196645 CTL196645 CJP196645 BZT196645 BPX196645 BGB196645 AWF196645 AMJ196645 ACN196645 SR196645 IV196645 C196645 WVH131109 WLL131109 WBP131109 VRT131109 VHX131109 UYB131109 UOF131109 UEJ131109 TUN131109 TKR131109 TAV131109 SQZ131109 SHD131109 RXH131109 RNL131109 RDP131109 QTT131109 QJX131109 QAB131109 PQF131109 PGJ131109 OWN131109 OMR131109 OCV131109 NSZ131109 NJD131109 MZH131109 MPL131109 MFP131109 LVT131109 LLX131109 LCB131109 KSF131109 KIJ131109 JYN131109 JOR131109 JEV131109 IUZ131109 ILD131109 IBH131109 HRL131109 HHP131109 GXT131109 GNX131109 GEB131109 FUF131109 FKJ131109 FAN131109 EQR131109 EGV131109 DWZ131109 DND131109 DDH131109 CTL131109 CJP131109 BZT131109 BPX131109 BGB131109 AWF131109 AMJ131109 ACN131109 SR131109 IV131109 C131109 WVH65573 WLL65573 WBP65573 VRT65573 VHX65573 UYB65573 UOF65573 UEJ65573 TUN65573 TKR65573 TAV65573 SQZ65573 SHD65573 RXH65573 RNL65573 RDP65573 QTT65573 QJX65573 QAB65573 PQF65573 PGJ65573 OWN65573 OMR65573 OCV65573 NSZ65573 NJD65573 MZH65573 MPL65573 MFP65573 LVT65573 LLX65573 LCB65573 KSF65573 KIJ65573 JYN65573 JOR65573 JEV65573 IUZ65573 ILD65573 IBH65573 HRL65573 HHP65573 GXT65573 GNX65573 GEB65573 FUF65573 FKJ65573 FAN65573 EQR65573 EGV65573 DWZ65573 DND65573 DDH65573 CTL65573 CJP65573 BZT65573 BPX65573 BGB65573 AWF65573 AMJ65573 ACN65573 SR65573 IV65573 C65573 WLL983077">
      <formula1>0</formula1>
      <formula2>1</formula2>
    </dataValidation>
    <dataValidation type="list" allowBlank="1" showInputMessage="1" showErrorMessage="1" sqref="WVE983077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77 WBM983077 VRQ983077 VHU983077 UXY983077 UOC983077 UEG983077 TUK983077 TKO983077 TAS983077 SQW983077 SHA983077 RXE983077 RNI983077 RDM983077 QTQ983077 QJU983077 PZY983077 PQC983077 PGG983077 OWK983077 OMO983077 OCS983077 NSW983077 NJA983077 MZE983077 MPI983077 MFM983077 LVQ983077 LLU983077 LBY983077 KSC983077 KIG983077 JYK983077 JOO983077 JES983077 IUW983077 ILA983077 IBE983077 HRI983077 HHM983077 GXQ983077 GNU983077 GDY983077 FUC983077 FKG983077 FAK983077 EQO983077 EGS983077 DWW983077 DNA983077 DDE983077 CTI983077 CJM983077 BZQ983077 BPU983077 BFY983077 AWC983077 AMG983077 ACK983077 SO983077 IS983077 A983077 WVE917541 WLI917541 WBM917541 VRQ917541 VHU917541 UXY917541 UOC917541 UEG917541 TUK917541 TKO917541 TAS917541 SQW917541 SHA917541 RXE917541 RNI917541 RDM917541 QTQ917541 QJU917541 PZY917541 PQC917541 PGG917541 OWK917541 OMO917541 OCS917541 NSW917541 NJA917541 MZE917541 MPI917541 MFM917541 LVQ917541 LLU917541 LBY917541 KSC917541 KIG917541 JYK917541 JOO917541 JES917541 IUW917541 ILA917541 IBE917541 HRI917541 HHM917541 GXQ917541 GNU917541 GDY917541 FUC917541 FKG917541 FAK917541 EQO917541 EGS917541 DWW917541 DNA917541 DDE917541 CTI917541 CJM917541 BZQ917541 BPU917541 BFY917541 AWC917541 AMG917541 ACK917541 SO917541 IS917541 A917541 WVE852005 WLI852005 WBM852005 VRQ852005 VHU852005 UXY852005 UOC852005 UEG852005 TUK852005 TKO852005 TAS852005 SQW852005 SHA852005 RXE852005 RNI852005 RDM852005 QTQ852005 QJU852005 PZY852005 PQC852005 PGG852005 OWK852005 OMO852005 OCS852005 NSW852005 NJA852005 MZE852005 MPI852005 MFM852005 LVQ852005 LLU852005 LBY852005 KSC852005 KIG852005 JYK852005 JOO852005 JES852005 IUW852005 ILA852005 IBE852005 HRI852005 HHM852005 GXQ852005 GNU852005 GDY852005 FUC852005 FKG852005 FAK852005 EQO852005 EGS852005 DWW852005 DNA852005 DDE852005 CTI852005 CJM852005 BZQ852005 BPU852005 BFY852005 AWC852005 AMG852005 ACK852005 SO852005 IS852005 A852005 WVE786469 WLI786469 WBM786469 VRQ786469 VHU786469 UXY786469 UOC786469 UEG786469 TUK786469 TKO786469 TAS786469 SQW786469 SHA786469 RXE786469 RNI786469 RDM786469 QTQ786469 QJU786469 PZY786469 PQC786469 PGG786469 OWK786469 OMO786469 OCS786469 NSW786469 NJA786469 MZE786469 MPI786469 MFM786469 LVQ786469 LLU786469 LBY786469 KSC786469 KIG786469 JYK786469 JOO786469 JES786469 IUW786469 ILA786469 IBE786469 HRI786469 HHM786469 GXQ786469 GNU786469 GDY786469 FUC786469 FKG786469 FAK786469 EQO786469 EGS786469 DWW786469 DNA786469 DDE786469 CTI786469 CJM786469 BZQ786469 BPU786469 BFY786469 AWC786469 AMG786469 ACK786469 SO786469 IS786469 A786469 WVE720933 WLI720933 WBM720933 VRQ720933 VHU720933 UXY720933 UOC720933 UEG720933 TUK720933 TKO720933 TAS720933 SQW720933 SHA720933 RXE720933 RNI720933 RDM720933 QTQ720933 QJU720933 PZY720933 PQC720933 PGG720933 OWK720933 OMO720933 OCS720933 NSW720933 NJA720933 MZE720933 MPI720933 MFM720933 LVQ720933 LLU720933 LBY720933 KSC720933 KIG720933 JYK720933 JOO720933 JES720933 IUW720933 ILA720933 IBE720933 HRI720933 HHM720933 GXQ720933 GNU720933 GDY720933 FUC720933 FKG720933 FAK720933 EQO720933 EGS720933 DWW720933 DNA720933 DDE720933 CTI720933 CJM720933 BZQ720933 BPU720933 BFY720933 AWC720933 AMG720933 ACK720933 SO720933 IS720933 A720933 WVE655397 WLI655397 WBM655397 VRQ655397 VHU655397 UXY655397 UOC655397 UEG655397 TUK655397 TKO655397 TAS655397 SQW655397 SHA655397 RXE655397 RNI655397 RDM655397 QTQ655397 QJU655397 PZY655397 PQC655397 PGG655397 OWK655397 OMO655397 OCS655397 NSW655397 NJA655397 MZE655397 MPI655397 MFM655397 LVQ655397 LLU655397 LBY655397 KSC655397 KIG655397 JYK655397 JOO655397 JES655397 IUW655397 ILA655397 IBE655397 HRI655397 HHM655397 GXQ655397 GNU655397 GDY655397 FUC655397 FKG655397 FAK655397 EQO655397 EGS655397 DWW655397 DNA655397 DDE655397 CTI655397 CJM655397 BZQ655397 BPU655397 BFY655397 AWC655397 AMG655397 ACK655397 SO655397 IS655397 A655397 WVE589861 WLI589861 WBM589861 VRQ589861 VHU589861 UXY589861 UOC589861 UEG589861 TUK589861 TKO589861 TAS589861 SQW589861 SHA589861 RXE589861 RNI589861 RDM589861 QTQ589861 QJU589861 PZY589861 PQC589861 PGG589861 OWK589861 OMO589861 OCS589861 NSW589861 NJA589861 MZE589861 MPI589861 MFM589861 LVQ589861 LLU589861 LBY589861 KSC589861 KIG589861 JYK589861 JOO589861 JES589861 IUW589861 ILA589861 IBE589861 HRI589861 HHM589861 GXQ589861 GNU589861 GDY589861 FUC589861 FKG589861 FAK589861 EQO589861 EGS589861 DWW589861 DNA589861 DDE589861 CTI589861 CJM589861 BZQ589861 BPU589861 BFY589861 AWC589861 AMG589861 ACK589861 SO589861 IS589861 A589861 WVE524325 WLI524325 WBM524325 VRQ524325 VHU524325 UXY524325 UOC524325 UEG524325 TUK524325 TKO524325 TAS524325 SQW524325 SHA524325 RXE524325 RNI524325 RDM524325 QTQ524325 QJU524325 PZY524325 PQC524325 PGG524325 OWK524325 OMO524325 OCS524325 NSW524325 NJA524325 MZE524325 MPI524325 MFM524325 LVQ524325 LLU524325 LBY524325 KSC524325 KIG524325 JYK524325 JOO524325 JES524325 IUW524325 ILA524325 IBE524325 HRI524325 HHM524325 GXQ524325 GNU524325 GDY524325 FUC524325 FKG524325 FAK524325 EQO524325 EGS524325 DWW524325 DNA524325 DDE524325 CTI524325 CJM524325 BZQ524325 BPU524325 BFY524325 AWC524325 AMG524325 ACK524325 SO524325 IS524325 A524325 WVE458789 WLI458789 WBM458789 VRQ458789 VHU458789 UXY458789 UOC458789 UEG458789 TUK458789 TKO458789 TAS458789 SQW458789 SHA458789 RXE458789 RNI458789 RDM458789 QTQ458789 QJU458789 PZY458789 PQC458789 PGG458789 OWK458789 OMO458789 OCS458789 NSW458789 NJA458789 MZE458789 MPI458789 MFM458789 LVQ458789 LLU458789 LBY458789 KSC458789 KIG458789 JYK458789 JOO458789 JES458789 IUW458789 ILA458789 IBE458789 HRI458789 HHM458789 GXQ458789 GNU458789 GDY458789 FUC458789 FKG458789 FAK458789 EQO458789 EGS458789 DWW458789 DNA458789 DDE458789 CTI458789 CJM458789 BZQ458789 BPU458789 BFY458789 AWC458789 AMG458789 ACK458789 SO458789 IS458789 A458789 WVE393253 WLI393253 WBM393253 VRQ393253 VHU393253 UXY393253 UOC393253 UEG393253 TUK393253 TKO393253 TAS393253 SQW393253 SHA393253 RXE393253 RNI393253 RDM393253 QTQ393253 QJU393253 PZY393253 PQC393253 PGG393253 OWK393253 OMO393253 OCS393253 NSW393253 NJA393253 MZE393253 MPI393253 MFM393253 LVQ393253 LLU393253 LBY393253 KSC393253 KIG393253 JYK393253 JOO393253 JES393253 IUW393253 ILA393253 IBE393253 HRI393253 HHM393253 GXQ393253 GNU393253 GDY393253 FUC393253 FKG393253 FAK393253 EQO393253 EGS393253 DWW393253 DNA393253 DDE393253 CTI393253 CJM393253 BZQ393253 BPU393253 BFY393253 AWC393253 AMG393253 ACK393253 SO393253 IS393253 A393253 WVE327717 WLI327717 WBM327717 VRQ327717 VHU327717 UXY327717 UOC327717 UEG327717 TUK327717 TKO327717 TAS327717 SQW327717 SHA327717 RXE327717 RNI327717 RDM327717 QTQ327717 QJU327717 PZY327717 PQC327717 PGG327717 OWK327717 OMO327717 OCS327717 NSW327717 NJA327717 MZE327717 MPI327717 MFM327717 LVQ327717 LLU327717 LBY327717 KSC327717 KIG327717 JYK327717 JOO327717 JES327717 IUW327717 ILA327717 IBE327717 HRI327717 HHM327717 GXQ327717 GNU327717 GDY327717 FUC327717 FKG327717 FAK327717 EQO327717 EGS327717 DWW327717 DNA327717 DDE327717 CTI327717 CJM327717 BZQ327717 BPU327717 BFY327717 AWC327717 AMG327717 ACK327717 SO327717 IS327717 A327717 WVE262181 WLI262181 WBM262181 VRQ262181 VHU262181 UXY262181 UOC262181 UEG262181 TUK262181 TKO262181 TAS262181 SQW262181 SHA262181 RXE262181 RNI262181 RDM262181 QTQ262181 QJU262181 PZY262181 PQC262181 PGG262181 OWK262181 OMO262181 OCS262181 NSW262181 NJA262181 MZE262181 MPI262181 MFM262181 LVQ262181 LLU262181 LBY262181 KSC262181 KIG262181 JYK262181 JOO262181 JES262181 IUW262181 ILA262181 IBE262181 HRI262181 HHM262181 GXQ262181 GNU262181 GDY262181 FUC262181 FKG262181 FAK262181 EQO262181 EGS262181 DWW262181 DNA262181 DDE262181 CTI262181 CJM262181 BZQ262181 BPU262181 BFY262181 AWC262181 AMG262181 ACK262181 SO262181 IS262181 A262181 WVE196645 WLI196645 WBM196645 VRQ196645 VHU196645 UXY196645 UOC196645 UEG196645 TUK196645 TKO196645 TAS196645 SQW196645 SHA196645 RXE196645 RNI196645 RDM196645 QTQ196645 QJU196645 PZY196645 PQC196645 PGG196645 OWK196645 OMO196645 OCS196645 NSW196645 NJA196645 MZE196645 MPI196645 MFM196645 LVQ196645 LLU196645 LBY196645 KSC196645 KIG196645 JYK196645 JOO196645 JES196645 IUW196645 ILA196645 IBE196645 HRI196645 HHM196645 GXQ196645 GNU196645 GDY196645 FUC196645 FKG196645 FAK196645 EQO196645 EGS196645 DWW196645 DNA196645 DDE196645 CTI196645 CJM196645 BZQ196645 BPU196645 BFY196645 AWC196645 AMG196645 ACK196645 SO196645 IS196645 A196645 WVE131109 WLI131109 WBM131109 VRQ131109 VHU131109 UXY131109 UOC131109 UEG131109 TUK131109 TKO131109 TAS131109 SQW131109 SHA131109 RXE131109 RNI131109 RDM131109 QTQ131109 QJU131109 PZY131109 PQC131109 PGG131109 OWK131109 OMO131109 OCS131109 NSW131109 NJA131109 MZE131109 MPI131109 MFM131109 LVQ131109 LLU131109 LBY131109 KSC131109 KIG131109 JYK131109 JOO131109 JES131109 IUW131109 ILA131109 IBE131109 HRI131109 HHM131109 GXQ131109 GNU131109 GDY131109 FUC131109 FKG131109 FAK131109 EQO131109 EGS131109 DWW131109 DNA131109 DDE131109 CTI131109 CJM131109 BZQ131109 BPU131109 BFY131109 AWC131109 AMG131109 ACK131109 SO131109 IS131109 A131109 WVE65573 WLI65573 WBM65573 VRQ65573 VHU65573 UXY65573 UOC65573 UEG65573 TUK65573 TKO65573 TAS65573 SQW65573 SHA65573 RXE65573 RNI65573 RDM65573 QTQ65573 QJU65573 PZY65573 PQC65573 PGG65573 OWK65573 OMO65573 OCS65573 NSW65573 NJA65573 MZE65573 MPI65573 MFM65573 LVQ65573 LLU65573 LBY65573 KSC65573 KIG65573 JYK65573 JOO65573 JES65573 IUW65573 ILA65573 IBE65573 HRI65573 HHM65573 GXQ65573 GNU65573 GDY65573 FUC65573 FKG65573 FAK65573 EQO65573 EGS65573 DWW65573 DNA65573 DDE65573 CTI65573 CJM65573 BZQ65573 BPU65573 BFY65573 AWC65573 AMG65573 ACK65573 SO65573 IS65573 A65573">
      <formula1>"1,2,3,4,5"</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6"/>
  <sheetViews>
    <sheetView topLeftCell="A28" zoomScale="70" zoomScaleNormal="70" workbookViewId="0">
      <selection activeCell="D88" sqref="D88:E88"/>
    </sheetView>
  </sheetViews>
  <sheetFormatPr baseColWidth="10" defaultRowHeight="14.25" x14ac:dyDescent="0.25"/>
  <cols>
    <col min="1" max="1" width="3.140625" style="31" bestFit="1" customWidth="1"/>
    <col min="2" max="2" width="58.85546875" style="31" customWidth="1"/>
    <col min="3" max="3" width="31.140625" style="31" customWidth="1"/>
    <col min="4" max="4" width="31.4257812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21.85546875" style="31" customWidth="1"/>
    <col min="18" max="18" width="18.28515625" style="31" customWidth="1"/>
    <col min="19" max="22" width="6.42578125" style="31" customWidth="1"/>
    <col min="23" max="251" width="11.42578125" style="31"/>
    <col min="252" max="252" width="1" style="31" customWidth="1"/>
    <col min="253" max="253" width="4.28515625" style="31" customWidth="1"/>
    <col min="254" max="254" width="34.7109375" style="31" customWidth="1"/>
    <col min="255" max="255" width="0" style="31" hidden="1" customWidth="1"/>
    <col min="256" max="256" width="20" style="31" customWidth="1"/>
    <col min="257" max="257" width="20.85546875" style="31" customWidth="1"/>
    <col min="258" max="258" width="25" style="31" customWidth="1"/>
    <col min="259" max="259" width="18.7109375" style="31" customWidth="1"/>
    <col min="260" max="260" width="29.7109375" style="31" customWidth="1"/>
    <col min="261" max="261" width="13.42578125" style="31" customWidth="1"/>
    <col min="262" max="262" width="13.85546875" style="31" customWidth="1"/>
    <col min="263" max="267" width="16.5703125" style="31" customWidth="1"/>
    <col min="268" max="268" width="20.5703125" style="31" customWidth="1"/>
    <col min="269" max="269" width="21.140625" style="31" customWidth="1"/>
    <col min="270" max="270" width="9.5703125" style="31" customWidth="1"/>
    <col min="271" max="271" width="0.42578125" style="31" customWidth="1"/>
    <col min="272" max="278" width="6.42578125" style="31" customWidth="1"/>
    <col min="279" max="507" width="11.42578125" style="31"/>
    <col min="508" max="508" width="1" style="31" customWidth="1"/>
    <col min="509" max="509" width="4.28515625" style="31" customWidth="1"/>
    <col min="510" max="510" width="34.7109375" style="31" customWidth="1"/>
    <col min="511" max="511" width="0" style="31" hidden="1" customWidth="1"/>
    <col min="512" max="512" width="20" style="31" customWidth="1"/>
    <col min="513" max="513" width="20.85546875" style="31" customWidth="1"/>
    <col min="514" max="514" width="25" style="31" customWidth="1"/>
    <col min="515" max="515" width="18.7109375" style="31" customWidth="1"/>
    <col min="516" max="516" width="29.7109375" style="31" customWidth="1"/>
    <col min="517" max="517" width="13.42578125" style="31" customWidth="1"/>
    <col min="518" max="518" width="13.85546875" style="31" customWidth="1"/>
    <col min="519" max="523" width="16.5703125" style="31" customWidth="1"/>
    <col min="524" max="524" width="20.5703125" style="31" customWidth="1"/>
    <col min="525" max="525" width="21.140625" style="31" customWidth="1"/>
    <col min="526" max="526" width="9.5703125" style="31" customWidth="1"/>
    <col min="527" max="527" width="0.42578125" style="31" customWidth="1"/>
    <col min="528" max="534" width="6.42578125" style="31" customWidth="1"/>
    <col min="535" max="763" width="11.42578125" style="31"/>
    <col min="764" max="764" width="1" style="31" customWidth="1"/>
    <col min="765" max="765" width="4.28515625" style="31" customWidth="1"/>
    <col min="766" max="766" width="34.7109375" style="31" customWidth="1"/>
    <col min="767" max="767" width="0" style="31" hidden="1" customWidth="1"/>
    <col min="768" max="768" width="20" style="31" customWidth="1"/>
    <col min="769" max="769" width="20.85546875" style="31" customWidth="1"/>
    <col min="770" max="770" width="25" style="31" customWidth="1"/>
    <col min="771" max="771" width="18.7109375" style="31" customWidth="1"/>
    <col min="772" max="772" width="29.7109375" style="31" customWidth="1"/>
    <col min="773" max="773" width="13.42578125" style="31" customWidth="1"/>
    <col min="774" max="774" width="13.85546875" style="31" customWidth="1"/>
    <col min="775" max="779" width="16.5703125" style="31" customWidth="1"/>
    <col min="780" max="780" width="20.5703125" style="31" customWidth="1"/>
    <col min="781" max="781" width="21.140625" style="31" customWidth="1"/>
    <col min="782" max="782" width="9.5703125" style="31" customWidth="1"/>
    <col min="783" max="783" width="0.42578125" style="31" customWidth="1"/>
    <col min="784" max="790" width="6.42578125" style="31" customWidth="1"/>
    <col min="791" max="1019" width="11.42578125" style="31"/>
    <col min="1020" max="1020" width="1" style="31" customWidth="1"/>
    <col min="1021" max="1021" width="4.28515625" style="31" customWidth="1"/>
    <col min="1022" max="1022" width="34.7109375" style="31" customWidth="1"/>
    <col min="1023" max="1023" width="0" style="31" hidden="1" customWidth="1"/>
    <col min="1024" max="1024" width="20" style="31" customWidth="1"/>
    <col min="1025" max="1025" width="20.85546875" style="31" customWidth="1"/>
    <col min="1026" max="1026" width="25" style="31" customWidth="1"/>
    <col min="1027" max="1027" width="18.7109375" style="31" customWidth="1"/>
    <col min="1028" max="1028" width="29.7109375" style="31" customWidth="1"/>
    <col min="1029" max="1029" width="13.42578125" style="31" customWidth="1"/>
    <col min="1030" max="1030" width="13.85546875" style="31" customWidth="1"/>
    <col min="1031" max="1035" width="16.5703125" style="31" customWidth="1"/>
    <col min="1036" max="1036" width="20.5703125" style="31" customWidth="1"/>
    <col min="1037" max="1037" width="21.140625" style="31" customWidth="1"/>
    <col min="1038" max="1038" width="9.5703125" style="31" customWidth="1"/>
    <col min="1039" max="1039" width="0.42578125" style="31" customWidth="1"/>
    <col min="1040" max="1046" width="6.42578125" style="31" customWidth="1"/>
    <col min="1047" max="1275" width="11.42578125" style="31"/>
    <col min="1276" max="1276" width="1" style="31" customWidth="1"/>
    <col min="1277" max="1277" width="4.28515625" style="31" customWidth="1"/>
    <col min="1278" max="1278" width="34.7109375" style="31" customWidth="1"/>
    <col min="1279" max="1279" width="0" style="31" hidden="1" customWidth="1"/>
    <col min="1280" max="1280" width="20" style="31" customWidth="1"/>
    <col min="1281" max="1281" width="20.85546875" style="31" customWidth="1"/>
    <col min="1282" max="1282" width="25" style="31" customWidth="1"/>
    <col min="1283" max="1283" width="18.7109375" style="31" customWidth="1"/>
    <col min="1284" max="1284" width="29.7109375" style="31" customWidth="1"/>
    <col min="1285" max="1285" width="13.42578125" style="31" customWidth="1"/>
    <col min="1286" max="1286" width="13.85546875" style="31" customWidth="1"/>
    <col min="1287" max="1291" width="16.5703125" style="31" customWidth="1"/>
    <col min="1292" max="1292" width="20.5703125" style="31" customWidth="1"/>
    <col min="1293" max="1293" width="21.140625" style="31" customWidth="1"/>
    <col min="1294" max="1294" width="9.5703125" style="31" customWidth="1"/>
    <col min="1295" max="1295" width="0.42578125" style="31" customWidth="1"/>
    <col min="1296" max="1302" width="6.42578125" style="31" customWidth="1"/>
    <col min="1303" max="1531" width="11.42578125" style="31"/>
    <col min="1532" max="1532" width="1" style="31" customWidth="1"/>
    <col min="1533" max="1533" width="4.28515625" style="31" customWidth="1"/>
    <col min="1534" max="1534" width="34.7109375" style="31" customWidth="1"/>
    <col min="1535" max="1535" width="0" style="31" hidden="1" customWidth="1"/>
    <col min="1536" max="1536" width="20" style="31" customWidth="1"/>
    <col min="1537" max="1537" width="20.85546875" style="31" customWidth="1"/>
    <col min="1538" max="1538" width="25" style="31" customWidth="1"/>
    <col min="1539" max="1539" width="18.7109375" style="31" customWidth="1"/>
    <col min="1540" max="1540" width="29.7109375" style="31" customWidth="1"/>
    <col min="1541" max="1541" width="13.42578125" style="31" customWidth="1"/>
    <col min="1542" max="1542" width="13.85546875" style="31" customWidth="1"/>
    <col min="1543" max="1547" width="16.5703125" style="31" customWidth="1"/>
    <col min="1548" max="1548" width="20.5703125" style="31" customWidth="1"/>
    <col min="1549" max="1549" width="21.140625" style="31" customWidth="1"/>
    <col min="1550" max="1550" width="9.5703125" style="31" customWidth="1"/>
    <col min="1551" max="1551" width="0.42578125" style="31" customWidth="1"/>
    <col min="1552" max="1558" width="6.42578125" style="31" customWidth="1"/>
    <col min="1559" max="1787" width="11.42578125" style="31"/>
    <col min="1788" max="1788" width="1" style="31" customWidth="1"/>
    <col min="1789" max="1789" width="4.28515625" style="31" customWidth="1"/>
    <col min="1790" max="1790" width="34.7109375" style="31" customWidth="1"/>
    <col min="1791" max="1791" width="0" style="31" hidden="1" customWidth="1"/>
    <col min="1792" max="1792" width="20" style="31" customWidth="1"/>
    <col min="1793" max="1793" width="20.85546875" style="31" customWidth="1"/>
    <col min="1794" max="1794" width="25" style="31" customWidth="1"/>
    <col min="1795" max="1795" width="18.7109375" style="31" customWidth="1"/>
    <col min="1796" max="1796" width="29.7109375" style="31" customWidth="1"/>
    <col min="1797" max="1797" width="13.42578125" style="31" customWidth="1"/>
    <col min="1798" max="1798" width="13.85546875" style="31" customWidth="1"/>
    <col min="1799" max="1803" width="16.5703125" style="31" customWidth="1"/>
    <col min="1804" max="1804" width="20.5703125" style="31" customWidth="1"/>
    <col min="1805" max="1805" width="21.140625" style="31" customWidth="1"/>
    <col min="1806" max="1806" width="9.5703125" style="31" customWidth="1"/>
    <col min="1807" max="1807" width="0.42578125" style="31" customWidth="1"/>
    <col min="1808" max="1814" width="6.42578125" style="31" customWidth="1"/>
    <col min="1815" max="2043" width="11.42578125" style="31"/>
    <col min="2044" max="2044" width="1" style="31" customWidth="1"/>
    <col min="2045" max="2045" width="4.28515625" style="31" customWidth="1"/>
    <col min="2046" max="2046" width="34.7109375" style="31" customWidth="1"/>
    <col min="2047" max="2047" width="0" style="31" hidden="1" customWidth="1"/>
    <col min="2048" max="2048" width="20" style="31" customWidth="1"/>
    <col min="2049" max="2049" width="20.85546875" style="31" customWidth="1"/>
    <col min="2050" max="2050" width="25" style="31" customWidth="1"/>
    <col min="2051" max="2051" width="18.7109375" style="31" customWidth="1"/>
    <col min="2052" max="2052" width="29.7109375" style="31" customWidth="1"/>
    <col min="2053" max="2053" width="13.42578125" style="31" customWidth="1"/>
    <col min="2054" max="2054" width="13.85546875" style="31" customWidth="1"/>
    <col min="2055" max="2059" width="16.5703125" style="31" customWidth="1"/>
    <col min="2060" max="2060" width="20.5703125" style="31" customWidth="1"/>
    <col min="2061" max="2061" width="21.140625" style="31" customWidth="1"/>
    <col min="2062" max="2062" width="9.5703125" style="31" customWidth="1"/>
    <col min="2063" max="2063" width="0.42578125" style="31" customWidth="1"/>
    <col min="2064" max="2070" width="6.42578125" style="31" customWidth="1"/>
    <col min="2071" max="2299" width="11.42578125" style="31"/>
    <col min="2300" max="2300" width="1" style="31" customWidth="1"/>
    <col min="2301" max="2301" width="4.28515625" style="31" customWidth="1"/>
    <col min="2302" max="2302" width="34.7109375" style="31" customWidth="1"/>
    <col min="2303" max="2303" width="0" style="31" hidden="1" customWidth="1"/>
    <col min="2304" max="2304" width="20" style="31" customWidth="1"/>
    <col min="2305" max="2305" width="20.85546875" style="31" customWidth="1"/>
    <col min="2306" max="2306" width="25" style="31" customWidth="1"/>
    <col min="2307" max="2307" width="18.7109375" style="31" customWidth="1"/>
    <col min="2308" max="2308" width="29.7109375" style="31" customWidth="1"/>
    <col min="2309" max="2309" width="13.42578125" style="31" customWidth="1"/>
    <col min="2310" max="2310" width="13.85546875" style="31" customWidth="1"/>
    <col min="2311" max="2315" width="16.5703125" style="31" customWidth="1"/>
    <col min="2316" max="2316" width="20.5703125" style="31" customWidth="1"/>
    <col min="2317" max="2317" width="21.140625" style="31" customWidth="1"/>
    <col min="2318" max="2318" width="9.5703125" style="31" customWidth="1"/>
    <col min="2319" max="2319" width="0.42578125" style="31" customWidth="1"/>
    <col min="2320" max="2326" width="6.42578125" style="31" customWidth="1"/>
    <col min="2327" max="2555" width="11.42578125" style="31"/>
    <col min="2556" max="2556" width="1" style="31" customWidth="1"/>
    <col min="2557" max="2557" width="4.28515625" style="31" customWidth="1"/>
    <col min="2558" max="2558" width="34.7109375" style="31" customWidth="1"/>
    <col min="2559" max="2559" width="0" style="31" hidden="1" customWidth="1"/>
    <col min="2560" max="2560" width="20" style="31" customWidth="1"/>
    <col min="2561" max="2561" width="20.85546875" style="31" customWidth="1"/>
    <col min="2562" max="2562" width="25" style="31" customWidth="1"/>
    <col min="2563" max="2563" width="18.7109375" style="31" customWidth="1"/>
    <col min="2564" max="2564" width="29.7109375" style="31" customWidth="1"/>
    <col min="2565" max="2565" width="13.42578125" style="31" customWidth="1"/>
    <col min="2566" max="2566" width="13.85546875" style="31" customWidth="1"/>
    <col min="2567" max="2571" width="16.5703125" style="31" customWidth="1"/>
    <col min="2572" max="2572" width="20.5703125" style="31" customWidth="1"/>
    <col min="2573" max="2573" width="21.140625" style="31" customWidth="1"/>
    <col min="2574" max="2574" width="9.5703125" style="31" customWidth="1"/>
    <col min="2575" max="2575" width="0.42578125" style="31" customWidth="1"/>
    <col min="2576" max="2582" width="6.42578125" style="31" customWidth="1"/>
    <col min="2583" max="2811" width="11.42578125" style="31"/>
    <col min="2812" max="2812" width="1" style="31" customWidth="1"/>
    <col min="2813" max="2813" width="4.28515625" style="31" customWidth="1"/>
    <col min="2814" max="2814" width="34.7109375" style="31" customWidth="1"/>
    <col min="2815" max="2815" width="0" style="31" hidden="1" customWidth="1"/>
    <col min="2816" max="2816" width="20" style="31" customWidth="1"/>
    <col min="2817" max="2817" width="20.85546875" style="31" customWidth="1"/>
    <col min="2818" max="2818" width="25" style="31" customWidth="1"/>
    <col min="2819" max="2819" width="18.7109375" style="31" customWidth="1"/>
    <col min="2820" max="2820" width="29.7109375" style="31" customWidth="1"/>
    <col min="2821" max="2821" width="13.42578125" style="31" customWidth="1"/>
    <col min="2822" max="2822" width="13.85546875" style="31" customWidth="1"/>
    <col min="2823" max="2827" width="16.5703125" style="31" customWidth="1"/>
    <col min="2828" max="2828" width="20.5703125" style="31" customWidth="1"/>
    <col min="2829" max="2829" width="21.140625" style="31" customWidth="1"/>
    <col min="2830" max="2830" width="9.5703125" style="31" customWidth="1"/>
    <col min="2831" max="2831" width="0.42578125" style="31" customWidth="1"/>
    <col min="2832" max="2838" width="6.42578125" style="31" customWidth="1"/>
    <col min="2839" max="3067" width="11.42578125" style="31"/>
    <col min="3068" max="3068" width="1" style="31" customWidth="1"/>
    <col min="3069" max="3069" width="4.28515625" style="31" customWidth="1"/>
    <col min="3070" max="3070" width="34.7109375" style="31" customWidth="1"/>
    <col min="3071" max="3071" width="0" style="31" hidden="1" customWidth="1"/>
    <col min="3072" max="3072" width="20" style="31" customWidth="1"/>
    <col min="3073" max="3073" width="20.85546875" style="31" customWidth="1"/>
    <col min="3074" max="3074" width="25" style="31" customWidth="1"/>
    <col min="3075" max="3075" width="18.7109375" style="31" customWidth="1"/>
    <col min="3076" max="3076" width="29.7109375" style="31" customWidth="1"/>
    <col min="3077" max="3077" width="13.42578125" style="31" customWidth="1"/>
    <col min="3078" max="3078" width="13.85546875" style="31" customWidth="1"/>
    <col min="3079" max="3083" width="16.5703125" style="31" customWidth="1"/>
    <col min="3084" max="3084" width="20.5703125" style="31" customWidth="1"/>
    <col min="3085" max="3085" width="21.140625" style="31" customWidth="1"/>
    <col min="3086" max="3086" width="9.5703125" style="31" customWidth="1"/>
    <col min="3087" max="3087" width="0.42578125" style="31" customWidth="1"/>
    <col min="3088" max="3094" width="6.42578125" style="31" customWidth="1"/>
    <col min="3095" max="3323" width="11.42578125" style="31"/>
    <col min="3324" max="3324" width="1" style="31" customWidth="1"/>
    <col min="3325" max="3325" width="4.28515625" style="31" customWidth="1"/>
    <col min="3326" max="3326" width="34.7109375" style="31" customWidth="1"/>
    <col min="3327" max="3327" width="0" style="31" hidden="1" customWidth="1"/>
    <col min="3328" max="3328" width="20" style="31" customWidth="1"/>
    <col min="3329" max="3329" width="20.85546875" style="31" customWidth="1"/>
    <col min="3330" max="3330" width="25" style="31" customWidth="1"/>
    <col min="3331" max="3331" width="18.7109375" style="31" customWidth="1"/>
    <col min="3332" max="3332" width="29.7109375" style="31" customWidth="1"/>
    <col min="3333" max="3333" width="13.42578125" style="31" customWidth="1"/>
    <col min="3334" max="3334" width="13.85546875" style="31" customWidth="1"/>
    <col min="3335" max="3339" width="16.5703125" style="31" customWidth="1"/>
    <col min="3340" max="3340" width="20.5703125" style="31" customWidth="1"/>
    <col min="3341" max="3341" width="21.140625" style="31" customWidth="1"/>
    <col min="3342" max="3342" width="9.5703125" style="31" customWidth="1"/>
    <col min="3343" max="3343" width="0.42578125" style="31" customWidth="1"/>
    <col min="3344" max="3350" width="6.42578125" style="31" customWidth="1"/>
    <col min="3351" max="3579" width="11.42578125" style="31"/>
    <col min="3580" max="3580" width="1" style="31" customWidth="1"/>
    <col min="3581" max="3581" width="4.28515625" style="31" customWidth="1"/>
    <col min="3582" max="3582" width="34.7109375" style="31" customWidth="1"/>
    <col min="3583" max="3583" width="0" style="31" hidden="1" customWidth="1"/>
    <col min="3584" max="3584" width="20" style="31" customWidth="1"/>
    <col min="3585" max="3585" width="20.85546875" style="31" customWidth="1"/>
    <col min="3586" max="3586" width="25" style="31" customWidth="1"/>
    <col min="3587" max="3587" width="18.7109375" style="31" customWidth="1"/>
    <col min="3588" max="3588" width="29.7109375" style="31" customWidth="1"/>
    <col min="3589" max="3589" width="13.42578125" style="31" customWidth="1"/>
    <col min="3590" max="3590" width="13.85546875" style="31" customWidth="1"/>
    <col min="3591" max="3595" width="16.5703125" style="31" customWidth="1"/>
    <col min="3596" max="3596" width="20.5703125" style="31" customWidth="1"/>
    <col min="3597" max="3597" width="21.140625" style="31" customWidth="1"/>
    <col min="3598" max="3598" width="9.5703125" style="31" customWidth="1"/>
    <col min="3599" max="3599" width="0.42578125" style="31" customWidth="1"/>
    <col min="3600" max="3606" width="6.42578125" style="31" customWidth="1"/>
    <col min="3607" max="3835" width="11.42578125" style="31"/>
    <col min="3836" max="3836" width="1" style="31" customWidth="1"/>
    <col min="3837" max="3837" width="4.28515625" style="31" customWidth="1"/>
    <col min="3838" max="3838" width="34.7109375" style="31" customWidth="1"/>
    <col min="3839" max="3839" width="0" style="31" hidden="1" customWidth="1"/>
    <col min="3840" max="3840" width="20" style="31" customWidth="1"/>
    <col min="3841" max="3841" width="20.85546875" style="31" customWidth="1"/>
    <col min="3842" max="3842" width="25" style="31" customWidth="1"/>
    <col min="3843" max="3843" width="18.7109375" style="31" customWidth="1"/>
    <col min="3844" max="3844" width="29.7109375" style="31" customWidth="1"/>
    <col min="3845" max="3845" width="13.42578125" style="31" customWidth="1"/>
    <col min="3846" max="3846" width="13.85546875" style="31" customWidth="1"/>
    <col min="3847" max="3851" width="16.5703125" style="31" customWidth="1"/>
    <col min="3852" max="3852" width="20.5703125" style="31" customWidth="1"/>
    <col min="3853" max="3853" width="21.140625" style="31" customWidth="1"/>
    <col min="3854" max="3854" width="9.5703125" style="31" customWidth="1"/>
    <col min="3855" max="3855" width="0.42578125" style="31" customWidth="1"/>
    <col min="3856" max="3862" width="6.42578125" style="31" customWidth="1"/>
    <col min="3863" max="4091" width="11.42578125" style="31"/>
    <col min="4092" max="4092" width="1" style="31" customWidth="1"/>
    <col min="4093" max="4093" width="4.28515625" style="31" customWidth="1"/>
    <col min="4094" max="4094" width="34.7109375" style="31" customWidth="1"/>
    <col min="4095" max="4095" width="0" style="31" hidden="1" customWidth="1"/>
    <col min="4096" max="4096" width="20" style="31" customWidth="1"/>
    <col min="4097" max="4097" width="20.85546875" style="31" customWidth="1"/>
    <col min="4098" max="4098" width="25" style="31" customWidth="1"/>
    <col min="4099" max="4099" width="18.7109375" style="31" customWidth="1"/>
    <col min="4100" max="4100" width="29.7109375" style="31" customWidth="1"/>
    <col min="4101" max="4101" width="13.42578125" style="31" customWidth="1"/>
    <col min="4102" max="4102" width="13.85546875" style="31" customWidth="1"/>
    <col min="4103" max="4107" width="16.5703125" style="31" customWidth="1"/>
    <col min="4108" max="4108" width="20.5703125" style="31" customWidth="1"/>
    <col min="4109" max="4109" width="21.140625" style="31" customWidth="1"/>
    <col min="4110" max="4110" width="9.5703125" style="31" customWidth="1"/>
    <col min="4111" max="4111" width="0.42578125" style="31" customWidth="1"/>
    <col min="4112" max="4118" width="6.42578125" style="31" customWidth="1"/>
    <col min="4119" max="4347" width="11.42578125" style="31"/>
    <col min="4348" max="4348" width="1" style="31" customWidth="1"/>
    <col min="4349" max="4349" width="4.28515625" style="31" customWidth="1"/>
    <col min="4350" max="4350" width="34.7109375" style="31" customWidth="1"/>
    <col min="4351" max="4351" width="0" style="31" hidden="1" customWidth="1"/>
    <col min="4352" max="4352" width="20" style="31" customWidth="1"/>
    <col min="4353" max="4353" width="20.85546875" style="31" customWidth="1"/>
    <col min="4354" max="4354" width="25" style="31" customWidth="1"/>
    <col min="4355" max="4355" width="18.7109375" style="31" customWidth="1"/>
    <col min="4356" max="4356" width="29.7109375" style="31" customWidth="1"/>
    <col min="4357" max="4357" width="13.42578125" style="31" customWidth="1"/>
    <col min="4358" max="4358" width="13.85546875" style="31" customWidth="1"/>
    <col min="4359" max="4363" width="16.5703125" style="31" customWidth="1"/>
    <col min="4364" max="4364" width="20.5703125" style="31" customWidth="1"/>
    <col min="4365" max="4365" width="21.140625" style="31" customWidth="1"/>
    <col min="4366" max="4366" width="9.5703125" style="31" customWidth="1"/>
    <col min="4367" max="4367" width="0.42578125" style="31" customWidth="1"/>
    <col min="4368" max="4374" width="6.42578125" style="31" customWidth="1"/>
    <col min="4375" max="4603" width="11.42578125" style="31"/>
    <col min="4604" max="4604" width="1" style="31" customWidth="1"/>
    <col min="4605" max="4605" width="4.28515625" style="31" customWidth="1"/>
    <col min="4606" max="4606" width="34.7109375" style="31" customWidth="1"/>
    <col min="4607" max="4607" width="0" style="31" hidden="1" customWidth="1"/>
    <col min="4608" max="4608" width="20" style="31" customWidth="1"/>
    <col min="4609" max="4609" width="20.85546875" style="31" customWidth="1"/>
    <col min="4610" max="4610" width="25" style="31" customWidth="1"/>
    <col min="4611" max="4611" width="18.7109375" style="31" customWidth="1"/>
    <col min="4612" max="4612" width="29.7109375" style="31" customWidth="1"/>
    <col min="4613" max="4613" width="13.42578125" style="31" customWidth="1"/>
    <col min="4614" max="4614" width="13.85546875" style="31" customWidth="1"/>
    <col min="4615" max="4619" width="16.5703125" style="31" customWidth="1"/>
    <col min="4620" max="4620" width="20.5703125" style="31" customWidth="1"/>
    <col min="4621" max="4621" width="21.140625" style="31" customWidth="1"/>
    <col min="4622" max="4622" width="9.5703125" style="31" customWidth="1"/>
    <col min="4623" max="4623" width="0.42578125" style="31" customWidth="1"/>
    <col min="4624" max="4630" width="6.42578125" style="31" customWidth="1"/>
    <col min="4631" max="4859" width="11.42578125" style="31"/>
    <col min="4860" max="4860" width="1" style="31" customWidth="1"/>
    <col min="4861" max="4861" width="4.28515625" style="31" customWidth="1"/>
    <col min="4862" max="4862" width="34.7109375" style="31" customWidth="1"/>
    <col min="4863" max="4863" width="0" style="31" hidden="1" customWidth="1"/>
    <col min="4864" max="4864" width="20" style="31" customWidth="1"/>
    <col min="4865" max="4865" width="20.85546875" style="31" customWidth="1"/>
    <col min="4866" max="4866" width="25" style="31" customWidth="1"/>
    <col min="4867" max="4867" width="18.7109375" style="31" customWidth="1"/>
    <col min="4868" max="4868" width="29.7109375" style="31" customWidth="1"/>
    <col min="4869" max="4869" width="13.42578125" style="31" customWidth="1"/>
    <col min="4870" max="4870" width="13.85546875" style="31" customWidth="1"/>
    <col min="4871" max="4875" width="16.5703125" style="31" customWidth="1"/>
    <col min="4876" max="4876" width="20.5703125" style="31" customWidth="1"/>
    <col min="4877" max="4877" width="21.140625" style="31" customWidth="1"/>
    <col min="4878" max="4878" width="9.5703125" style="31" customWidth="1"/>
    <col min="4879" max="4879" width="0.42578125" style="31" customWidth="1"/>
    <col min="4880" max="4886" width="6.42578125" style="31" customWidth="1"/>
    <col min="4887" max="5115" width="11.42578125" style="31"/>
    <col min="5116" max="5116" width="1" style="31" customWidth="1"/>
    <col min="5117" max="5117" width="4.28515625" style="31" customWidth="1"/>
    <col min="5118" max="5118" width="34.7109375" style="31" customWidth="1"/>
    <col min="5119" max="5119" width="0" style="31" hidden="1" customWidth="1"/>
    <col min="5120" max="5120" width="20" style="31" customWidth="1"/>
    <col min="5121" max="5121" width="20.85546875" style="31" customWidth="1"/>
    <col min="5122" max="5122" width="25" style="31" customWidth="1"/>
    <col min="5123" max="5123" width="18.7109375" style="31" customWidth="1"/>
    <col min="5124" max="5124" width="29.7109375" style="31" customWidth="1"/>
    <col min="5125" max="5125" width="13.42578125" style="31" customWidth="1"/>
    <col min="5126" max="5126" width="13.85546875" style="31" customWidth="1"/>
    <col min="5127" max="5131" width="16.5703125" style="31" customWidth="1"/>
    <col min="5132" max="5132" width="20.5703125" style="31" customWidth="1"/>
    <col min="5133" max="5133" width="21.140625" style="31" customWidth="1"/>
    <col min="5134" max="5134" width="9.5703125" style="31" customWidth="1"/>
    <col min="5135" max="5135" width="0.42578125" style="31" customWidth="1"/>
    <col min="5136" max="5142" width="6.42578125" style="31" customWidth="1"/>
    <col min="5143" max="5371" width="11.42578125" style="31"/>
    <col min="5372" max="5372" width="1" style="31" customWidth="1"/>
    <col min="5373" max="5373" width="4.28515625" style="31" customWidth="1"/>
    <col min="5374" max="5374" width="34.7109375" style="31" customWidth="1"/>
    <col min="5375" max="5375" width="0" style="31" hidden="1" customWidth="1"/>
    <col min="5376" max="5376" width="20" style="31" customWidth="1"/>
    <col min="5377" max="5377" width="20.85546875" style="31" customWidth="1"/>
    <col min="5378" max="5378" width="25" style="31" customWidth="1"/>
    <col min="5379" max="5379" width="18.7109375" style="31" customWidth="1"/>
    <col min="5380" max="5380" width="29.7109375" style="31" customWidth="1"/>
    <col min="5381" max="5381" width="13.42578125" style="31" customWidth="1"/>
    <col min="5382" max="5382" width="13.85546875" style="31" customWidth="1"/>
    <col min="5383" max="5387" width="16.5703125" style="31" customWidth="1"/>
    <col min="5388" max="5388" width="20.5703125" style="31" customWidth="1"/>
    <col min="5389" max="5389" width="21.140625" style="31" customWidth="1"/>
    <col min="5390" max="5390" width="9.5703125" style="31" customWidth="1"/>
    <col min="5391" max="5391" width="0.42578125" style="31" customWidth="1"/>
    <col min="5392" max="5398" width="6.42578125" style="31" customWidth="1"/>
    <col min="5399" max="5627" width="11.42578125" style="31"/>
    <col min="5628" max="5628" width="1" style="31" customWidth="1"/>
    <col min="5629" max="5629" width="4.28515625" style="31" customWidth="1"/>
    <col min="5630" max="5630" width="34.7109375" style="31" customWidth="1"/>
    <col min="5631" max="5631" width="0" style="31" hidden="1" customWidth="1"/>
    <col min="5632" max="5632" width="20" style="31" customWidth="1"/>
    <col min="5633" max="5633" width="20.85546875" style="31" customWidth="1"/>
    <col min="5634" max="5634" width="25" style="31" customWidth="1"/>
    <col min="5635" max="5635" width="18.7109375" style="31" customWidth="1"/>
    <col min="5636" max="5636" width="29.7109375" style="31" customWidth="1"/>
    <col min="5637" max="5637" width="13.42578125" style="31" customWidth="1"/>
    <col min="5638" max="5638" width="13.85546875" style="31" customWidth="1"/>
    <col min="5639" max="5643" width="16.5703125" style="31" customWidth="1"/>
    <col min="5644" max="5644" width="20.5703125" style="31" customWidth="1"/>
    <col min="5645" max="5645" width="21.140625" style="31" customWidth="1"/>
    <col min="5646" max="5646" width="9.5703125" style="31" customWidth="1"/>
    <col min="5647" max="5647" width="0.42578125" style="31" customWidth="1"/>
    <col min="5648" max="5654" width="6.42578125" style="31" customWidth="1"/>
    <col min="5655" max="5883" width="11.42578125" style="31"/>
    <col min="5884" max="5884" width="1" style="31" customWidth="1"/>
    <col min="5885" max="5885" width="4.28515625" style="31" customWidth="1"/>
    <col min="5886" max="5886" width="34.7109375" style="31" customWidth="1"/>
    <col min="5887" max="5887" width="0" style="31" hidden="1" customWidth="1"/>
    <col min="5888" max="5888" width="20" style="31" customWidth="1"/>
    <col min="5889" max="5889" width="20.85546875" style="31" customWidth="1"/>
    <col min="5890" max="5890" width="25" style="31" customWidth="1"/>
    <col min="5891" max="5891" width="18.7109375" style="31" customWidth="1"/>
    <col min="5892" max="5892" width="29.7109375" style="31" customWidth="1"/>
    <col min="5893" max="5893" width="13.42578125" style="31" customWidth="1"/>
    <col min="5894" max="5894" width="13.85546875" style="31" customWidth="1"/>
    <col min="5895" max="5899" width="16.5703125" style="31" customWidth="1"/>
    <col min="5900" max="5900" width="20.5703125" style="31" customWidth="1"/>
    <col min="5901" max="5901" width="21.140625" style="31" customWidth="1"/>
    <col min="5902" max="5902" width="9.5703125" style="31" customWidth="1"/>
    <col min="5903" max="5903" width="0.42578125" style="31" customWidth="1"/>
    <col min="5904" max="5910" width="6.42578125" style="31" customWidth="1"/>
    <col min="5911" max="6139" width="11.42578125" style="31"/>
    <col min="6140" max="6140" width="1" style="31" customWidth="1"/>
    <col min="6141" max="6141" width="4.28515625" style="31" customWidth="1"/>
    <col min="6142" max="6142" width="34.7109375" style="31" customWidth="1"/>
    <col min="6143" max="6143" width="0" style="31" hidden="1" customWidth="1"/>
    <col min="6144" max="6144" width="20" style="31" customWidth="1"/>
    <col min="6145" max="6145" width="20.85546875" style="31" customWidth="1"/>
    <col min="6146" max="6146" width="25" style="31" customWidth="1"/>
    <col min="6147" max="6147" width="18.7109375" style="31" customWidth="1"/>
    <col min="6148" max="6148" width="29.7109375" style="31" customWidth="1"/>
    <col min="6149" max="6149" width="13.42578125" style="31" customWidth="1"/>
    <col min="6150" max="6150" width="13.85546875" style="31" customWidth="1"/>
    <col min="6151" max="6155" width="16.5703125" style="31" customWidth="1"/>
    <col min="6156" max="6156" width="20.5703125" style="31" customWidth="1"/>
    <col min="6157" max="6157" width="21.140625" style="31" customWidth="1"/>
    <col min="6158" max="6158" width="9.5703125" style="31" customWidth="1"/>
    <col min="6159" max="6159" width="0.42578125" style="31" customWidth="1"/>
    <col min="6160" max="6166" width="6.42578125" style="31" customWidth="1"/>
    <col min="6167" max="6395" width="11.42578125" style="31"/>
    <col min="6396" max="6396" width="1" style="31" customWidth="1"/>
    <col min="6397" max="6397" width="4.28515625" style="31" customWidth="1"/>
    <col min="6398" max="6398" width="34.7109375" style="31" customWidth="1"/>
    <col min="6399" max="6399" width="0" style="31" hidden="1" customWidth="1"/>
    <col min="6400" max="6400" width="20" style="31" customWidth="1"/>
    <col min="6401" max="6401" width="20.85546875" style="31" customWidth="1"/>
    <col min="6402" max="6402" width="25" style="31" customWidth="1"/>
    <col min="6403" max="6403" width="18.7109375" style="31" customWidth="1"/>
    <col min="6404" max="6404" width="29.7109375" style="31" customWidth="1"/>
    <col min="6405" max="6405" width="13.42578125" style="31" customWidth="1"/>
    <col min="6406" max="6406" width="13.85546875" style="31" customWidth="1"/>
    <col min="6407" max="6411" width="16.5703125" style="31" customWidth="1"/>
    <col min="6412" max="6412" width="20.5703125" style="31" customWidth="1"/>
    <col min="6413" max="6413" width="21.140625" style="31" customWidth="1"/>
    <col min="6414" max="6414" width="9.5703125" style="31" customWidth="1"/>
    <col min="6415" max="6415" width="0.42578125" style="31" customWidth="1"/>
    <col min="6416" max="6422" width="6.42578125" style="31" customWidth="1"/>
    <col min="6423" max="6651" width="11.42578125" style="31"/>
    <col min="6652" max="6652" width="1" style="31" customWidth="1"/>
    <col min="6653" max="6653" width="4.28515625" style="31" customWidth="1"/>
    <col min="6654" max="6654" width="34.7109375" style="31" customWidth="1"/>
    <col min="6655" max="6655" width="0" style="31" hidden="1" customWidth="1"/>
    <col min="6656" max="6656" width="20" style="31" customWidth="1"/>
    <col min="6657" max="6657" width="20.85546875" style="31" customWidth="1"/>
    <col min="6658" max="6658" width="25" style="31" customWidth="1"/>
    <col min="6659" max="6659" width="18.7109375" style="31" customWidth="1"/>
    <col min="6660" max="6660" width="29.7109375" style="31" customWidth="1"/>
    <col min="6661" max="6661" width="13.42578125" style="31" customWidth="1"/>
    <col min="6662" max="6662" width="13.85546875" style="31" customWidth="1"/>
    <col min="6663" max="6667" width="16.5703125" style="31" customWidth="1"/>
    <col min="6668" max="6668" width="20.5703125" style="31" customWidth="1"/>
    <col min="6669" max="6669" width="21.140625" style="31" customWidth="1"/>
    <col min="6670" max="6670" width="9.5703125" style="31" customWidth="1"/>
    <col min="6671" max="6671" width="0.42578125" style="31" customWidth="1"/>
    <col min="6672" max="6678" width="6.42578125" style="31" customWidth="1"/>
    <col min="6679" max="6907" width="11.42578125" style="31"/>
    <col min="6908" max="6908" width="1" style="31" customWidth="1"/>
    <col min="6909" max="6909" width="4.28515625" style="31" customWidth="1"/>
    <col min="6910" max="6910" width="34.7109375" style="31" customWidth="1"/>
    <col min="6911" max="6911" width="0" style="31" hidden="1" customWidth="1"/>
    <col min="6912" max="6912" width="20" style="31" customWidth="1"/>
    <col min="6913" max="6913" width="20.85546875" style="31" customWidth="1"/>
    <col min="6914" max="6914" width="25" style="31" customWidth="1"/>
    <col min="6915" max="6915" width="18.7109375" style="31" customWidth="1"/>
    <col min="6916" max="6916" width="29.7109375" style="31" customWidth="1"/>
    <col min="6917" max="6917" width="13.42578125" style="31" customWidth="1"/>
    <col min="6918" max="6918" width="13.85546875" style="31" customWidth="1"/>
    <col min="6919" max="6923" width="16.5703125" style="31" customWidth="1"/>
    <col min="6924" max="6924" width="20.5703125" style="31" customWidth="1"/>
    <col min="6925" max="6925" width="21.140625" style="31" customWidth="1"/>
    <col min="6926" max="6926" width="9.5703125" style="31" customWidth="1"/>
    <col min="6927" max="6927" width="0.42578125" style="31" customWidth="1"/>
    <col min="6928" max="6934" width="6.42578125" style="31" customWidth="1"/>
    <col min="6935" max="7163" width="11.42578125" style="31"/>
    <col min="7164" max="7164" width="1" style="31" customWidth="1"/>
    <col min="7165" max="7165" width="4.28515625" style="31" customWidth="1"/>
    <col min="7166" max="7166" width="34.7109375" style="31" customWidth="1"/>
    <col min="7167" max="7167" width="0" style="31" hidden="1" customWidth="1"/>
    <col min="7168" max="7168" width="20" style="31" customWidth="1"/>
    <col min="7169" max="7169" width="20.85546875" style="31" customWidth="1"/>
    <col min="7170" max="7170" width="25" style="31" customWidth="1"/>
    <col min="7171" max="7171" width="18.7109375" style="31" customWidth="1"/>
    <col min="7172" max="7172" width="29.7109375" style="31" customWidth="1"/>
    <col min="7173" max="7173" width="13.42578125" style="31" customWidth="1"/>
    <col min="7174" max="7174" width="13.85546875" style="31" customWidth="1"/>
    <col min="7175" max="7179" width="16.5703125" style="31" customWidth="1"/>
    <col min="7180" max="7180" width="20.5703125" style="31" customWidth="1"/>
    <col min="7181" max="7181" width="21.140625" style="31" customWidth="1"/>
    <col min="7182" max="7182" width="9.5703125" style="31" customWidth="1"/>
    <col min="7183" max="7183" width="0.42578125" style="31" customWidth="1"/>
    <col min="7184" max="7190" width="6.42578125" style="31" customWidth="1"/>
    <col min="7191" max="7419" width="11.42578125" style="31"/>
    <col min="7420" max="7420" width="1" style="31" customWidth="1"/>
    <col min="7421" max="7421" width="4.28515625" style="31" customWidth="1"/>
    <col min="7422" max="7422" width="34.7109375" style="31" customWidth="1"/>
    <col min="7423" max="7423" width="0" style="31" hidden="1" customWidth="1"/>
    <col min="7424" max="7424" width="20" style="31" customWidth="1"/>
    <col min="7425" max="7425" width="20.85546875" style="31" customWidth="1"/>
    <col min="7426" max="7426" width="25" style="31" customWidth="1"/>
    <col min="7427" max="7427" width="18.7109375" style="31" customWidth="1"/>
    <col min="7428" max="7428" width="29.7109375" style="31" customWidth="1"/>
    <col min="7429" max="7429" width="13.42578125" style="31" customWidth="1"/>
    <col min="7430" max="7430" width="13.85546875" style="31" customWidth="1"/>
    <col min="7431" max="7435" width="16.5703125" style="31" customWidth="1"/>
    <col min="7436" max="7436" width="20.5703125" style="31" customWidth="1"/>
    <col min="7437" max="7437" width="21.140625" style="31" customWidth="1"/>
    <col min="7438" max="7438" width="9.5703125" style="31" customWidth="1"/>
    <col min="7439" max="7439" width="0.42578125" style="31" customWidth="1"/>
    <col min="7440" max="7446" width="6.42578125" style="31" customWidth="1"/>
    <col min="7447" max="7675" width="11.42578125" style="31"/>
    <col min="7676" max="7676" width="1" style="31" customWidth="1"/>
    <col min="7677" max="7677" width="4.28515625" style="31" customWidth="1"/>
    <col min="7678" max="7678" width="34.7109375" style="31" customWidth="1"/>
    <col min="7679" max="7679" width="0" style="31" hidden="1" customWidth="1"/>
    <col min="7680" max="7680" width="20" style="31" customWidth="1"/>
    <col min="7681" max="7681" width="20.85546875" style="31" customWidth="1"/>
    <col min="7682" max="7682" width="25" style="31" customWidth="1"/>
    <col min="7683" max="7683" width="18.7109375" style="31" customWidth="1"/>
    <col min="7684" max="7684" width="29.7109375" style="31" customWidth="1"/>
    <col min="7685" max="7685" width="13.42578125" style="31" customWidth="1"/>
    <col min="7686" max="7686" width="13.85546875" style="31" customWidth="1"/>
    <col min="7687" max="7691" width="16.5703125" style="31" customWidth="1"/>
    <col min="7692" max="7692" width="20.5703125" style="31" customWidth="1"/>
    <col min="7693" max="7693" width="21.140625" style="31" customWidth="1"/>
    <col min="7694" max="7694" width="9.5703125" style="31" customWidth="1"/>
    <col min="7695" max="7695" width="0.42578125" style="31" customWidth="1"/>
    <col min="7696" max="7702" width="6.42578125" style="31" customWidth="1"/>
    <col min="7703" max="7931" width="11.42578125" style="31"/>
    <col min="7932" max="7932" width="1" style="31" customWidth="1"/>
    <col min="7933" max="7933" width="4.28515625" style="31" customWidth="1"/>
    <col min="7934" max="7934" width="34.7109375" style="31" customWidth="1"/>
    <col min="7935" max="7935" width="0" style="31" hidden="1" customWidth="1"/>
    <col min="7936" max="7936" width="20" style="31" customWidth="1"/>
    <col min="7937" max="7937" width="20.85546875" style="31" customWidth="1"/>
    <col min="7938" max="7938" width="25" style="31" customWidth="1"/>
    <col min="7939" max="7939" width="18.7109375" style="31" customWidth="1"/>
    <col min="7940" max="7940" width="29.7109375" style="31" customWidth="1"/>
    <col min="7941" max="7941" width="13.42578125" style="31" customWidth="1"/>
    <col min="7942" max="7942" width="13.85546875" style="31" customWidth="1"/>
    <col min="7943" max="7947" width="16.5703125" style="31" customWidth="1"/>
    <col min="7948" max="7948" width="20.5703125" style="31" customWidth="1"/>
    <col min="7949" max="7949" width="21.140625" style="31" customWidth="1"/>
    <col min="7950" max="7950" width="9.5703125" style="31" customWidth="1"/>
    <col min="7951" max="7951" width="0.42578125" style="31" customWidth="1"/>
    <col min="7952" max="7958" width="6.42578125" style="31" customWidth="1"/>
    <col min="7959" max="8187" width="11.42578125" style="31"/>
    <col min="8188" max="8188" width="1" style="31" customWidth="1"/>
    <col min="8189" max="8189" width="4.28515625" style="31" customWidth="1"/>
    <col min="8190" max="8190" width="34.7109375" style="31" customWidth="1"/>
    <col min="8191" max="8191" width="0" style="31" hidden="1" customWidth="1"/>
    <col min="8192" max="8192" width="20" style="31" customWidth="1"/>
    <col min="8193" max="8193" width="20.85546875" style="31" customWidth="1"/>
    <col min="8194" max="8194" width="25" style="31" customWidth="1"/>
    <col min="8195" max="8195" width="18.7109375" style="31" customWidth="1"/>
    <col min="8196" max="8196" width="29.7109375" style="31" customWidth="1"/>
    <col min="8197" max="8197" width="13.42578125" style="31" customWidth="1"/>
    <col min="8198" max="8198" width="13.85546875" style="31" customWidth="1"/>
    <col min="8199" max="8203" width="16.5703125" style="31" customWidth="1"/>
    <col min="8204" max="8204" width="20.5703125" style="31" customWidth="1"/>
    <col min="8205" max="8205" width="21.140625" style="31" customWidth="1"/>
    <col min="8206" max="8206" width="9.5703125" style="31" customWidth="1"/>
    <col min="8207" max="8207" width="0.42578125" style="31" customWidth="1"/>
    <col min="8208" max="8214" width="6.42578125" style="31" customWidth="1"/>
    <col min="8215" max="8443" width="11.42578125" style="31"/>
    <col min="8444" max="8444" width="1" style="31" customWidth="1"/>
    <col min="8445" max="8445" width="4.28515625" style="31" customWidth="1"/>
    <col min="8446" max="8446" width="34.7109375" style="31" customWidth="1"/>
    <col min="8447" max="8447" width="0" style="31" hidden="1" customWidth="1"/>
    <col min="8448" max="8448" width="20" style="31" customWidth="1"/>
    <col min="8449" max="8449" width="20.85546875" style="31" customWidth="1"/>
    <col min="8450" max="8450" width="25" style="31" customWidth="1"/>
    <col min="8451" max="8451" width="18.7109375" style="31" customWidth="1"/>
    <col min="8452" max="8452" width="29.7109375" style="31" customWidth="1"/>
    <col min="8453" max="8453" width="13.42578125" style="31" customWidth="1"/>
    <col min="8454" max="8454" width="13.85546875" style="31" customWidth="1"/>
    <col min="8455" max="8459" width="16.5703125" style="31" customWidth="1"/>
    <col min="8460" max="8460" width="20.5703125" style="31" customWidth="1"/>
    <col min="8461" max="8461" width="21.140625" style="31" customWidth="1"/>
    <col min="8462" max="8462" width="9.5703125" style="31" customWidth="1"/>
    <col min="8463" max="8463" width="0.42578125" style="31" customWidth="1"/>
    <col min="8464" max="8470" width="6.42578125" style="31" customWidth="1"/>
    <col min="8471" max="8699" width="11.42578125" style="31"/>
    <col min="8700" max="8700" width="1" style="31" customWidth="1"/>
    <col min="8701" max="8701" width="4.28515625" style="31" customWidth="1"/>
    <col min="8702" max="8702" width="34.7109375" style="31" customWidth="1"/>
    <col min="8703" max="8703" width="0" style="31" hidden="1" customWidth="1"/>
    <col min="8704" max="8704" width="20" style="31" customWidth="1"/>
    <col min="8705" max="8705" width="20.85546875" style="31" customWidth="1"/>
    <col min="8706" max="8706" width="25" style="31" customWidth="1"/>
    <col min="8707" max="8707" width="18.7109375" style="31" customWidth="1"/>
    <col min="8708" max="8708" width="29.7109375" style="31" customWidth="1"/>
    <col min="8709" max="8709" width="13.42578125" style="31" customWidth="1"/>
    <col min="8710" max="8710" width="13.85546875" style="31" customWidth="1"/>
    <col min="8711" max="8715" width="16.5703125" style="31" customWidth="1"/>
    <col min="8716" max="8716" width="20.5703125" style="31" customWidth="1"/>
    <col min="8717" max="8717" width="21.140625" style="31" customWidth="1"/>
    <col min="8718" max="8718" width="9.5703125" style="31" customWidth="1"/>
    <col min="8719" max="8719" width="0.42578125" style="31" customWidth="1"/>
    <col min="8720" max="8726" width="6.42578125" style="31" customWidth="1"/>
    <col min="8727" max="8955" width="11.42578125" style="31"/>
    <col min="8956" max="8956" width="1" style="31" customWidth="1"/>
    <col min="8957" max="8957" width="4.28515625" style="31" customWidth="1"/>
    <col min="8958" max="8958" width="34.7109375" style="31" customWidth="1"/>
    <col min="8959" max="8959" width="0" style="31" hidden="1" customWidth="1"/>
    <col min="8960" max="8960" width="20" style="31" customWidth="1"/>
    <col min="8961" max="8961" width="20.85546875" style="31" customWidth="1"/>
    <col min="8962" max="8962" width="25" style="31" customWidth="1"/>
    <col min="8963" max="8963" width="18.7109375" style="31" customWidth="1"/>
    <col min="8964" max="8964" width="29.7109375" style="31" customWidth="1"/>
    <col min="8965" max="8965" width="13.42578125" style="31" customWidth="1"/>
    <col min="8966" max="8966" width="13.85546875" style="31" customWidth="1"/>
    <col min="8967" max="8971" width="16.5703125" style="31" customWidth="1"/>
    <col min="8972" max="8972" width="20.5703125" style="31" customWidth="1"/>
    <col min="8973" max="8973" width="21.140625" style="31" customWidth="1"/>
    <col min="8974" max="8974" width="9.5703125" style="31" customWidth="1"/>
    <col min="8975" max="8975" width="0.42578125" style="31" customWidth="1"/>
    <col min="8976" max="8982" width="6.42578125" style="31" customWidth="1"/>
    <col min="8983" max="9211" width="11.42578125" style="31"/>
    <col min="9212" max="9212" width="1" style="31" customWidth="1"/>
    <col min="9213" max="9213" width="4.28515625" style="31" customWidth="1"/>
    <col min="9214" max="9214" width="34.7109375" style="31" customWidth="1"/>
    <col min="9215" max="9215" width="0" style="31" hidden="1" customWidth="1"/>
    <col min="9216" max="9216" width="20" style="31" customWidth="1"/>
    <col min="9217" max="9217" width="20.85546875" style="31" customWidth="1"/>
    <col min="9218" max="9218" width="25" style="31" customWidth="1"/>
    <col min="9219" max="9219" width="18.7109375" style="31" customWidth="1"/>
    <col min="9220" max="9220" width="29.7109375" style="31" customWidth="1"/>
    <col min="9221" max="9221" width="13.42578125" style="31" customWidth="1"/>
    <col min="9222" max="9222" width="13.85546875" style="31" customWidth="1"/>
    <col min="9223" max="9227" width="16.5703125" style="31" customWidth="1"/>
    <col min="9228" max="9228" width="20.5703125" style="31" customWidth="1"/>
    <col min="9229" max="9229" width="21.140625" style="31" customWidth="1"/>
    <col min="9230" max="9230" width="9.5703125" style="31" customWidth="1"/>
    <col min="9231" max="9231" width="0.42578125" style="31" customWidth="1"/>
    <col min="9232" max="9238" width="6.42578125" style="31" customWidth="1"/>
    <col min="9239" max="9467" width="11.42578125" style="31"/>
    <col min="9468" max="9468" width="1" style="31" customWidth="1"/>
    <col min="9469" max="9469" width="4.28515625" style="31" customWidth="1"/>
    <col min="9470" max="9470" width="34.7109375" style="31" customWidth="1"/>
    <col min="9471" max="9471" width="0" style="31" hidden="1" customWidth="1"/>
    <col min="9472" max="9472" width="20" style="31" customWidth="1"/>
    <col min="9473" max="9473" width="20.85546875" style="31" customWidth="1"/>
    <col min="9474" max="9474" width="25" style="31" customWidth="1"/>
    <col min="9475" max="9475" width="18.7109375" style="31" customWidth="1"/>
    <col min="9476" max="9476" width="29.7109375" style="31" customWidth="1"/>
    <col min="9477" max="9477" width="13.42578125" style="31" customWidth="1"/>
    <col min="9478" max="9478" width="13.85546875" style="31" customWidth="1"/>
    <col min="9479" max="9483" width="16.5703125" style="31" customWidth="1"/>
    <col min="9484" max="9484" width="20.5703125" style="31" customWidth="1"/>
    <col min="9485" max="9485" width="21.140625" style="31" customWidth="1"/>
    <col min="9486" max="9486" width="9.5703125" style="31" customWidth="1"/>
    <col min="9487" max="9487" width="0.42578125" style="31" customWidth="1"/>
    <col min="9488" max="9494" width="6.42578125" style="31" customWidth="1"/>
    <col min="9495" max="9723" width="11.42578125" style="31"/>
    <col min="9724" max="9724" width="1" style="31" customWidth="1"/>
    <col min="9725" max="9725" width="4.28515625" style="31" customWidth="1"/>
    <col min="9726" max="9726" width="34.7109375" style="31" customWidth="1"/>
    <col min="9727" max="9727" width="0" style="31" hidden="1" customWidth="1"/>
    <col min="9728" max="9728" width="20" style="31" customWidth="1"/>
    <col min="9729" max="9729" width="20.85546875" style="31" customWidth="1"/>
    <col min="9730" max="9730" width="25" style="31" customWidth="1"/>
    <col min="9731" max="9731" width="18.7109375" style="31" customWidth="1"/>
    <col min="9732" max="9732" width="29.7109375" style="31" customWidth="1"/>
    <col min="9733" max="9733" width="13.42578125" style="31" customWidth="1"/>
    <col min="9734" max="9734" width="13.85546875" style="31" customWidth="1"/>
    <col min="9735" max="9739" width="16.5703125" style="31" customWidth="1"/>
    <col min="9740" max="9740" width="20.5703125" style="31" customWidth="1"/>
    <col min="9741" max="9741" width="21.140625" style="31" customWidth="1"/>
    <col min="9742" max="9742" width="9.5703125" style="31" customWidth="1"/>
    <col min="9743" max="9743" width="0.42578125" style="31" customWidth="1"/>
    <col min="9744" max="9750" width="6.42578125" style="31" customWidth="1"/>
    <col min="9751" max="9979" width="11.42578125" style="31"/>
    <col min="9980" max="9980" width="1" style="31" customWidth="1"/>
    <col min="9981" max="9981" width="4.28515625" style="31" customWidth="1"/>
    <col min="9982" max="9982" width="34.7109375" style="31" customWidth="1"/>
    <col min="9983" max="9983" width="0" style="31" hidden="1" customWidth="1"/>
    <col min="9984" max="9984" width="20" style="31" customWidth="1"/>
    <col min="9985" max="9985" width="20.85546875" style="31" customWidth="1"/>
    <col min="9986" max="9986" width="25" style="31" customWidth="1"/>
    <col min="9987" max="9987" width="18.7109375" style="31" customWidth="1"/>
    <col min="9988" max="9988" width="29.7109375" style="31" customWidth="1"/>
    <col min="9989" max="9989" width="13.42578125" style="31" customWidth="1"/>
    <col min="9990" max="9990" width="13.85546875" style="31" customWidth="1"/>
    <col min="9991" max="9995" width="16.5703125" style="31" customWidth="1"/>
    <col min="9996" max="9996" width="20.5703125" style="31" customWidth="1"/>
    <col min="9997" max="9997" width="21.140625" style="31" customWidth="1"/>
    <col min="9998" max="9998" width="9.5703125" style="31" customWidth="1"/>
    <col min="9999" max="9999" width="0.42578125" style="31" customWidth="1"/>
    <col min="10000" max="10006" width="6.42578125" style="31" customWidth="1"/>
    <col min="10007" max="10235" width="11.42578125" style="31"/>
    <col min="10236" max="10236" width="1" style="31" customWidth="1"/>
    <col min="10237" max="10237" width="4.28515625" style="31" customWidth="1"/>
    <col min="10238" max="10238" width="34.7109375" style="31" customWidth="1"/>
    <col min="10239" max="10239" width="0" style="31" hidden="1" customWidth="1"/>
    <col min="10240" max="10240" width="20" style="31" customWidth="1"/>
    <col min="10241" max="10241" width="20.85546875" style="31" customWidth="1"/>
    <col min="10242" max="10242" width="25" style="31" customWidth="1"/>
    <col min="10243" max="10243" width="18.7109375" style="31" customWidth="1"/>
    <col min="10244" max="10244" width="29.7109375" style="31" customWidth="1"/>
    <col min="10245" max="10245" width="13.42578125" style="31" customWidth="1"/>
    <col min="10246" max="10246" width="13.85546875" style="31" customWidth="1"/>
    <col min="10247" max="10251" width="16.5703125" style="31" customWidth="1"/>
    <col min="10252" max="10252" width="20.5703125" style="31" customWidth="1"/>
    <col min="10253" max="10253" width="21.140625" style="31" customWidth="1"/>
    <col min="10254" max="10254" width="9.5703125" style="31" customWidth="1"/>
    <col min="10255" max="10255" width="0.42578125" style="31" customWidth="1"/>
    <col min="10256" max="10262" width="6.42578125" style="31" customWidth="1"/>
    <col min="10263" max="10491" width="11.42578125" style="31"/>
    <col min="10492" max="10492" width="1" style="31" customWidth="1"/>
    <col min="10493" max="10493" width="4.28515625" style="31" customWidth="1"/>
    <col min="10494" max="10494" width="34.7109375" style="31" customWidth="1"/>
    <col min="10495" max="10495" width="0" style="31" hidden="1" customWidth="1"/>
    <col min="10496" max="10496" width="20" style="31" customWidth="1"/>
    <col min="10497" max="10497" width="20.85546875" style="31" customWidth="1"/>
    <col min="10498" max="10498" width="25" style="31" customWidth="1"/>
    <col min="10499" max="10499" width="18.7109375" style="31" customWidth="1"/>
    <col min="10500" max="10500" width="29.7109375" style="31" customWidth="1"/>
    <col min="10501" max="10501" width="13.42578125" style="31" customWidth="1"/>
    <col min="10502" max="10502" width="13.85546875" style="31" customWidth="1"/>
    <col min="10503" max="10507" width="16.5703125" style="31" customWidth="1"/>
    <col min="10508" max="10508" width="20.5703125" style="31" customWidth="1"/>
    <col min="10509" max="10509" width="21.140625" style="31" customWidth="1"/>
    <col min="10510" max="10510" width="9.5703125" style="31" customWidth="1"/>
    <col min="10511" max="10511" width="0.42578125" style="31" customWidth="1"/>
    <col min="10512" max="10518" width="6.42578125" style="31" customWidth="1"/>
    <col min="10519" max="10747" width="11.42578125" style="31"/>
    <col min="10748" max="10748" width="1" style="31" customWidth="1"/>
    <col min="10749" max="10749" width="4.28515625" style="31" customWidth="1"/>
    <col min="10750" max="10750" width="34.7109375" style="31" customWidth="1"/>
    <col min="10751" max="10751" width="0" style="31" hidden="1" customWidth="1"/>
    <col min="10752" max="10752" width="20" style="31" customWidth="1"/>
    <col min="10753" max="10753" width="20.85546875" style="31" customWidth="1"/>
    <col min="10754" max="10754" width="25" style="31" customWidth="1"/>
    <col min="10755" max="10755" width="18.7109375" style="31" customWidth="1"/>
    <col min="10756" max="10756" width="29.7109375" style="31" customWidth="1"/>
    <col min="10757" max="10757" width="13.42578125" style="31" customWidth="1"/>
    <col min="10758" max="10758" width="13.85546875" style="31" customWidth="1"/>
    <col min="10759" max="10763" width="16.5703125" style="31" customWidth="1"/>
    <col min="10764" max="10764" width="20.5703125" style="31" customWidth="1"/>
    <col min="10765" max="10765" width="21.140625" style="31" customWidth="1"/>
    <col min="10766" max="10766" width="9.5703125" style="31" customWidth="1"/>
    <col min="10767" max="10767" width="0.42578125" style="31" customWidth="1"/>
    <col min="10768" max="10774" width="6.42578125" style="31" customWidth="1"/>
    <col min="10775" max="11003" width="11.42578125" style="31"/>
    <col min="11004" max="11004" width="1" style="31" customWidth="1"/>
    <col min="11005" max="11005" width="4.28515625" style="31" customWidth="1"/>
    <col min="11006" max="11006" width="34.7109375" style="31" customWidth="1"/>
    <col min="11007" max="11007" width="0" style="31" hidden="1" customWidth="1"/>
    <col min="11008" max="11008" width="20" style="31" customWidth="1"/>
    <col min="11009" max="11009" width="20.85546875" style="31" customWidth="1"/>
    <col min="11010" max="11010" width="25" style="31" customWidth="1"/>
    <col min="11011" max="11011" width="18.7109375" style="31" customWidth="1"/>
    <col min="11012" max="11012" width="29.7109375" style="31" customWidth="1"/>
    <col min="11013" max="11013" width="13.42578125" style="31" customWidth="1"/>
    <col min="11014" max="11014" width="13.85546875" style="31" customWidth="1"/>
    <col min="11015" max="11019" width="16.5703125" style="31" customWidth="1"/>
    <col min="11020" max="11020" width="20.5703125" style="31" customWidth="1"/>
    <col min="11021" max="11021" width="21.140625" style="31" customWidth="1"/>
    <col min="11022" max="11022" width="9.5703125" style="31" customWidth="1"/>
    <col min="11023" max="11023" width="0.42578125" style="31" customWidth="1"/>
    <col min="11024" max="11030" width="6.42578125" style="31" customWidth="1"/>
    <col min="11031" max="11259" width="11.42578125" style="31"/>
    <col min="11260" max="11260" width="1" style="31" customWidth="1"/>
    <col min="11261" max="11261" width="4.28515625" style="31" customWidth="1"/>
    <col min="11262" max="11262" width="34.7109375" style="31" customWidth="1"/>
    <col min="11263" max="11263" width="0" style="31" hidden="1" customWidth="1"/>
    <col min="11264" max="11264" width="20" style="31" customWidth="1"/>
    <col min="11265" max="11265" width="20.85546875" style="31" customWidth="1"/>
    <col min="11266" max="11266" width="25" style="31" customWidth="1"/>
    <col min="11267" max="11267" width="18.7109375" style="31" customWidth="1"/>
    <col min="11268" max="11268" width="29.7109375" style="31" customWidth="1"/>
    <col min="11269" max="11269" width="13.42578125" style="31" customWidth="1"/>
    <col min="11270" max="11270" width="13.85546875" style="31" customWidth="1"/>
    <col min="11271" max="11275" width="16.5703125" style="31" customWidth="1"/>
    <col min="11276" max="11276" width="20.5703125" style="31" customWidth="1"/>
    <col min="11277" max="11277" width="21.140625" style="31" customWidth="1"/>
    <col min="11278" max="11278" width="9.5703125" style="31" customWidth="1"/>
    <col min="11279" max="11279" width="0.42578125" style="31" customWidth="1"/>
    <col min="11280" max="11286" width="6.42578125" style="31" customWidth="1"/>
    <col min="11287" max="11515" width="11.42578125" style="31"/>
    <col min="11516" max="11516" width="1" style="31" customWidth="1"/>
    <col min="11517" max="11517" width="4.28515625" style="31" customWidth="1"/>
    <col min="11518" max="11518" width="34.7109375" style="31" customWidth="1"/>
    <col min="11519" max="11519" width="0" style="31" hidden="1" customWidth="1"/>
    <col min="11520" max="11520" width="20" style="31" customWidth="1"/>
    <col min="11521" max="11521" width="20.85546875" style="31" customWidth="1"/>
    <col min="11522" max="11522" width="25" style="31" customWidth="1"/>
    <col min="11523" max="11523" width="18.7109375" style="31" customWidth="1"/>
    <col min="11524" max="11524" width="29.7109375" style="31" customWidth="1"/>
    <col min="11525" max="11525" width="13.42578125" style="31" customWidth="1"/>
    <col min="11526" max="11526" width="13.85546875" style="31" customWidth="1"/>
    <col min="11527" max="11531" width="16.5703125" style="31" customWidth="1"/>
    <col min="11532" max="11532" width="20.5703125" style="31" customWidth="1"/>
    <col min="11533" max="11533" width="21.140625" style="31" customWidth="1"/>
    <col min="11534" max="11534" width="9.5703125" style="31" customWidth="1"/>
    <col min="11535" max="11535" width="0.42578125" style="31" customWidth="1"/>
    <col min="11536" max="11542" width="6.42578125" style="31" customWidth="1"/>
    <col min="11543" max="11771" width="11.42578125" style="31"/>
    <col min="11772" max="11772" width="1" style="31" customWidth="1"/>
    <col min="11773" max="11773" width="4.28515625" style="31" customWidth="1"/>
    <col min="11774" max="11774" width="34.7109375" style="31" customWidth="1"/>
    <col min="11775" max="11775" width="0" style="31" hidden="1" customWidth="1"/>
    <col min="11776" max="11776" width="20" style="31" customWidth="1"/>
    <col min="11777" max="11777" width="20.85546875" style="31" customWidth="1"/>
    <col min="11778" max="11778" width="25" style="31" customWidth="1"/>
    <col min="11779" max="11779" width="18.7109375" style="31" customWidth="1"/>
    <col min="11780" max="11780" width="29.7109375" style="31" customWidth="1"/>
    <col min="11781" max="11781" width="13.42578125" style="31" customWidth="1"/>
    <col min="11782" max="11782" width="13.85546875" style="31" customWidth="1"/>
    <col min="11783" max="11787" width="16.5703125" style="31" customWidth="1"/>
    <col min="11788" max="11788" width="20.5703125" style="31" customWidth="1"/>
    <col min="11789" max="11789" width="21.140625" style="31" customWidth="1"/>
    <col min="11790" max="11790" width="9.5703125" style="31" customWidth="1"/>
    <col min="11791" max="11791" width="0.42578125" style="31" customWidth="1"/>
    <col min="11792" max="11798" width="6.42578125" style="31" customWidth="1"/>
    <col min="11799" max="12027" width="11.42578125" style="31"/>
    <col min="12028" max="12028" width="1" style="31" customWidth="1"/>
    <col min="12029" max="12029" width="4.28515625" style="31" customWidth="1"/>
    <col min="12030" max="12030" width="34.7109375" style="31" customWidth="1"/>
    <col min="12031" max="12031" width="0" style="31" hidden="1" customWidth="1"/>
    <col min="12032" max="12032" width="20" style="31" customWidth="1"/>
    <col min="12033" max="12033" width="20.85546875" style="31" customWidth="1"/>
    <col min="12034" max="12034" width="25" style="31" customWidth="1"/>
    <col min="12035" max="12035" width="18.7109375" style="31" customWidth="1"/>
    <col min="12036" max="12036" width="29.7109375" style="31" customWidth="1"/>
    <col min="12037" max="12037" width="13.42578125" style="31" customWidth="1"/>
    <col min="12038" max="12038" width="13.85546875" style="31" customWidth="1"/>
    <col min="12039" max="12043" width="16.5703125" style="31" customWidth="1"/>
    <col min="12044" max="12044" width="20.5703125" style="31" customWidth="1"/>
    <col min="12045" max="12045" width="21.140625" style="31" customWidth="1"/>
    <col min="12046" max="12046" width="9.5703125" style="31" customWidth="1"/>
    <col min="12047" max="12047" width="0.42578125" style="31" customWidth="1"/>
    <col min="12048" max="12054" width="6.42578125" style="31" customWidth="1"/>
    <col min="12055" max="12283" width="11.42578125" style="31"/>
    <col min="12284" max="12284" width="1" style="31" customWidth="1"/>
    <col min="12285" max="12285" width="4.28515625" style="31" customWidth="1"/>
    <col min="12286" max="12286" width="34.7109375" style="31" customWidth="1"/>
    <col min="12287" max="12287" width="0" style="31" hidden="1" customWidth="1"/>
    <col min="12288" max="12288" width="20" style="31" customWidth="1"/>
    <col min="12289" max="12289" width="20.85546875" style="31" customWidth="1"/>
    <col min="12290" max="12290" width="25" style="31" customWidth="1"/>
    <col min="12291" max="12291" width="18.7109375" style="31" customWidth="1"/>
    <col min="12292" max="12292" width="29.7109375" style="31" customWidth="1"/>
    <col min="12293" max="12293" width="13.42578125" style="31" customWidth="1"/>
    <col min="12294" max="12294" width="13.85546875" style="31" customWidth="1"/>
    <col min="12295" max="12299" width="16.5703125" style="31" customWidth="1"/>
    <col min="12300" max="12300" width="20.5703125" style="31" customWidth="1"/>
    <col min="12301" max="12301" width="21.140625" style="31" customWidth="1"/>
    <col min="12302" max="12302" width="9.5703125" style="31" customWidth="1"/>
    <col min="12303" max="12303" width="0.42578125" style="31" customWidth="1"/>
    <col min="12304" max="12310" width="6.42578125" style="31" customWidth="1"/>
    <col min="12311" max="12539" width="11.42578125" style="31"/>
    <col min="12540" max="12540" width="1" style="31" customWidth="1"/>
    <col min="12541" max="12541" width="4.28515625" style="31" customWidth="1"/>
    <col min="12542" max="12542" width="34.7109375" style="31" customWidth="1"/>
    <col min="12543" max="12543" width="0" style="31" hidden="1" customWidth="1"/>
    <col min="12544" max="12544" width="20" style="31" customWidth="1"/>
    <col min="12545" max="12545" width="20.85546875" style="31" customWidth="1"/>
    <col min="12546" max="12546" width="25" style="31" customWidth="1"/>
    <col min="12547" max="12547" width="18.7109375" style="31" customWidth="1"/>
    <col min="12548" max="12548" width="29.7109375" style="31" customWidth="1"/>
    <col min="12549" max="12549" width="13.42578125" style="31" customWidth="1"/>
    <col min="12550" max="12550" width="13.85546875" style="31" customWidth="1"/>
    <col min="12551" max="12555" width="16.5703125" style="31" customWidth="1"/>
    <col min="12556" max="12556" width="20.5703125" style="31" customWidth="1"/>
    <col min="12557" max="12557" width="21.140625" style="31" customWidth="1"/>
    <col min="12558" max="12558" width="9.5703125" style="31" customWidth="1"/>
    <col min="12559" max="12559" width="0.42578125" style="31" customWidth="1"/>
    <col min="12560" max="12566" width="6.42578125" style="31" customWidth="1"/>
    <col min="12567" max="12795" width="11.42578125" style="31"/>
    <col min="12796" max="12796" width="1" style="31" customWidth="1"/>
    <col min="12797" max="12797" width="4.28515625" style="31" customWidth="1"/>
    <col min="12798" max="12798" width="34.7109375" style="31" customWidth="1"/>
    <col min="12799" max="12799" width="0" style="31" hidden="1" customWidth="1"/>
    <col min="12800" max="12800" width="20" style="31" customWidth="1"/>
    <col min="12801" max="12801" width="20.85546875" style="31" customWidth="1"/>
    <col min="12802" max="12802" width="25" style="31" customWidth="1"/>
    <col min="12803" max="12803" width="18.7109375" style="31" customWidth="1"/>
    <col min="12804" max="12804" width="29.7109375" style="31" customWidth="1"/>
    <col min="12805" max="12805" width="13.42578125" style="31" customWidth="1"/>
    <col min="12806" max="12806" width="13.85546875" style="31" customWidth="1"/>
    <col min="12807" max="12811" width="16.5703125" style="31" customWidth="1"/>
    <col min="12812" max="12812" width="20.5703125" style="31" customWidth="1"/>
    <col min="12813" max="12813" width="21.140625" style="31" customWidth="1"/>
    <col min="12814" max="12814" width="9.5703125" style="31" customWidth="1"/>
    <col min="12815" max="12815" width="0.42578125" style="31" customWidth="1"/>
    <col min="12816" max="12822" width="6.42578125" style="31" customWidth="1"/>
    <col min="12823" max="13051" width="11.42578125" style="31"/>
    <col min="13052" max="13052" width="1" style="31" customWidth="1"/>
    <col min="13053" max="13053" width="4.28515625" style="31" customWidth="1"/>
    <col min="13054" max="13054" width="34.7109375" style="31" customWidth="1"/>
    <col min="13055" max="13055" width="0" style="31" hidden="1" customWidth="1"/>
    <col min="13056" max="13056" width="20" style="31" customWidth="1"/>
    <col min="13057" max="13057" width="20.85546875" style="31" customWidth="1"/>
    <col min="13058" max="13058" width="25" style="31" customWidth="1"/>
    <col min="13059" max="13059" width="18.7109375" style="31" customWidth="1"/>
    <col min="13060" max="13060" width="29.7109375" style="31" customWidth="1"/>
    <col min="13061" max="13061" width="13.42578125" style="31" customWidth="1"/>
    <col min="13062" max="13062" width="13.85546875" style="31" customWidth="1"/>
    <col min="13063" max="13067" width="16.5703125" style="31" customWidth="1"/>
    <col min="13068" max="13068" width="20.5703125" style="31" customWidth="1"/>
    <col min="13069" max="13069" width="21.140625" style="31" customWidth="1"/>
    <col min="13070" max="13070" width="9.5703125" style="31" customWidth="1"/>
    <col min="13071" max="13071" width="0.42578125" style="31" customWidth="1"/>
    <col min="13072" max="13078" width="6.42578125" style="31" customWidth="1"/>
    <col min="13079" max="13307" width="11.42578125" style="31"/>
    <col min="13308" max="13308" width="1" style="31" customWidth="1"/>
    <col min="13309" max="13309" width="4.28515625" style="31" customWidth="1"/>
    <col min="13310" max="13310" width="34.7109375" style="31" customWidth="1"/>
    <col min="13311" max="13311" width="0" style="31" hidden="1" customWidth="1"/>
    <col min="13312" max="13312" width="20" style="31" customWidth="1"/>
    <col min="13313" max="13313" width="20.85546875" style="31" customWidth="1"/>
    <col min="13314" max="13314" width="25" style="31" customWidth="1"/>
    <col min="13315" max="13315" width="18.7109375" style="31" customWidth="1"/>
    <col min="13316" max="13316" width="29.7109375" style="31" customWidth="1"/>
    <col min="13317" max="13317" width="13.42578125" style="31" customWidth="1"/>
    <col min="13318" max="13318" width="13.85546875" style="31" customWidth="1"/>
    <col min="13319" max="13323" width="16.5703125" style="31" customWidth="1"/>
    <col min="13324" max="13324" width="20.5703125" style="31" customWidth="1"/>
    <col min="13325" max="13325" width="21.140625" style="31" customWidth="1"/>
    <col min="13326" max="13326" width="9.5703125" style="31" customWidth="1"/>
    <col min="13327" max="13327" width="0.42578125" style="31" customWidth="1"/>
    <col min="13328" max="13334" width="6.42578125" style="31" customWidth="1"/>
    <col min="13335" max="13563" width="11.42578125" style="31"/>
    <col min="13564" max="13564" width="1" style="31" customWidth="1"/>
    <col min="13565" max="13565" width="4.28515625" style="31" customWidth="1"/>
    <col min="13566" max="13566" width="34.7109375" style="31" customWidth="1"/>
    <col min="13567" max="13567" width="0" style="31" hidden="1" customWidth="1"/>
    <col min="13568" max="13568" width="20" style="31" customWidth="1"/>
    <col min="13569" max="13569" width="20.85546875" style="31" customWidth="1"/>
    <col min="13570" max="13570" width="25" style="31" customWidth="1"/>
    <col min="13571" max="13571" width="18.7109375" style="31" customWidth="1"/>
    <col min="13572" max="13572" width="29.7109375" style="31" customWidth="1"/>
    <col min="13573" max="13573" width="13.42578125" style="31" customWidth="1"/>
    <col min="13574" max="13574" width="13.85546875" style="31" customWidth="1"/>
    <col min="13575" max="13579" width="16.5703125" style="31" customWidth="1"/>
    <col min="13580" max="13580" width="20.5703125" style="31" customWidth="1"/>
    <col min="13581" max="13581" width="21.140625" style="31" customWidth="1"/>
    <col min="13582" max="13582" width="9.5703125" style="31" customWidth="1"/>
    <col min="13583" max="13583" width="0.42578125" style="31" customWidth="1"/>
    <col min="13584" max="13590" width="6.42578125" style="31" customWidth="1"/>
    <col min="13591" max="13819" width="11.42578125" style="31"/>
    <col min="13820" max="13820" width="1" style="31" customWidth="1"/>
    <col min="13821" max="13821" width="4.28515625" style="31" customWidth="1"/>
    <col min="13822" max="13822" width="34.7109375" style="31" customWidth="1"/>
    <col min="13823" max="13823" width="0" style="31" hidden="1" customWidth="1"/>
    <col min="13824" max="13824" width="20" style="31" customWidth="1"/>
    <col min="13825" max="13825" width="20.85546875" style="31" customWidth="1"/>
    <col min="13826" max="13826" width="25" style="31" customWidth="1"/>
    <col min="13827" max="13827" width="18.7109375" style="31" customWidth="1"/>
    <col min="13828" max="13828" width="29.7109375" style="31" customWidth="1"/>
    <col min="13829" max="13829" width="13.42578125" style="31" customWidth="1"/>
    <col min="13830" max="13830" width="13.85546875" style="31" customWidth="1"/>
    <col min="13831" max="13835" width="16.5703125" style="31" customWidth="1"/>
    <col min="13836" max="13836" width="20.5703125" style="31" customWidth="1"/>
    <col min="13837" max="13837" width="21.140625" style="31" customWidth="1"/>
    <col min="13838" max="13838" width="9.5703125" style="31" customWidth="1"/>
    <col min="13839" max="13839" width="0.42578125" style="31" customWidth="1"/>
    <col min="13840" max="13846" width="6.42578125" style="31" customWidth="1"/>
    <col min="13847" max="14075" width="11.42578125" style="31"/>
    <col min="14076" max="14076" width="1" style="31" customWidth="1"/>
    <col min="14077" max="14077" width="4.28515625" style="31" customWidth="1"/>
    <col min="14078" max="14078" width="34.7109375" style="31" customWidth="1"/>
    <col min="14079" max="14079" width="0" style="31" hidden="1" customWidth="1"/>
    <col min="14080" max="14080" width="20" style="31" customWidth="1"/>
    <col min="14081" max="14081" width="20.85546875" style="31" customWidth="1"/>
    <col min="14082" max="14082" width="25" style="31" customWidth="1"/>
    <col min="14083" max="14083" width="18.7109375" style="31" customWidth="1"/>
    <col min="14084" max="14084" width="29.7109375" style="31" customWidth="1"/>
    <col min="14085" max="14085" width="13.42578125" style="31" customWidth="1"/>
    <col min="14086" max="14086" width="13.85546875" style="31" customWidth="1"/>
    <col min="14087" max="14091" width="16.5703125" style="31" customWidth="1"/>
    <col min="14092" max="14092" width="20.5703125" style="31" customWidth="1"/>
    <col min="14093" max="14093" width="21.140625" style="31" customWidth="1"/>
    <col min="14094" max="14094" width="9.5703125" style="31" customWidth="1"/>
    <col min="14095" max="14095" width="0.42578125" style="31" customWidth="1"/>
    <col min="14096" max="14102" width="6.42578125" style="31" customWidth="1"/>
    <col min="14103" max="14331" width="11.42578125" style="31"/>
    <col min="14332" max="14332" width="1" style="31" customWidth="1"/>
    <col min="14333" max="14333" width="4.28515625" style="31" customWidth="1"/>
    <col min="14334" max="14334" width="34.7109375" style="31" customWidth="1"/>
    <col min="14335" max="14335" width="0" style="31" hidden="1" customWidth="1"/>
    <col min="14336" max="14336" width="20" style="31" customWidth="1"/>
    <col min="14337" max="14337" width="20.85546875" style="31" customWidth="1"/>
    <col min="14338" max="14338" width="25" style="31" customWidth="1"/>
    <col min="14339" max="14339" width="18.7109375" style="31" customWidth="1"/>
    <col min="14340" max="14340" width="29.7109375" style="31" customWidth="1"/>
    <col min="14341" max="14341" width="13.42578125" style="31" customWidth="1"/>
    <col min="14342" max="14342" width="13.85546875" style="31" customWidth="1"/>
    <col min="14343" max="14347" width="16.5703125" style="31" customWidth="1"/>
    <col min="14348" max="14348" width="20.5703125" style="31" customWidth="1"/>
    <col min="14349" max="14349" width="21.140625" style="31" customWidth="1"/>
    <col min="14350" max="14350" width="9.5703125" style="31" customWidth="1"/>
    <col min="14351" max="14351" width="0.42578125" style="31" customWidth="1"/>
    <col min="14352" max="14358" width="6.42578125" style="31" customWidth="1"/>
    <col min="14359" max="14587" width="11.42578125" style="31"/>
    <col min="14588" max="14588" width="1" style="31" customWidth="1"/>
    <col min="14589" max="14589" width="4.28515625" style="31" customWidth="1"/>
    <col min="14590" max="14590" width="34.7109375" style="31" customWidth="1"/>
    <col min="14591" max="14591" width="0" style="31" hidden="1" customWidth="1"/>
    <col min="14592" max="14592" width="20" style="31" customWidth="1"/>
    <col min="14593" max="14593" width="20.85546875" style="31" customWidth="1"/>
    <col min="14594" max="14594" width="25" style="31" customWidth="1"/>
    <col min="14595" max="14595" width="18.7109375" style="31" customWidth="1"/>
    <col min="14596" max="14596" width="29.7109375" style="31" customWidth="1"/>
    <col min="14597" max="14597" width="13.42578125" style="31" customWidth="1"/>
    <col min="14598" max="14598" width="13.85546875" style="31" customWidth="1"/>
    <col min="14599" max="14603" width="16.5703125" style="31" customWidth="1"/>
    <col min="14604" max="14604" width="20.5703125" style="31" customWidth="1"/>
    <col min="14605" max="14605" width="21.140625" style="31" customWidth="1"/>
    <col min="14606" max="14606" width="9.5703125" style="31" customWidth="1"/>
    <col min="14607" max="14607" width="0.42578125" style="31" customWidth="1"/>
    <col min="14608" max="14614" width="6.42578125" style="31" customWidth="1"/>
    <col min="14615" max="14843" width="11.42578125" style="31"/>
    <col min="14844" max="14844" width="1" style="31" customWidth="1"/>
    <col min="14845" max="14845" width="4.28515625" style="31" customWidth="1"/>
    <col min="14846" max="14846" width="34.7109375" style="31" customWidth="1"/>
    <col min="14847" max="14847" width="0" style="31" hidden="1" customWidth="1"/>
    <col min="14848" max="14848" width="20" style="31" customWidth="1"/>
    <col min="14849" max="14849" width="20.85546875" style="31" customWidth="1"/>
    <col min="14850" max="14850" width="25" style="31" customWidth="1"/>
    <col min="14851" max="14851" width="18.7109375" style="31" customWidth="1"/>
    <col min="14852" max="14852" width="29.7109375" style="31" customWidth="1"/>
    <col min="14853" max="14853" width="13.42578125" style="31" customWidth="1"/>
    <col min="14854" max="14854" width="13.85546875" style="31" customWidth="1"/>
    <col min="14855" max="14859" width="16.5703125" style="31" customWidth="1"/>
    <col min="14860" max="14860" width="20.5703125" style="31" customWidth="1"/>
    <col min="14861" max="14861" width="21.140625" style="31" customWidth="1"/>
    <col min="14862" max="14862" width="9.5703125" style="31" customWidth="1"/>
    <col min="14863" max="14863" width="0.42578125" style="31" customWidth="1"/>
    <col min="14864" max="14870" width="6.42578125" style="31" customWidth="1"/>
    <col min="14871" max="15099" width="11.42578125" style="31"/>
    <col min="15100" max="15100" width="1" style="31" customWidth="1"/>
    <col min="15101" max="15101" width="4.28515625" style="31" customWidth="1"/>
    <col min="15102" max="15102" width="34.7109375" style="31" customWidth="1"/>
    <col min="15103" max="15103" width="0" style="31" hidden="1" customWidth="1"/>
    <col min="15104" max="15104" width="20" style="31" customWidth="1"/>
    <col min="15105" max="15105" width="20.85546875" style="31" customWidth="1"/>
    <col min="15106" max="15106" width="25" style="31" customWidth="1"/>
    <col min="15107" max="15107" width="18.7109375" style="31" customWidth="1"/>
    <col min="15108" max="15108" width="29.7109375" style="31" customWidth="1"/>
    <col min="15109" max="15109" width="13.42578125" style="31" customWidth="1"/>
    <col min="15110" max="15110" width="13.85546875" style="31" customWidth="1"/>
    <col min="15111" max="15115" width="16.5703125" style="31" customWidth="1"/>
    <col min="15116" max="15116" width="20.5703125" style="31" customWidth="1"/>
    <col min="15117" max="15117" width="21.140625" style="31" customWidth="1"/>
    <col min="15118" max="15118" width="9.5703125" style="31" customWidth="1"/>
    <col min="15119" max="15119" width="0.42578125" style="31" customWidth="1"/>
    <col min="15120" max="15126" width="6.42578125" style="31" customWidth="1"/>
    <col min="15127" max="15355" width="11.42578125" style="31"/>
    <col min="15356" max="15356" width="1" style="31" customWidth="1"/>
    <col min="15357" max="15357" width="4.28515625" style="31" customWidth="1"/>
    <col min="15358" max="15358" width="34.7109375" style="31" customWidth="1"/>
    <col min="15359" max="15359" width="0" style="31" hidden="1" customWidth="1"/>
    <col min="15360" max="15360" width="20" style="31" customWidth="1"/>
    <col min="15361" max="15361" width="20.85546875" style="31" customWidth="1"/>
    <col min="15362" max="15362" width="25" style="31" customWidth="1"/>
    <col min="15363" max="15363" width="18.7109375" style="31" customWidth="1"/>
    <col min="15364" max="15364" width="29.7109375" style="31" customWidth="1"/>
    <col min="15365" max="15365" width="13.42578125" style="31" customWidth="1"/>
    <col min="15366" max="15366" width="13.85546875" style="31" customWidth="1"/>
    <col min="15367" max="15371" width="16.5703125" style="31" customWidth="1"/>
    <col min="15372" max="15372" width="20.5703125" style="31" customWidth="1"/>
    <col min="15373" max="15373" width="21.140625" style="31" customWidth="1"/>
    <col min="15374" max="15374" width="9.5703125" style="31" customWidth="1"/>
    <col min="15375" max="15375" width="0.42578125" style="31" customWidth="1"/>
    <col min="15376" max="15382" width="6.42578125" style="31" customWidth="1"/>
    <col min="15383" max="15611" width="11.42578125" style="31"/>
    <col min="15612" max="15612" width="1" style="31" customWidth="1"/>
    <col min="15613" max="15613" width="4.28515625" style="31" customWidth="1"/>
    <col min="15614" max="15614" width="34.7109375" style="31" customWidth="1"/>
    <col min="15615" max="15615" width="0" style="31" hidden="1" customWidth="1"/>
    <col min="15616" max="15616" width="20" style="31" customWidth="1"/>
    <col min="15617" max="15617" width="20.85546875" style="31" customWidth="1"/>
    <col min="15618" max="15618" width="25" style="31" customWidth="1"/>
    <col min="15619" max="15619" width="18.7109375" style="31" customWidth="1"/>
    <col min="15620" max="15620" width="29.7109375" style="31" customWidth="1"/>
    <col min="15621" max="15621" width="13.42578125" style="31" customWidth="1"/>
    <col min="15622" max="15622" width="13.85546875" style="31" customWidth="1"/>
    <col min="15623" max="15627" width="16.5703125" style="31" customWidth="1"/>
    <col min="15628" max="15628" width="20.5703125" style="31" customWidth="1"/>
    <col min="15629" max="15629" width="21.140625" style="31" customWidth="1"/>
    <col min="15630" max="15630" width="9.5703125" style="31" customWidth="1"/>
    <col min="15631" max="15631" width="0.42578125" style="31" customWidth="1"/>
    <col min="15632" max="15638" width="6.42578125" style="31" customWidth="1"/>
    <col min="15639" max="15867" width="11.42578125" style="31"/>
    <col min="15868" max="15868" width="1" style="31" customWidth="1"/>
    <col min="15869" max="15869" width="4.28515625" style="31" customWidth="1"/>
    <col min="15870" max="15870" width="34.7109375" style="31" customWidth="1"/>
    <col min="15871" max="15871" width="0" style="31" hidden="1" customWidth="1"/>
    <col min="15872" max="15872" width="20" style="31" customWidth="1"/>
    <col min="15873" max="15873" width="20.85546875" style="31" customWidth="1"/>
    <col min="15874" max="15874" width="25" style="31" customWidth="1"/>
    <col min="15875" max="15875" width="18.7109375" style="31" customWidth="1"/>
    <col min="15876" max="15876" width="29.7109375" style="31" customWidth="1"/>
    <col min="15877" max="15877" width="13.42578125" style="31" customWidth="1"/>
    <col min="15878" max="15878" width="13.85546875" style="31" customWidth="1"/>
    <col min="15879" max="15883" width="16.5703125" style="31" customWidth="1"/>
    <col min="15884" max="15884" width="20.5703125" style="31" customWidth="1"/>
    <col min="15885" max="15885" width="21.140625" style="31" customWidth="1"/>
    <col min="15886" max="15886" width="9.5703125" style="31" customWidth="1"/>
    <col min="15887" max="15887" width="0.42578125" style="31" customWidth="1"/>
    <col min="15888" max="15894" width="6.42578125" style="31" customWidth="1"/>
    <col min="15895" max="16123" width="11.42578125" style="31"/>
    <col min="16124" max="16124" width="1" style="31" customWidth="1"/>
    <col min="16125" max="16125" width="4.28515625" style="31" customWidth="1"/>
    <col min="16126" max="16126" width="34.7109375" style="31" customWidth="1"/>
    <col min="16127" max="16127" width="0" style="31" hidden="1" customWidth="1"/>
    <col min="16128" max="16128" width="20" style="31" customWidth="1"/>
    <col min="16129" max="16129" width="20.85546875" style="31" customWidth="1"/>
    <col min="16130" max="16130" width="25" style="31" customWidth="1"/>
    <col min="16131" max="16131" width="18.7109375" style="31" customWidth="1"/>
    <col min="16132" max="16132" width="29.7109375" style="31" customWidth="1"/>
    <col min="16133" max="16133" width="13.42578125" style="31" customWidth="1"/>
    <col min="16134" max="16134" width="13.85546875" style="31" customWidth="1"/>
    <col min="16135" max="16139" width="16.5703125" style="31" customWidth="1"/>
    <col min="16140" max="16140" width="20.5703125" style="31" customWidth="1"/>
    <col min="16141" max="16141" width="21.140625" style="31" customWidth="1"/>
    <col min="16142" max="16142" width="9.5703125" style="31" customWidth="1"/>
    <col min="16143" max="16143" width="0.42578125" style="31" customWidth="1"/>
    <col min="16144" max="16150" width="6.42578125" style="31" customWidth="1"/>
    <col min="16151" max="16371" width="11.42578125" style="31"/>
    <col min="16372" max="16384" width="11.42578125" style="31" customWidth="1"/>
  </cols>
  <sheetData>
    <row r="2" spans="1:16" ht="26.25" x14ac:dyDescent="0.25">
      <c r="B2" s="1159" t="s">
        <v>2</v>
      </c>
      <c r="C2" s="1160"/>
      <c r="D2" s="1160"/>
      <c r="E2" s="1160"/>
      <c r="F2" s="1160"/>
      <c r="G2" s="1160"/>
      <c r="H2" s="1160"/>
      <c r="I2" s="1160"/>
      <c r="J2" s="1160"/>
      <c r="K2" s="1160"/>
      <c r="L2" s="1160"/>
      <c r="M2" s="1160"/>
      <c r="N2" s="1160"/>
      <c r="O2" s="1160"/>
      <c r="P2" s="1160"/>
    </row>
    <row r="4" spans="1:16" ht="26.25" x14ac:dyDescent="0.25">
      <c r="B4" s="1161" t="s">
        <v>3</v>
      </c>
      <c r="C4" s="1161"/>
      <c r="D4" s="1161"/>
      <c r="E4" s="1161"/>
      <c r="F4" s="1161"/>
      <c r="G4" s="1161"/>
      <c r="H4" s="1161"/>
      <c r="I4" s="1161"/>
      <c r="J4" s="1161"/>
      <c r="K4" s="1161"/>
      <c r="L4" s="1161"/>
      <c r="M4" s="1161"/>
      <c r="N4" s="1161"/>
      <c r="O4" s="1161"/>
      <c r="P4" s="1161"/>
    </row>
    <row r="5" spans="1:16" s="59" customFormat="1" ht="20.25" x14ac:dyDescent="0.3">
      <c r="A5" s="1162" t="s">
        <v>4</v>
      </c>
      <c r="B5" s="1162"/>
      <c r="C5" s="1162"/>
      <c r="D5" s="1162"/>
      <c r="E5" s="1162"/>
      <c r="F5" s="1162"/>
      <c r="G5" s="1162"/>
      <c r="H5" s="1162"/>
      <c r="I5" s="1162"/>
      <c r="J5" s="1162"/>
      <c r="K5" s="1162"/>
      <c r="L5" s="1162"/>
    </row>
    <row r="6" spans="1:16" ht="15" thickBot="1" x14ac:dyDescent="0.3"/>
    <row r="7" spans="1:16" ht="21" thickBot="1" x14ac:dyDescent="0.3">
      <c r="B7" s="12" t="s">
        <v>5</v>
      </c>
      <c r="C7" s="1075" t="s">
        <v>1758</v>
      </c>
      <c r="D7" s="1075"/>
      <c r="E7" s="1075"/>
      <c r="F7" s="1075"/>
      <c r="G7" s="1075"/>
      <c r="H7" s="1075"/>
      <c r="I7" s="1075"/>
      <c r="J7" s="1075"/>
      <c r="K7" s="1075"/>
      <c r="L7" s="1075"/>
      <c r="M7" s="1075"/>
      <c r="N7" s="1076"/>
    </row>
    <row r="8" spans="1:16" ht="15.75" thickBot="1" x14ac:dyDescent="0.3">
      <c r="B8" s="13" t="s">
        <v>6</v>
      </c>
      <c r="C8" s="1075"/>
      <c r="D8" s="1075"/>
      <c r="E8" s="1075"/>
      <c r="F8" s="1075"/>
      <c r="G8" s="1075"/>
      <c r="H8" s="1075"/>
      <c r="I8" s="1075"/>
      <c r="J8" s="1075"/>
      <c r="K8" s="1075"/>
      <c r="L8" s="1075"/>
      <c r="M8" s="1075"/>
      <c r="N8" s="1076"/>
    </row>
    <row r="9" spans="1:16" ht="15.75" thickBot="1" x14ac:dyDescent="0.3">
      <c r="B9" s="13" t="s">
        <v>7</v>
      </c>
      <c r="C9" s="1075"/>
      <c r="D9" s="1075"/>
      <c r="E9" s="1075"/>
      <c r="F9" s="1075"/>
      <c r="G9" s="1075"/>
      <c r="H9" s="1075"/>
      <c r="I9" s="1075"/>
      <c r="J9" s="1075"/>
      <c r="K9" s="1075"/>
      <c r="L9" s="1075"/>
      <c r="M9" s="1075"/>
      <c r="N9" s="1076"/>
    </row>
    <row r="10" spans="1:16" ht="15.75" thickBot="1" x14ac:dyDescent="0.3">
      <c r="B10" s="13" t="s">
        <v>8</v>
      </c>
      <c r="C10" s="1075"/>
      <c r="D10" s="1075"/>
      <c r="E10" s="1075"/>
      <c r="F10" s="1075"/>
      <c r="G10" s="1075"/>
      <c r="H10" s="1075"/>
      <c r="I10" s="1075"/>
      <c r="J10" s="1075"/>
      <c r="K10" s="1075"/>
      <c r="L10" s="1075"/>
      <c r="M10" s="1075"/>
      <c r="N10" s="1076"/>
    </row>
    <row r="11" spans="1:16" ht="15.75" thickBot="1" x14ac:dyDescent="0.3">
      <c r="B11" s="13" t="s">
        <v>9</v>
      </c>
      <c r="C11" s="1077">
        <v>11</v>
      </c>
      <c r="D11" s="1077"/>
      <c r="E11" s="1078"/>
      <c r="F11" s="60"/>
      <c r="G11" s="60"/>
      <c r="H11" s="60"/>
      <c r="I11" s="60"/>
      <c r="J11" s="60"/>
      <c r="K11" s="60"/>
      <c r="L11" s="60"/>
      <c r="M11" s="60"/>
      <c r="N11" s="61"/>
    </row>
    <row r="12" spans="1:16" ht="15.75" thickBot="1" x14ac:dyDescent="0.3">
      <c r="B12" s="14" t="s">
        <v>10</v>
      </c>
      <c r="C12" s="38">
        <v>42021</v>
      </c>
      <c r="D12" s="207"/>
      <c r="E12" s="207"/>
      <c r="F12" s="207"/>
      <c r="G12" s="207"/>
      <c r="H12" s="207"/>
      <c r="I12" s="207"/>
      <c r="J12" s="207"/>
      <c r="K12" s="207"/>
      <c r="L12" s="207"/>
      <c r="M12" s="207"/>
      <c r="N12" s="208"/>
    </row>
    <row r="13" spans="1:16" ht="15.75" x14ac:dyDescent="0.25">
      <c r="B13" s="15"/>
      <c r="C13" s="39"/>
      <c r="D13" s="16"/>
      <c r="E13" s="16"/>
      <c r="F13" s="16"/>
      <c r="G13" s="16"/>
      <c r="H13" s="16"/>
      <c r="I13" s="62"/>
      <c r="J13" s="62"/>
      <c r="K13" s="62"/>
      <c r="L13" s="62"/>
      <c r="M13" s="62"/>
      <c r="N13" s="16"/>
    </row>
    <row r="14" spans="1:16" ht="15" x14ac:dyDescent="0.25">
      <c r="I14" s="62"/>
      <c r="J14" s="62"/>
      <c r="K14" s="62"/>
      <c r="L14" s="62"/>
      <c r="M14" s="62"/>
      <c r="N14" s="63"/>
    </row>
    <row r="15" spans="1:16" ht="30" customHeight="1" x14ac:dyDescent="0.25">
      <c r="B15" s="1071" t="s">
        <v>11</v>
      </c>
      <c r="C15" s="1071"/>
      <c r="D15" s="205" t="s">
        <v>12</v>
      </c>
      <c r="E15" s="205" t="s">
        <v>13</v>
      </c>
      <c r="F15" s="205" t="s">
        <v>14</v>
      </c>
      <c r="G15" s="64"/>
      <c r="I15" s="40"/>
      <c r="J15" s="40"/>
      <c r="K15" s="40"/>
      <c r="L15" s="40"/>
      <c r="M15" s="40"/>
      <c r="N15" s="63"/>
    </row>
    <row r="16" spans="1:16" ht="15" x14ac:dyDescent="0.25">
      <c r="B16" s="1071"/>
      <c r="C16" s="1071"/>
      <c r="D16" s="205">
        <v>11</v>
      </c>
      <c r="E16" s="65">
        <v>190451660</v>
      </c>
      <c r="F16" s="65">
        <v>70</v>
      </c>
      <c r="G16" s="66"/>
      <c r="I16" s="41"/>
      <c r="J16" s="41"/>
      <c r="K16" s="41"/>
      <c r="L16" s="41"/>
      <c r="M16" s="41"/>
      <c r="N16" s="63"/>
    </row>
    <row r="17" spans="1:14" ht="15" x14ac:dyDescent="0.25">
      <c r="B17" s="1071"/>
      <c r="C17" s="1071"/>
      <c r="D17" s="205"/>
      <c r="E17" s="65"/>
      <c r="F17" s="65"/>
      <c r="G17" s="66"/>
      <c r="I17" s="41"/>
      <c r="J17" s="41"/>
      <c r="K17" s="41"/>
      <c r="L17" s="41"/>
      <c r="M17" s="41"/>
      <c r="N17" s="63"/>
    </row>
    <row r="18" spans="1:14" ht="15" x14ac:dyDescent="0.25">
      <c r="B18" s="1071"/>
      <c r="C18" s="1071"/>
      <c r="D18" s="205"/>
      <c r="E18" s="65"/>
      <c r="F18" s="65"/>
      <c r="G18" s="66"/>
      <c r="I18" s="41"/>
      <c r="J18" s="41"/>
      <c r="K18" s="41"/>
      <c r="L18" s="41"/>
      <c r="M18" s="41"/>
      <c r="N18" s="63"/>
    </row>
    <row r="19" spans="1:14" ht="15" x14ac:dyDescent="0.25">
      <c r="B19" s="1071"/>
      <c r="C19" s="1071"/>
      <c r="D19" s="205"/>
      <c r="E19" s="67"/>
      <c r="F19" s="65"/>
      <c r="G19" s="66"/>
      <c r="H19" s="42"/>
      <c r="I19" s="41"/>
      <c r="J19" s="41"/>
      <c r="K19" s="41"/>
      <c r="L19" s="41"/>
      <c r="M19" s="41"/>
      <c r="N19" s="68"/>
    </row>
    <row r="20" spans="1:14" ht="15" x14ac:dyDescent="0.25">
      <c r="B20" s="1071"/>
      <c r="C20" s="1071"/>
      <c r="D20" s="205"/>
      <c r="E20" s="67"/>
      <c r="F20" s="65"/>
      <c r="G20" s="66"/>
      <c r="H20" s="42"/>
      <c r="I20" s="43"/>
      <c r="J20" s="43"/>
      <c r="K20" s="43"/>
      <c r="L20" s="43"/>
      <c r="M20" s="43"/>
      <c r="N20" s="68"/>
    </row>
    <row r="21" spans="1:14" ht="15" x14ac:dyDescent="0.25">
      <c r="B21" s="1071"/>
      <c r="C21" s="1071"/>
      <c r="D21" s="205"/>
      <c r="E21" s="67"/>
      <c r="F21" s="65"/>
      <c r="G21" s="66"/>
      <c r="H21" s="42"/>
      <c r="I21" s="62"/>
      <c r="J21" s="62"/>
      <c r="K21" s="62"/>
      <c r="L21" s="62"/>
      <c r="M21" s="62"/>
      <c r="N21" s="68"/>
    </row>
    <row r="22" spans="1:14" ht="15" x14ac:dyDescent="0.25">
      <c r="B22" s="1071"/>
      <c r="C22" s="1071"/>
      <c r="D22" s="205"/>
      <c r="E22" s="67"/>
      <c r="F22" s="65"/>
      <c r="G22" s="66"/>
      <c r="H22" s="42"/>
      <c r="I22" s="62"/>
      <c r="J22" s="62"/>
      <c r="K22" s="62"/>
      <c r="L22" s="62"/>
      <c r="M22" s="62"/>
      <c r="N22" s="68"/>
    </row>
    <row r="23" spans="1:14" ht="15.75" thickBot="1" x14ac:dyDescent="0.3">
      <c r="B23" s="1056" t="s">
        <v>15</v>
      </c>
      <c r="C23" s="1058"/>
      <c r="D23" s="205"/>
      <c r="E23" s="69">
        <f>SUM(E16:E22)</f>
        <v>190451660</v>
      </c>
      <c r="F23" s="65">
        <f>SUM(F16:F22)</f>
        <v>70</v>
      </c>
      <c r="G23" s="66"/>
      <c r="H23" s="42"/>
      <c r="I23" s="62"/>
      <c r="J23" s="62"/>
      <c r="K23" s="62"/>
      <c r="L23" s="62"/>
      <c r="M23" s="62"/>
      <c r="N23" s="68"/>
    </row>
    <row r="24" spans="1:14" ht="43.5" thickBot="1" x14ac:dyDescent="0.3">
      <c r="A24" s="35"/>
      <c r="B24" s="212" t="s">
        <v>16</v>
      </c>
      <c r="C24" s="212" t="s">
        <v>17</v>
      </c>
      <c r="E24" s="40"/>
      <c r="F24" s="40"/>
      <c r="G24" s="40"/>
      <c r="H24" s="40"/>
      <c r="I24" s="36"/>
      <c r="J24" s="36"/>
      <c r="K24" s="36"/>
      <c r="L24" s="36"/>
      <c r="M24" s="36"/>
    </row>
    <row r="25" spans="1:14" ht="15.75" thickBot="1" x14ac:dyDescent="0.3">
      <c r="A25" s="70">
        <v>1</v>
      </c>
      <c r="C25" s="71">
        <f>+F23*80%</f>
        <v>56</v>
      </c>
      <c r="D25" s="41"/>
      <c r="E25" s="72">
        <f>E23</f>
        <v>190451660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205" t="s">
        <v>19</v>
      </c>
      <c r="C30" s="205" t="s">
        <v>0</v>
      </c>
      <c r="D30" s="205" t="s">
        <v>20</v>
      </c>
      <c r="E30" s="59"/>
      <c r="F30" s="59"/>
      <c r="G30" s="59"/>
      <c r="H30" s="59"/>
      <c r="I30" s="62"/>
      <c r="J30" s="62"/>
      <c r="K30" s="62"/>
      <c r="L30" s="62"/>
      <c r="M30" s="62"/>
      <c r="N30" s="63"/>
    </row>
    <row r="31" spans="1:14" ht="15" x14ac:dyDescent="0.2">
      <c r="A31" s="74"/>
      <c r="B31" s="213" t="s">
        <v>22</v>
      </c>
      <c r="C31" s="204" t="s">
        <v>23</v>
      </c>
      <c r="D31" s="213"/>
      <c r="E31" s="59"/>
      <c r="F31" s="59"/>
      <c r="G31" s="59"/>
      <c r="H31" s="59"/>
      <c r="I31" s="62"/>
      <c r="J31" s="62"/>
      <c r="K31" s="62"/>
      <c r="L31" s="62"/>
      <c r="M31" s="62"/>
      <c r="N31" s="63"/>
    </row>
    <row r="32" spans="1:14" ht="15" x14ac:dyDescent="0.2">
      <c r="A32" s="74"/>
      <c r="B32" s="213" t="s">
        <v>24</v>
      </c>
      <c r="C32" s="204" t="s">
        <v>23</v>
      </c>
      <c r="D32" s="213"/>
      <c r="E32" s="59"/>
      <c r="F32" s="59"/>
      <c r="G32" s="59"/>
      <c r="H32" s="59"/>
      <c r="I32" s="62"/>
      <c r="J32" s="62"/>
      <c r="K32" s="62"/>
      <c r="L32" s="62"/>
      <c r="M32" s="62"/>
      <c r="N32" s="63"/>
    </row>
    <row r="33" spans="1:14" ht="15" x14ac:dyDescent="0.2">
      <c r="A33" s="74"/>
      <c r="B33" s="213" t="s">
        <v>25</v>
      </c>
      <c r="C33" s="204" t="s">
        <v>23</v>
      </c>
      <c r="D33" s="204"/>
      <c r="E33" s="59"/>
      <c r="F33" s="59"/>
      <c r="G33" s="59"/>
      <c r="H33" s="59"/>
      <c r="I33" s="62"/>
      <c r="J33" s="62"/>
      <c r="K33" s="62"/>
      <c r="L33" s="62"/>
      <c r="M33" s="62"/>
      <c r="N33" s="63"/>
    </row>
    <row r="34" spans="1:14" ht="15" x14ac:dyDescent="0.2">
      <c r="A34" s="74"/>
      <c r="B34" s="213" t="s">
        <v>26</v>
      </c>
      <c r="C34" s="204" t="s">
        <v>23</v>
      </c>
      <c r="D34" s="204"/>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205" t="s">
        <v>19</v>
      </c>
      <c r="C40" s="205" t="s">
        <v>28</v>
      </c>
      <c r="D40" s="206" t="s">
        <v>29</v>
      </c>
      <c r="E40" s="206" t="s">
        <v>30</v>
      </c>
      <c r="F40" s="59"/>
      <c r="G40" s="59"/>
      <c r="H40" s="59"/>
      <c r="I40" s="62"/>
      <c r="J40" s="62"/>
      <c r="K40" s="62"/>
      <c r="L40" s="62"/>
      <c r="M40" s="62"/>
      <c r="N40" s="63"/>
    </row>
    <row r="41" spans="1:14" ht="42.75" x14ac:dyDescent="0.2">
      <c r="A41" s="74"/>
      <c r="B41" s="76" t="s">
        <v>31</v>
      </c>
      <c r="C41" s="141">
        <v>40</v>
      </c>
      <c r="D41" s="204">
        <v>0</v>
      </c>
      <c r="E41" s="1052">
        <f>+D41+D42</f>
        <v>0</v>
      </c>
      <c r="F41" s="59"/>
      <c r="G41" s="59"/>
      <c r="H41" s="59"/>
      <c r="I41" s="62"/>
      <c r="J41" s="62"/>
      <c r="K41" s="62"/>
      <c r="L41" s="62"/>
      <c r="M41" s="62"/>
      <c r="N41" s="63"/>
    </row>
    <row r="42" spans="1:14" ht="71.25" x14ac:dyDescent="0.2">
      <c r="A42" s="74"/>
      <c r="B42" s="76" t="s">
        <v>32</v>
      </c>
      <c r="C42" s="141">
        <v>60</v>
      </c>
      <c r="D42" s="204">
        <v>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M47" s="77"/>
      <c r="N47" s="77"/>
    </row>
    <row r="48" spans="1:14" ht="15" thickBot="1" x14ac:dyDescent="0.3">
      <c r="M48" s="77"/>
      <c r="N48" s="77"/>
    </row>
    <row r="49" spans="1:26" s="62" customFormat="1" ht="60"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200" t="s">
        <v>48</v>
      </c>
      <c r="Q49" s="200" t="s">
        <v>49</v>
      </c>
    </row>
    <row r="50" spans="1:26" s="129" customFormat="1" ht="45.75" customHeight="1" x14ac:dyDescent="0.25">
      <c r="A50" s="141">
        <v>1</v>
      </c>
      <c r="B50" s="4" t="s">
        <v>1758</v>
      </c>
      <c r="C50" s="4" t="s">
        <v>1758</v>
      </c>
      <c r="D50" s="4" t="s">
        <v>1759</v>
      </c>
      <c r="E50" s="4" t="s">
        <v>1760</v>
      </c>
      <c r="F50" s="18" t="s">
        <v>0</v>
      </c>
      <c r="G50" s="19" t="s">
        <v>111</v>
      </c>
      <c r="H50" s="20">
        <v>40919</v>
      </c>
      <c r="I50" s="20">
        <v>41090</v>
      </c>
      <c r="J50" s="21" t="s">
        <v>20</v>
      </c>
      <c r="K50" s="94">
        <f>(I50-H50)/30</f>
        <v>5.7</v>
      </c>
      <c r="L50" s="23">
        <v>0</v>
      </c>
      <c r="M50" s="23">
        <v>70</v>
      </c>
      <c r="N50" s="24" t="s">
        <v>50</v>
      </c>
      <c r="O50" s="25">
        <v>21182452</v>
      </c>
      <c r="P50" s="25">
        <v>48</v>
      </c>
      <c r="Q50" s="211"/>
      <c r="R50" s="8"/>
      <c r="S50" s="8"/>
      <c r="T50" s="8"/>
      <c r="U50" s="8"/>
      <c r="V50" s="8"/>
      <c r="W50" s="8"/>
      <c r="X50" s="8"/>
      <c r="Y50" s="8"/>
      <c r="Z50" s="8"/>
    </row>
    <row r="51" spans="1:26" s="129" customFormat="1" ht="44.25" customHeight="1" x14ac:dyDescent="0.25">
      <c r="A51" s="141">
        <f>+A50+1</f>
        <v>2</v>
      </c>
      <c r="B51" s="4" t="s">
        <v>1758</v>
      </c>
      <c r="C51" s="4" t="s">
        <v>1758</v>
      </c>
      <c r="D51" s="4" t="s">
        <v>1759</v>
      </c>
      <c r="E51" s="4" t="s">
        <v>1761</v>
      </c>
      <c r="F51" s="84" t="s">
        <v>0</v>
      </c>
      <c r="G51" s="28" t="s">
        <v>111</v>
      </c>
      <c r="H51" s="20">
        <v>41061</v>
      </c>
      <c r="I51" s="20">
        <v>41273</v>
      </c>
      <c r="J51" s="21" t="s">
        <v>20</v>
      </c>
      <c r="K51" s="94">
        <f>7.07-0.96</f>
        <v>6.11</v>
      </c>
      <c r="L51" s="23" t="s">
        <v>522</v>
      </c>
      <c r="M51" s="23">
        <v>70</v>
      </c>
      <c r="N51" s="24" t="s">
        <v>50</v>
      </c>
      <c r="O51" s="25">
        <v>100800000</v>
      </c>
      <c r="P51" s="25">
        <v>48</v>
      </c>
      <c r="Q51" s="235" t="s">
        <v>1762</v>
      </c>
      <c r="R51" s="8"/>
      <c r="S51" s="8"/>
      <c r="T51" s="8"/>
      <c r="U51" s="8"/>
      <c r="V51" s="8"/>
      <c r="W51" s="8"/>
      <c r="X51" s="8"/>
      <c r="Y51" s="8"/>
      <c r="Z51" s="8"/>
    </row>
    <row r="52" spans="1:26" s="129" customFormat="1" ht="47.25" customHeight="1" x14ac:dyDescent="0.25">
      <c r="A52" s="141">
        <v>3</v>
      </c>
      <c r="B52" s="4" t="s">
        <v>1758</v>
      </c>
      <c r="C52" s="4" t="s">
        <v>1758</v>
      </c>
      <c r="D52" s="4" t="s">
        <v>1759</v>
      </c>
      <c r="E52" s="4" t="s">
        <v>1763</v>
      </c>
      <c r="F52" s="84" t="s">
        <v>0</v>
      </c>
      <c r="G52" s="28" t="s">
        <v>111</v>
      </c>
      <c r="H52" s="20">
        <v>41246</v>
      </c>
      <c r="I52" s="20">
        <v>41988</v>
      </c>
      <c r="J52" s="21" t="s">
        <v>20</v>
      </c>
      <c r="K52" s="94">
        <f t="shared" ref="K52:K53" si="0">(I52-H52)/30</f>
        <v>24.733333333333334</v>
      </c>
      <c r="L52" s="23">
        <v>0</v>
      </c>
      <c r="M52" s="23">
        <v>70</v>
      </c>
      <c r="N52" s="24" t="s">
        <v>50</v>
      </c>
      <c r="O52" s="25">
        <v>289101120</v>
      </c>
      <c r="P52" s="25">
        <v>48</v>
      </c>
      <c r="Q52" s="235"/>
      <c r="R52" s="8"/>
      <c r="S52" s="8"/>
      <c r="T52" s="8"/>
      <c r="U52" s="8"/>
      <c r="V52" s="8"/>
      <c r="W52" s="8"/>
      <c r="X52" s="8"/>
      <c r="Y52" s="8"/>
      <c r="Z52" s="8"/>
    </row>
    <row r="53" spans="1:26" s="129" customFormat="1" ht="45" customHeight="1" x14ac:dyDescent="0.25">
      <c r="A53" s="141">
        <v>4</v>
      </c>
      <c r="B53" s="4" t="s">
        <v>1758</v>
      </c>
      <c r="C53" s="4" t="s">
        <v>1758</v>
      </c>
      <c r="D53" s="4" t="s">
        <v>1764</v>
      </c>
      <c r="E53" s="4" t="s">
        <v>1765</v>
      </c>
      <c r="F53" s="84" t="s">
        <v>0</v>
      </c>
      <c r="G53" s="28" t="s">
        <v>111</v>
      </c>
      <c r="H53" s="20">
        <v>41099</v>
      </c>
      <c r="I53" s="20">
        <v>41273</v>
      </c>
      <c r="J53" s="21" t="s">
        <v>20</v>
      </c>
      <c r="K53" s="94">
        <f t="shared" si="0"/>
        <v>5.8</v>
      </c>
      <c r="L53" s="23">
        <v>0</v>
      </c>
      <c r="M53" s="23">
        <v>252</v>
      </c>
      <c r="N53" s="24" t="s">
        <v>50</v>
      </c>
      <c r="O53" s="25"/>
      <c r="P53" s="25">
        <v>49</v>
      </c>
      <c r="Q53" s="211"/>
      <c r="R53" s="8"/>
      <c r="S53" s="8"/>
      <c r="T53" s="8"/>
      <c r="U53" s="8"/>
      <c r="V53" s="8"/>
      <c r="W53" s="8"/>
      <c r="X53" s="8"/>
      <c r="Y53" s="8"/>
      <c r="Z53" s="8"/>
    </row>
    <row r="54" spans="1:26" s="129" customFormat="1" ht="42.75" customHeight="1" x14ac:dyDescent="0.25">
      <c r="A54" s="141">
        <v>5</v>
      </c>
      <c r="B54" s="4" t="s">
        <v>1758</v>
      </c>
      <c r="C54" s="4" t="s">
        <v>1758</v>
      </c>
      <c r="D54" s="4" t="s">
        <v>1764</v>
      </c>
      <c r="E54" s="4" t="s">
        <v>1766</v>
      </c>
      <c r="F54" s="84" t="s">
        <v>0</v>
      </c>
      <c r="G54" s="28" t="s">
        <v>111</v>
      </c>
      <c r="H54" s="20">
        <v>41256</v>
      </c>
      <c r="I54" s="20">
        <v>42004</v>
      </c>
      <c r="J54" s="21" t="s">
        <v>20</v>
      </c>
      <c r="K54" s="94" t="s">
        <v>1767</v>
      </c>
      <c r="L54" s="24">
        <f>17/30</f>
        <v>0.56666666666666665</v>
      </c>
      <c r="M54" s="23">
        <v>252</v>
      </c>
      <c r="N54" s="24" t="s">
        <v>50</v>
      </c>
      <c r="O54" s="25"/>
      <c r="P54" s="25">
        <v>49</v>
      </c>
      <c r="Q54" s="235" t="s">
        <v>1768</v>
      </c>
      <c r="R54" s="8"/>
      <c r="S54" s="8"/>
      <c r="T54" s="8"/>
      <c r="U54" s="8"/>
      <c r="V54" s="8"/>
      <c r="W54" s="8"/>
      <c r="X54" s="8"/>
      <c r="Y54" s="8"/>
      <c r="Z54" s="8"/>
    </row>
    <row r="55" spans="1:26" s="129" customFormat="1" x14ac:dyDescent="0.25">
      <c r="A55" s="141"/>
      <c r="B55" s="26" t="s">
        <v>30</v>
      </c>
      <c r="C55" s="5"/>
      <c r="D55" s="4"/>
      <c r="E55" s="27"/>
      <c r="F55" s="28"/>
      <c r="G55" s="28"/>
      <c r="H55" s="28"/>
      <c r="I55" s="21"/>
      <c r="J55" s="21"/>
      <c r="K55" s="29">
        <f>SUM(K50:K54)</f>
        <v>42.343333333333334</v>
      </c>
      <c r="L55" s="30" t="s">
        <v>1769</v>
      </c>
      <c r="M55" s="281">
        <f>SUM(M54+M51)+70</f>
        <v>392</v>
      </c>
      <c r="N55" s="30">
        <f>SUM(N50:N54)</f>
        <v>0</v>
      </c>
      <c r="O55" s="25">
        <f>SUM(O50:O54)</f>
        <v>411083572</v>
      </c>
      <c r="P55" s="25"/>
      <c r="Q55" s="211"/>
    </row>
    <row r="56" spans="1:26" x14ac:dyDescent="0.25">
      <c r="E56" s="46"/>
      <c r="K56" s="47"/>
    </row>
    <row r="57" spans="1:26" ht="15" x14ac:dyDescent="0.25">
      <c r="B57" s="1049" t="s">
        <v>51</v>
      </c>
      <c r="C57" s="1049" t="s">
        <v>52</v>
      </c>
      <c r="D57" s="1080" t="s">
        <v>53</v>
      </c>
      <c r="E57" s="1080"/>
      <c r="K57" s="48"/>
      <c r="L57" s="48"/>
      <c r="M57" s="48"/>
    </row>
    <row r="58" spans="1:26" ht="18" x14ac:dyDescent="0.25">
      <c r="B58" s="1051"/>
      <c r="C58" s="1051"/>
      <c r="D58" s="206" t="s">
        <v>54</v>
      </c>
      <c r="E58" s="49" t="s">
        <v>55</v>
      </c>
      <c r="H58" s="32"/>
      <c r="I58" s="51"/>
      <c r="K58" s="51"/>
      <c r="L58" s="48"/>
    </row>
    <row r="59" spans="1:26" ht="18" x14ac:dyDescent="0.25">
      <c r="B59" s="50" t="s">
        <v>56</v>
      </c>
      <c r="C59" s="52">
        <f>+K55</f>
        <v>42.343333333333334</v>
      </c>
      <c r="D59" s="204" t="s">
        <v>23</v>
      </c>
      <c r="E59" s="204"/>
      <c r="F59" s="33"/>
      <c r="G59" s="33"/>
      <c r="H59" s="33"/>
      <c r="I59" s="33"/>
      <c r="J59" s="33"/>
      <c r="L59" s="53"/>
      <c r="M59" s="33"/>
    </row>
    <row r="60" spans="1:26" ht="15" x14ac:dyDescent="0.25">
      <c r="B60" s="50" t="s">
        <v>57</v>
      </c>
      <c r="C60" s="54">
        <f>+M55</f>
        <v>392</v>
      </c>
      <c r="D60" s="204" t="s">
        <v>23</v>
      </c>
      <c r="E60" s="204"/>
    </row>
    <row r="61" spans="1:26" x14ac:dyDescent="0.25">
      <c r="B61" s="55"/>
      <c r="C61" s="1163"/>
      <c r="D61" s="1163"/>
      <c r="E61" s="1163"/>
      <c r="F61" s="1163"/>
      <c r="G61" s="1163"/>
      <c r="H61" s="1163"/>
      <c r="I61" s="1163"/>
      <c r="J61" s="1163"/>
      <c r="K61" s="1163"/>
      <c r="L61" s="1163"/>
      <c r="M61" s="1163"/>
      <c r="N61" s="1163"/>
    </row>
    <row r="62" spans="1:26" ht="15" thickBot="1" x14ac:dyDescent="0.3"/>
    <row r="63" spans="1:26" ht="27" thickBot="1" x14ac:dyDescent="0.3">
      <c r="B63" s="1164" t="s">
        <v>58</v>
      </c>
      <c r="C63" s="1164"/>
      <c r="D63" s="1164"/>
      <c r="E63" s="1164"/>
      <c r="F63" s="1164"/>
      <c r="G63" s="1164"/>
      <c r="H63" s="1164"/>
      <c r="I63" s="1164"/>
      <c r="J63" s="1164"/>
      <c r="K63" s="1164"/>
      <c r="L63" s="1164"/>
      <c r="M63" s="1164"/>
      <c r="N63" s="1164"/>
    </row>
    <row r="66" spans="2:18" ht="90" x14ac:dyDescent="0.25">
      <c r="B66" s="205" t="s">
        <v>59</v>
      </c>
      <c r="C66" s="80" t="s">
        <v>60</v>
      </c>
      <c r="D66" s="80" t="s">
        <v>61</v>
      </c>
      <c r="E66" s="80" t="s">
        <v>62</v>
      </c>
      <c r="F66" s="80" t="s">
        <v>63</v>
      </c>
      <c r="G66" s="80" t="s">
        <v>64</v>
      </c>
      <c r="H66" s="80" t="s">
        <v>498</v>
      </c>
      <c r="I66" s="205" t="s">
        <v>65</v>
      </c>
      <c r="J66" s="80" t="s">
        <v>66</v>
      </c>
      <c r="K66" s="80" t="s">
        <v>67</v>
      </c>
      <c r="L66" s="80" t="s">
        <v>68</v>
      </c>
      <c r="M66" s="80" t="s">
        <v>69</v>
      </c>
      <c r="N66" s="81" t="s">
        <v>70</v>
      </c>
      <c r="O66" s="81" t="s">
        <v>71</v>
      </c>
      <c r="P66" s="1056" t="s">
        <v>21</v>
      </c>
      <c r="Q66" s="1058"/>
      <c r="R66" s="80" t="s">
        <v>72</v>
      </c>
    </row>
    <row r="67" spans="2:18" ht="78" customHeight="1" x14ac:dyDescent="0.25">
      <c r="B67" s="213" t="s">
        <v>113</v>
      </c>
      <c r="C67" s="212" t="s">
        <v>117</v>
      </c>
      <c r="D67" s="212" t="s">
        <v>1770</v>
      </c>
      <c r="E67" s="141">
        <v>70</v>
      </c>
      <c r="F67" s="212" t="s">
        <v>1771</v>
      </c>
      <c r="G67" s="212" t="s">
        <v>1771</v>
      </c>
      <c r="H67" s="212" t="s">
        <v>1771</v>
      </c>
      <c r="I67" s="212" t="s">
        <v>1771</v>
      </c>
      <c r="J67" s="212" t="s">
        <v>1771</v>
      </c>
      <c r="K67" s="212" t="s">
        <v>1771</v>
      </c>
      <c r="L67" s="212" t="s">
        <v>0</v>
      </c>
      <c r="M67" s="212" t="s">
        <v>0</v>
      </c>
      <c r="N67" s="212" t="s">
        <v>0</v>
      </c>
      <c r="O67" s="212" t="s">
        <v>0</v>
      </c>
      <c r="P67" s="1046" t="s">
        <v>1772</v>
      </c>
      <c r="Q67" s="1047"/>
      <c r="R67" s="141" t="s">
        <v>0</v>
      </c>
    </row>
    <row r="68" spans="2:18" ht="15" customHeight="1" x14ac:dyDescent="0.2">
      <c r="B68" s="11"/>
      <c r="C68" s="11"/>
      <c r="D68" s="56"/>
      <c r="E68" s="56"/>
      <c r="F68" s="57"/>
      <c r="G68" s="58"/>
      <c r="H68" s="57"/>
      <c r="I68" s="213"/>
      <c r="J68" s="11"/>
      <c r="K68" s="11"/>
      <c r="L68" s="213"/>
      <c r="M68" s="213"/>
      <c r="N68" s="213"/>
      <c r="O68" s="213"/>
      <c r="P68" s="1056"/>
      <c r="Q68" s="1058"/>
      <c r="R68" s="213"/>
    </row>
    <row r="69" spans="2:18" ht="15" x14ac:dyDescent="0.2">
      <c r="B69" s="11"/>
      <c r="C69" s="11"/>
      <c r="D69" s="56"/>
      <c r="E69" s="56"/>
      <c r="F69" s="57"/>
      <c r="G69" s="58"/>
      <c r="H69" s="57"/>
      <c r="I69" s="213"/>
      <c r="J69" s="11"/>
      <c r="K69" s="11"/>
      <c r="L69" s="213"/>
      <c r="M69" s="213"/>
      <c r="N69" s="213"/>
      <c r="O69" s="213"/>
      <c r="P69" s="1056"/>
      <c r="Q69" s="1058"/>
      <c r="R69" s="213"/>
    </row>
    <row r="70" spans="2:18" ht="15" x14ac:dyDescent="0.2">
      <c r="B70" s="11"/>
      <c r="C70" s="11"/>
      <c r="D70" s="56"/>
      <c r="E70" s="56"/>
      <c r="F70" s="57"/>
      <c r="G70" s="58"/>
      <c r="H70" s="57"/>
      <c r="I70" s="213"/>
      <c r="J70" s="11"/>
      <c r="K70" s="11"/>
      <c r="L70" s="213"/>
      <c r="M70" s="213"/>
      <c r="N70" s="213"/>
      <c r="O70" s="213"/>
      <c r="P70" s="1056"/>
      <c r="Q70" s="1058"/>
      <c r="R70" s="213"/>
    </row>
    <row r="71" spans="2:18" ht="15" x14ac:dyDescent="0.2">
      <c r="B71" s="11"/>
      <c r="C71" s="11"/>
      <c r="D71" s="56"/>
      <c r="E71" s="56"/>
      <c r="F71" s="57"/>
      <c r="G71" s="58"/>
      <c r="H71" s="57"/>
      <c r="I71" s="213"/>
      <c r="J71" s="11"/>
      <c r="K71" s="11"/>
      <c r="L71" s="213"/>
      <c r="M71" s="213"/>
      <c r="N71" s="213"/>
      <c r="O71" s="213"/>
      <c r="P71" s="1056"/>
      <c r="Q71" s="1058"/>
      <c r="R71" s="213"/>
    </row>
    <row r="72" spans="2:18" ht="15" x14ac:dyDescent="0.2">
      <c r="B72" s="11"/>
      <c r="C72" s="11"/>
      <c r="D72" s="56"/>
      <c r="E72" s="56"/>
      <c r="F72" s="57"/>
      <c r="G72" s="58"/>
      <c r="H72" s="57"/>
      <c r="I72" s="213"/>
      <c r="J72" s="11"/>
      <c r="K72" s="11"/>
      <c r="L72" s="213"/>
      <c r="M72" s="213"/>
      <c r="N72" s="213"/>
      <c r="O72" s="213"/>
      <c r="P72" s="1056"/>
      <c r="Q72" s="1058"/>
      <c r="R72" s="213"/>
    </row>
    <row r="73" spans="2:18" ht="15" x14ac:dyDescent="0.25">
      <c r="B73" s="213"/>
      <c r="C73" s="213"/>
      <c r="D73" s="213"/>
      <c r="E73" s="213"/>
      <c r="F73" s="213"/>
      <c r="G73" s="131"/>
      <c r="H73" s="213"/>
      <c r="I73" s="213"/>
      <c r="J73" s="213"/>
      <c r="K73" s="213"/>
      <c r="L73" s="213"/>
      <c r="M73" s="213"/>
      <c r="N73" s="213"/>
      <c r="O73" s="213"/>
      <c r="P73" s="1056"/>
      <c r="Q73" s="1058"/>
      <c r="R73" s="213"/>
    </row>
    <row r="74" spans="2:18" x14ac:dyDescent="0.25">
      <c r="B74" s="31" t="s">
        <v>73</v>
      </c>
      <c r="H74" s="213"/>
      <c r="I74" s="213"/>
    </row>
    <row r="75" spans="2:18" x14ac:dyDescent="0.25">
      <c r="B75" s="31" t="s">
        <v>74</v>
      </c>
    </row>
    <row r="76" spans="2:18" x14ac:dyDescent="0.25">
      <c r="B76" s="31" t="s">
        <v>75</v>
      </c>
    </row>
    <row r="78" spans="2:18" ht="15" thickBot="1" x14ac:dyDescent="0.3"/>
    <row r="79" spans="2:18" ht="27" thickBot="1" x14ac:dyDescent="0.3">
      <c r="B79" s="1165" t="s">
        <v>76</v>
      </c>
      <c r="C79" s="1166"/>
      <c r="D79" s="1166"/>
      <c r="E79" s="1166"/>
      <c r="F79" s="1166"/>
      <c r="G79" s="1166"/>
      <c r="H79" s="1166"/>
      <c r="I79" s="1166"/>
      <c r="J79" s="1166"/>
      <c r="K79" s="1166"/>
      <c r="L79" s="1166"/>
      <c r="M79" s="1166"/>
      <c r="N79" s="1167"/>
    </row>
    <row r="84" spans="2:17" ht="15" x14ac:dyDescent="0.25">
      <c r="B84" s="1054" t="s">
        <v>77</v>
      </c>
      <c r="C84" s="1071" t="s">
        <v>78</v>
      </c>
      <c r="D84" s="1071" t="s">
        <v>79</v>
      </c>
      <c r="E84" s="1071" t="s">
        <v>80</v>
      </c>
      <c r="F84" s="1071" t="s">
        <v>81</v>
      </c>
      <c r="G84" s="1071" t="s">
        <v>82</v>
      </c>
      <c r="H84" s="1071" t="s">
        <v>83</v>
      </c>
      <c r="I84" s="1071" t="s">
        <v>84</v>
      </c>
      <c r="J84" s="1071" t="s">
        <v>85</v>
      </c>
      <c r="K84" s="1071"/>
      <c r="L84" s="1071"/>
      <c r="M84" s="1071" t="s">
        <v>86</v>
      </c>
      <c r="N84" s="1071" t="s">
        <v>335</v>
      </c>
      <c r="O84" s="1071" t="s">
        <v>336</v>
      </c>
      <c r="P84" s="1071" t="s">
        <v>21</v>
      </c>
      <c r="Q84" s="1071"/>
    </row>
    <row r="85" spans="2:17" ht="28.5" x14ac:dyDescent="0.2">
      <c r="B85" s="1055"/>
      <c r="C85" s="1071"/>
      <c r="D85" s="1071"/>
      <c r="E85" s="1071"/>
      <c r="F85" s="1071"/>
      <c r="G85" s="1071"/>
      <c r="H85" s="1071"/>
      <c r="I85" s="1071"/>
      <c r="J85" s="56" t="s">
        <v>87</v>
      </c>
      <c r="K85" s="37" t="s">
        <v>88</v>
      </c>
      <c r="L85" s="11" t="s">
        <v>89</v>
      </c>
      <c r="M85" s="1071"/>
      <c r="N85" s="1071"/>
      <c r="O85" s="1071"/>
      <c r="P85" s="1071"/>
      <c r="Q85" s="1071"/>
    </row>
    <row r="86" spans="2:17" ht="42.75" x14ac:dyDescent="0.2">
      <c r="B86" s="2" t="s">
        <v>90</v>
      </c>
      <c r="C86" s="445">
        <v>1</v>
      </c>
      <c r="D86" s="9" t="s">
        <v>1773</v>
      </c>
      <c r="E86" s="275">
        <v>52101843</v>
      </c>
      <c r="F86" s="211" t="s">
        <v>1022</v>
      </c>
      <c r="G86" s="211" t="s">
        <v>1149</v>
      </c>
      <c r="H86" s="82">
        <v>34110</v>
      </c>
      <c r="I86" s="3" t="s">
        <v>1125</v>
      </c>
      <c r="J86" s="211" t="s">
        <v>1774</v>
      </c>
      <c r="K86" s="82" t="s">
        <v>1775</v>
      </c>
      <c r="L86" s="82" t="s">
        <v>1776</v>
      </c>
      <c r="M86" s="211" t="s">
        <v>0</v>
      </c>
      <c r="N86" s="211" t="s">
        <v>0</v>
      </c>
      <c r="O86" s="211" t="s">
        <v>0</v>
      </c>
      <c r="P86" s="1074"/>
      <c r="Q86" s="1074"/>
    </row>
    <row r="87" spans="2:17" ht="128.25" customHeight="1" x14ac:dyDescent="0.2">
      <c r="B87" s="37" t="s">
        <v>91</v>
      </c>
      <c r="C87" s="445">
        <v>1</v>
      </c>
      <c r="D87" s="9" t="s">
        <v>1777</v>
      </c>
      <c r="E87" s="275">
        <v>52161597</v>
      </c>
      <c r="F87" s="276" t="s">
        <v>109</v>
      </c>
      <c r="G87" s="211" t="s">
        <v>644</v>
      </c>
      <c r="H87" s="82">
        <v>36735</v>
      </c>
      <c r="I87" s="3" t="s">
        <v>509</v>
      </c>
      <c r="J87" s="211" t="s">
        <v>1774</v>
      </c>
      <c r="K87" s="82" t="s">
        <v>1778</v>
      </c>
      <c r="L87" s="82" t="s">
        <v>109</v>
      </c>
      <c r="M87" s="211" t="s">
        <v>0</v>
      </c>
      <c r="N87" s="211" t="s">
        <v>0</v>
      </c>
      <c r="O87" s="211" t="s">
        <v>0</v>
      </c>
      <c r="P87" s="1168" t="s">
        <v>1779</v>
      </c>
      <c r="Q87" s="1168"/>
    </row>
    <row r="88" spans="2:17" ht="128.25" customHeight="1" x14ac:dyDescent="0.25">
      <c r="B88" s="212" t="s">
        <v>1780</v>
      </c>
      <c r="C88" s="445" t="s">
        <v>50</v>
      </c>
      <c r="D88" s="445" t="s">
        <v>50</v>
      </c>
      <c r="E88" s="445" t="s">
        <v>50</v>
      </c>
      <c r="F88" s="445" t="s">
        <v>50</v>
      </c>
      <c r="G88" s="445" t="s">
        <v>50</v>
      </c>
      <c r="H88" s="445" t="s">
        <v>50</v>
      </c>
      <c r="I88" s="445" t="s">
        <v>50</v>
      </c>
      <c r="J88" s="445" t="s">
        <v>50</v>
      </c>
      <c r="K88" s="445" t="s">
        <v>50</v>
      </c>
      <c r="L88" s="445" t="s">
        <v>50</v>
      </c>
      <c r="M88" s="445" t="s">
        <v>50</v>
      </c>
      <c r="N88" s="445" t="s">
        <v>50</v>
      </c>
      <c r="O88" s="445" t="s">
        <v>50</v>
      </c>
      <c r="P88" s="1169" t="s">
        <v>1781</v>
      </c>
      <c r="Q88" s="1190"/>
    </row>
    <row r="89" spans="2:17" ht="15" thickBot="1" x14ac:dyDescent="0.3"/>
    <row r="90" spans="2:17" ht="27" thickBot="1" x14ac:dyDescent="0.3">
      <c r="B90" s="1165" t="s">
        <v>92</v>
      </c>
      <c r="C90" s="1166"/>
      <c r="D90" s="1166"/>
      <c r="E90" s="1166"/>
      <c r="F90" s="1166"/>
      <c r="G90" s="1166"/>
      <c r="H90" s="1166"/>
      <c r="I90" s="1166"/>
      <c r="J90" s="1166"/>
      <c r="K90" s="1166"/>
      <c r="L90" s="1166"/>
      <c r="M90" s="1166"/>
      <c r="N90" s="1167"/>
    </row>
    <row r="93" spans="2:17" ht="30" x14ac:dyDescent="0.25">
      <c r="B93" s="80" t="s">
        <v>19</v>
      </c>
      <c r="C93" s="80" t="s">
        <v>337</v>
      </c>
      <c r="D93" s="1056" t="s">
        <v>21</v>
      </c>
      <c r="E93" s="1058"/>
    </row>
    <row r="94" spans="2:17" ht="50.25" customHeight="1" x14ac:dyDescent="0.25">
      <c r="B94" s="212" t="s">
        <v>1782</v>
      </c>
      <c r="C94" s="204" t="s">
        <v>0</v>
      </c>
      <c r="D94" s="1073"/>
      <c r="E94" s="1073"/>
    </row>
    <row r="97" spans="1:26" ht="26.25" x14ac:dyDescent="0.25">
      <c r="B97" s="1159" t="s">
        <v>93</v>
      </c>
      <c r="C97" s="1160"/>
      <c r="D97" s="1160"/>
      <c r="E97" s="1160"/>
      <c r="F97" s="1160"/>
      <c r="G97" s="1160"/>
      <c r="H97" s="1160"/>
      <c r="I97" s="1160"/>
      <c r="J97" s="1160"/>
      <c r="K97" s="1160"/>
      <c r="L97" s="1160"/>
      <c r="M97" s="1160"/>
      <c r="N97" s="1160"/>
      <c r="O97" s="1160"/>
      <c r="P97" s="1160"/>
    </row>
    <row r="99" spans="1:26" ht="15" thickBot="1" x14ac:dyDescent="0.3"/>
    <row r="100" spans="1:26" ht="27" thickBot="1" x14ac:dyDescent="0.3">
      <c r="B100" s="1165" t="s">
        <v>94</v>
      </c>
      <c r="C100" s="1166"/>
      <c r="D100" s="1166"/>
      <c r="E100" s="1166"/>
      <c r="F100" s="1166"/>
      <c r="G100" s="1166"/>
      <c r="H100" s="1166"/>
      <c r="I100" s="1166"/>
      <c r="J100" s="1166"/>
      <c r="K100" s="1166"/>
      <c r="L100" s="1166"/>
      <c r="M100" s="1166"/>
      <c r="N100" s="1167"/>
    </row>
    <row r="102" spans="1:26" ht="15" thickBot="1" x14ac:dyDescent="0.3">
      <c r="M102" s="77"/>
      <c r="N102" s="77"/>
    </row>
    <row r="103" spans="1:26" s="62" customFormat="1" ht="60" x14ac:dyDescent="0.25">
      <c r="B103" s="78" t="s">
        <v>34</v>
      </c>
      <c r="C103" s="78" t="s">
        <v>35</v>
      </c>
      <c r="D103" s="78" t="s">
        <v>36</v>
      </c>
      <c r="E103" s="78" t="s">
        <v>37</v>
      </c>
      <c r="F103" s="78" t="s">
        <v>38</v>
      </c>
      <c r="G103" s="78" t="s">
        <v>39</v>
      </c>
      <c r="H103" s="78" t="s">
        <v>40</v>
      </c>
      <c r="I103" s="78" t="s">
        <v>41</v>
      </c>
      <c r="J103" s="78" t="s">
        <v>42</v>
      </c>
      <c r="K103" s="78" t="s">
        <v>43</v>
      </c>
      <c r="L103" s="78" t="s">
        <v>44</v>
      </c>
      <c r="M103" s="79" t="s">
        <v>45</v>
      </c>
      <c r="N103" s="78" t="s">
        <v>46</v>
      </c>
      <c r="O103" s="78" t="s">
        <v>47</v>
      </c>
      <c r="P103" s="200" t="s">
        <v>48</v>
      </c>
      <c r="Q103" s="200" t="s">
        <v>49</v>
      </c>
    </row>
    <row r="104" spans="1:26" s="129" customFormat="1" x14ac:dyDescent="0.25">
      <c r="A104" s="141">
        <v>1</v>
      </c>
      <c r="B104" s="4"/>
      <c r="C104" s="5"/>
      <c r="D104" s="4"/>
      <c r="E104" s="6"/>
      <c r="F104" s="28"/>
      <c r="G104" s="19"/>
      <c r="H104" s="96"/>
      <c r="I104" s="96"/>
      <c r="J104" s="21"/>
      <c r="K104" s="97"/>
      <c r="L104" s="24"/>
      <c r="M104" s="21"/>
      <c r="N104" s="24"/>
      <c r="O104" s="25"/>
      <c r="P104" s="25"/>
      <c r="Q104" s="211"/>
      <c r="R104" s="8"/>
      <c r="S104" s="8"/>
      <c r="T104" s="8"/>
      <c r="U104" s="8"/>
      <c r="V104" s="8"/>
      <c r="W104" s="8"/>
      <c r="X104" s="8"/>
      <c r="Y104" s="8"/>
      <c r="Z104" s="8"/>
    </row>
    <row r="105" spans="1:26" s="129" customFormat="1" x14ac:dyDescent="0.25">
      <c r="A105" s="141">
        <f>+A104+1</f>
        <v>2</v>
      </c>
      <c r="B105" s="4"/>
      <c r="C105" s="5"/>
      <c r="D105" s="4"/>
      <c r="E105" s="6"/>
      <c r="F105" s="28"/>
      <c r="G105" s="28"/>
      <c r="H105" s="96"/>
      <c r="I105" s="96"/>
      <c r="J105" s="21"/>
      <c r="K105" s="446"/>
      <c r="L105" s="21"/>
      <c r="M105" s="21"/>
      <c r="N105" s="24"/>
      <c r="O105" s="25"/>
      <c r="P105" s="25"/>
      <c r="Q105" s="211"/>
      <c r="R105" s="8"/>
      <c r="S105" s="8"/>
      <c r="T105" s="8"/>
      <c r="U105" s="8"/>
      <c r="V105" s="8"/>
      <c r="W105" s="8"/>
      <c r="X105" s="8"/>
      <c r="Y105" s="8"/>
      <c r="Z105" s="8"/>
    </row>
    <row r="106" spans="1:26" s="129" customFormat="1" x14ac:dyDescent="0.25">
      <c r="A106" s="141">
        <f t="shared" ref="A106:A111" si="1">+A105+1</f>
        <v>3</v>
      </c>
      <c r="B106" s="4"/>
      <c r="C106" s="4"/>
      <c r="D106" s="4"/>
      <c r="E106" s="6"/>
      <c r="F106" s="211"/>
      <c r="G106" s="211"/>
      <c r="H106" s="211"/>
      <c r="I106" s="211"/>
      <c r="J106" s="211"/>
      <c r="K106" s="211"/>
      <c r="L106" s="211"/>
      <c r="M106" s="211"/>
      <c r="N106" s="211"/>
      <c r="O106" s="211"/>
      <c r="P106" s="211"/>
      <c r="Q106" s="211"/>
      <c r="R106" s="8"/>
      <c r="S106" s="8"/>
      <c r="T106" s="8"/>
      <c r="U106" s="8"/>
      <c r="V106" s="8"/>
      <c r="W106" s="8"/>
      <c r="X106" s="8"/>
      <c r="Y106" s="8"/>
      <c r="Z106" s="8"/>
    </row>
    <row r="107" spans="1:26" s="129" customFormat="1" x14ac:dyDescent="0.25">
      <c r="A107" s="141">
        <f t="shared" si="1"/>
        <v>4</v>
      </c>
      <c r="B107" s="4"/>
      <c r="C107" s="5"/>
      <c r="D107" s="4"/>
      <c r="E107" s="27"/>
      <c r="F107" s="28"/>
      <c r="G107" s="24"/>
      <c r="H107" s="24"/>
      <c r="I107" s="24"/>
      <c r="J107" s="21"/>
      <c r="K107" s="24"/>
      <c r="L107" s="24"/>
      <c r="M107" s="24"/>
      <c r="N107" s="24"/>
      <c r="O107" s="24"/>
      <c r="P107" s="24"/>
      <c r="Q107" s="211"/>
      <c r="R107" s="8"/>
      <c r="S107" s="8"/>
      <c r="T107" s="8"/>
      <c r="U107" s="8"/>
      <c r="V107" s="8"/>
      <c r="W107" s="8"/>
      <c r="X107" s="8"/>
      <c r="Y107" s="8"/>
      <c r="Z107" s="8"/>
    </row>
    <row r="108" spans="1:26" s="129" customFormat="1" x14ac:dyDescent="0.25">
      <c r="A108" s="141">
        <f t="shared" si="1"/>
        <v>5</v>
      </c>
      <c r="B108" s="4"/>
      <c r="C108" s="5"/>
      <c r="D108" s="4"/>
      <c r="E108" s="27"/>
      <c r="F108" s="28"/>
      <c r="G108" s="28"/>
      <c r="H108" s="28"/>
      <c r="I108" s="21"/>
      <c r="J108" s="21"/>
      <c r="K108" s="21"/>
      <c r="L108" s="21"/>
      <c r="M108" s="24"/>
      <c r="N108" s="24"/>
      <c r="O108" s="25"/>
      <c r="P108" s="25"/>
      <c r="Q108" s="211"/>
      <c r="R108" s="8"/>
      <c r="S108" s="8"/>
      <c r="T108" s="8"/>
      <c r="U108" s="8"/>
      <c r="V108" s="8"/>
      <c r="W108" s="8"/>
      <c r="X108" s="8"/>
      <c r="Y108" s="8"/>
      <c r="Z108" s="8"/>
    </row>
    <row r="109" spans="1:26" s="129" customFormat="1" x14ac:dyDescent="0.25">
      <c r="A109" s="141">
        <f t="shared" si="1"/>
        <v>6</v>
      </c>
      <c r="B109" s="4"/>
      <c r="C109" s="5"/>
      <c r="D109" s="4"/>
      <c r="E109" s="27"/>
      <c r="F109" s="28"/>
      <c r="G109" s="28"/>
      <c r="H109" s="28"/>
      <c r="I109" s="21"/>
      <c r="J109" s="21"/>
      <c r="K109" s="21"/>
      <c r="L109" s="21"/>
      <c r="M109" s="24"/>
      <c r="N109" s="24"/>
      <c r="O109" s="25"/>
      <c r="P109" s="25"/>
      <c r="Q109" s="211"/>
      <c r="R109" s="8"/>
      <c r="S109" s="8"/>
      <c r="T109" s="8"/>
      <c r="U109" s="8"/>
      <c r="V109" s="8"/>
      <c r="W109" s="8"/>
      <c r="X109" s="8"/>
      <c r="Y109" s="8"/>
      <c r="Z109" s="8"/>
    </row>
    <row r="110" spans="1:26" s="129" customFormat="1" x14ac:dyDescent="0.25">
      <c r="A110" s="141">
        <f t="shared" si="1"/>
        <v>7</v>
      </c>
      <c r="B110" s="4"/>
      <c r="C110" s="5"/>
      <c r="D110" s="4"/>
      <c r="E110" s="27"/>
      <c r="F110" s="28"/>
      <c r="G110" s="28"/>
      <c r="H110" s="28"/>
      <c r="I110" s="21"/>
      <c r="J110" s="21"/>
      <c r="K110" s="21"/>
      <c r="L110" s="21"/>
      <c r="M110" s="24"/>
      <c r="N110" s="24"/>
      <c r="O110" s="25"/>
      <c r="P110" s="25"/>
      <c r="Q110" s="211"/>
      <c r="R110" s="8"/>
      <c r="S110" s="8"/>
      <c r="T110" s="8"/>
      <c r="U110" s="8"/>
      <c r="V110" s="8"/>
      <c r="W110" s="8"/>
      <c r="X110" s="8"/>
      <c r="Y110" s="8"/>
      <c r="Z110" s="8"/>
    </row>
    <row r="111" spans="1:26" s="129" customFormat="1" x14ac:dyDescent="0.25">
      <c r="A111" s="141">
        <f t="shared" si="1"/>
        <v>8</v>
      </c>
      <c r="B111" s="4"/>
      <c r="C111" s="5"/>
      <c r="D111" s="4"/>
      <c r="E111" s="27"/>
      <c r="F111" s="28"/>
      <c r="G111" s="28"/>
      <c r="H111" s="28"/>
      <c r="I111" s="21"/>
      <c r="J111" s="21"/>
      <c r="K111" s="21"/>
      <c r="L111" s="21"/>
      <c r="M111" s="24"/>
      <c r="N111" s="24"/>
      <c r="O111" s="25"/>
      <c r="P111" s="25"/>
      <c r="Q111" s="211"/>
      <c r="R111" s="8"/>
      <c r="S111" s="8"/>
      <c r="T111" s="8"/>
      <c r="U111" s="8"/>
      <c r="V111" s="8"/>
      <c r="W111" s="8"/>
      <c r="X111" s="8"/>
      <c r="Y111" s="8"/>
      <c r="Z111" s="8"/>
    </row>
    <row r="112" spans="1:26" s="129" customFormat="1" x14ac:dyDescent="0.25">
      <c r="A112" s="141"/>
      <c r="B112" s="26" t="s">
        <v>30</v>
      </c>
      <c r="C112" s="5"/>
      <c r="D112" s="4"/>
      <c r="E112" s="27"/>
      <c r="F112" s="28"/>
      <c r="G112" s="28"/>
      <c r="H112" s="28"/>
      <c r="I112" s="21"/>
      <c r="J112" s="21"/>
      <c r="K112" s="30"/>
      <c r="L112" s="30">
        <f t="shared" ref="L112:N112" si="2">SUM(L104:L111)</f>
        <v>0</v>
      </c>
      <c r="M112" s="29">
        <f t="shared" si="2"/>
        <v>0</v>
      </c>
      <c r="N112" s="30">
        <f t="shared" si="2"/>
        <v>0</v>
      </c>
      <c r="O112" s="25"/>
      <c r="P112" s="25"/>
      <c r="Q112" s="211"/>
    </row>
    <row r="113" spans="2:17" x14ac:dyDescent="0.25">
      <c r="E113" s="46"/>
    </row>
    <row r="114" spans="2:17" ht="18" x14ac:dyDescent="0.25">
      <c r="B114" s="50" t="s">
        <v>95</v>
      </c>
      <c r="C114" s="100">
        <f>+K112</f>
        <v>0</v>
      </c>
      <c r="H114" s="33"/>
      <c r="I114" s="33"/>
      <c r="J114" s="33"/>
      <c r="K114" s="33"/>
      <c r="L114" s="33"/>
      <c r="M114" s="33"/>
    </row>
    <row r="116" spans="2:17" ht="15" thickBot="1" x14ac:dyDescent="0.3"/>
    <row r="117" spans="2:17" ht="30.75" thickBot="1" x14ac:dyDescent="0.3">
      <c r="B117" s="86" t="s">
        <v>96</v>
      </c>
      <c r="C117" s="87" t="s">
        <v>97</v>
      </c>
      <c r="D117" s="86" t="s">
        <v>29</v>
      </c>
      <c r="E117" s="87" t="s">
        <v>98</v>
      </c>
    </row>
    <row r="118" spans="2:17" x14ac:dyDescent="0.25">
      <c r="B118" s="141" t="s">
        <v>99</v>
      </c>
      <c r="C118" s="88">
        <v>20</v>
      </c>
      <c r="D118" s="88">
        <v>0</v>
      </c>
      <c r="E118" s="1066">
        <f>+D118+D119+D120</f>
        <v>0</v>
      </c>
    </row>
    <row r="119" spans="2:17" x14ac:dyDescent="0.25">
      <c r="B119" s="141" t="s">
        <v>100</v>
      </c>
      <c r="C119" s="204">
        <v>30</v>
      </c>
      <c r="D119" s="204">
        <v>0</v>
      </c>
      <c r="E119" s="1067"/>
    </row>
    <row r="120" spans="2:17" ht="15" thickBot="1" x14ac:dyDescent="0.3">
      <c r="B120" s="141" t="s">
        <v>101</v>
      </c>
      <c r="C120" s="89">
        <v>40</v>
      </c>
      <c r="D120" s="89">
        <v>0</v>
      </c>
      <c r="E120" s="1068"/>
    </row>
    <row r="122" spans="2:17" ht="15" thickBot="1" x14ac:dyDescent="0.3"/>
    <row r="123" spans="2:17" ht="27" thickBot="1" x14ac:dyDescent="0.3">
      <c r="B123" s="1165" t="s">
        <v>102</v>
      </c>
      <c r="C123" s="1166"/>
      <c r="D123" s="1166"/>
      <c r="E123" s="1166"/>
      <c r="F123" s="1166"/>
      <c r="G123" s="1166"/>
      <c r="H123" s="1166"/>
      <c r="I123" s="1166"/>
      <c r="J123" s="1166"/>
      <c r="K123" s="1166"/>
      <c r="L123" s="1166"/>
      <c r="M123" s="1166"/>
      <c r="N123" s="1167"/>
    </row>
    <row r="125" spans="2:17" ht="15" x14ac:dyDescent="0.25">
      <c r="B125" s="1054" t="s">
        <v>77</v>
      </c>
      <c r="C125" s="1054" t="s">
        <v>78</v>
      </c>
      <c r="D125" s="1054" t="s">
        <v>79</v>
      </c>
      <c r="E125" s="1054" t="s">
        <v>80</v>
      </c>
      <c r="F125" s="1054" t="s">
        <v>81</v>
      </c>
      <c r="G125" s="1054" t="s">
        <v>82</v>
      </c>
      <c r="H125" s="1054" t="s">
        <v>83</v>
      </c>
      <c r="I125" s="1054" t="s">
        <v>84</v>
      </c>
      <c r="J125" s="1056" t="s">
        <v>85</v>
      </c>
      <c r="K125" s="1057"/>
      <c r="L125" s="1058"/>
      <c r="M125" s="1054" t="s">
        <v>86</v>
      </c>
      <c r="N125" s="1054" t="s">
        <v>335</v>
      </c>
      <c r="O125" s="1054" t="s">
        <v>336</v>
      </c>
      <c r="P125" s="1059" t="s">
        <v>21</v>
      </c>
      <c r="Q125" s="1060"/>
    </row>
    <row r="126" spans="2:17" ht="30" x14ac:dyDescent="0.25">
      <c r="B126" s="1055"/>
      <c r="C126" s="1055"/>
      <c r="D126" s="1055"/>
      <c r="E126" s="1055"/>
      <c r="F126" s="1055"/>
      <c r="G126" s="1055"/>
      <c r="H126" s="1055"/>
      <c r="I126" s="1055"/>
      <c r="J126" s="205" t="s">
        <v>87</v>
      </c>
      <c r="K126" s="205" t="s">
        <v>88</v>
      </c>
      <c r="L126" s="205" t="s">
        <v>89</v>
      </c>
      <c r="M126" s="1055"/>
      <c r="N126" s="1055"/>
      <c r="O126" s="1055"/>
      <c r="P126" s="1061"/>
      <c r="Q126" s="1062"/>
    </row>
    <row r="127" spans="2:17" ht="15" x14ac:dyDescent="0.25">
      <c r="B127" s="205" t="s">
        <v>1783</v>
      </c>
      <c r="C127" s="141">
        <v>0</v>
      </c>
      <c r="D127" s="212"/>
      <c r="E127" s="141"/>
      <c r="F127" s="211"/>
      <c r="G127" s="212"/>
      <c r="H127" s="7"/>
      <c r="I127" s="141"/>
      <c r="J127" s="141"/>
      <c r="K127" s="141"/>
      <c r="L127" s="212"/>
      <c r="M127" s="213"/>
      <c r="N127" s="213"/>
      <c r="O127" s="213"/>
      <c r="P127" s="1042"/>
      <c r="Q127" s="1043"/>
    </row>
    <row r="128" spans="2:17" s="90" customFormat="1" x14ac:dyDescent="0.2">
      <c r="B128" s="141" t="s">
        <v>114</v>
      </c>
      <c r="C128" s="141">
        <v>0</v>
      </c>
      <c r="D128" s="211"/>
      <c r="E128" s="204"/>
      <c r="F128" s="211"/>
      <c r="G128" s="2"/>
      <c r="H128" s="155"/>
      <c r="I128" s="141"/>
      <c r="J128" s="98"/>
      <c r="K128" s="98"/>
      <c r="L128" s="98"/>
      <c r="M128" s="111"/>
      <c r="N128" s="111"/>
      <c r="O128" s="111"/>
      <c r="P128" s="1044"/>
      <c r="Q128" s="1045"/>
    </row>
    <row r="129" spans="2:17" s="90" customFormat="1" x14ac:dyDescent="0.2">
      <c r="B129" s="141" t="s">
        <v>114</v>
      </c>
      <c r="C129" s="141">
        <v>0</v>
      </c>
      <c r="D129" s="9"/>
      <c r="E129" s="57"/>
      <c r="F129" s="9"/>
      <c r="G129" s="212"/>
      <c r="H129" s="9"/>
      <c r="I129" s="212"/>
      <c r="J129" s="2"/>
      <c r="K129" s="2"/>
      <c r="L129" s="2"/>
      <c r="M129" s="111"/>
      <c r="N129" s="111"/>
      <c r="O129" s="111"/>
      <c r="P129" s="1046"/>
      <c r="Q129" s="1047"/>
    </row>
    <row r="130" spans="2:17" x14ac:dyDescent="0.2">
      <c r="B130" s="141" t="s">
        <v>115</v>
      </c>
      <c r="C130" s="92">
        <v>0</v>
      </c>
      <c r="D130" s="11"/>
      <c r="E130" s="11"/>
      <c r="F130" s="11"/>
      <c r="G130" s="11"/>
      <c r="H130" s="11"/>
      <c r="I130" s="11"/>
      <c r="J130" s="11"/>
      <c r="K130" s="11"/>
      <c r="L130" s="11"/>
      <c r="M130" s="11"/>
      <c r="N130" s="11"/>
      <c r="O130" s="11"/>
      <c r="P130" s="283"/>
      <c r="Q130" s="199"/>
    </row>
    <row r="133" spans="2:17" ht="15" thickBot="1" x14ac:dyDescent="0.3"/>
    <row r="134" spans="2:17" ht="30" x14ac:dyDescent="0.25">
      <c r="B134" s="206" t="s">
        <v>19</v>
      </c>
      <c r="C134" s="206" t="s">
        <v>96</v>
      </c>
      <c r="D134" s="205" t="s">
        <v>97</v>
      </c>
      <c r="E134" s="206" t="s">
        <v>29</v>
      </c>
      <c r="F134" s="87" t="s">
        <v>103</v>
      </c>
      <c r="G134" s="64"/>
    </row>
    <row r="135" spans="2:17" ht="108" x14ac:dyDescent="0.2">
      <c r="B135" s="1009" t="s">
        <v>104</v>
      </c>
      <c r="C135" s="93" t="s">
        <v>105</v>
      </c>
      <c r="D135" s="204">
        <v>25</v>
      </c>
      <c r="E135" s="204">
        <v>0</v>
      </c>
      <c r="F135" s="1049">
        <f>+E135+E136+E137</f>
        <v>0</v>
      </c>
      <c r="G135" s="128"/>
    </row>
    <row r="136" spans="2:17" ht="96" x14ac:dyDescent="0.2">
      <c r="B136" s="1009"/>
      <c r="C136" s="93" t="s">
        <v>106</v>
      </c>
      <c r="D136" s="141">
        <v>25</v>
      </c>
      <c r="E136" s="204">
        <v>0</v>
      </c>
      <c r="F136" s="1050"/>
      <c r="G136" s="128"/>
    </row>
    <row r="137" spans="2:17" ht="60" x14ac:dyDescent="0.2">
      <c r="B137" s="1009"/>
      <c r="C137" s="93" t="s">
        <v>107</v>
      </c>
      <c r="D137" s="204">
        <v>10</v>
      </c>
      <c r="E137" s="204">
        <v>0</v>
      </c>
      <c r="F137" s="1051"/>
      <c r="G137" s="128"/>
    </row>
    <row r="138" spans="2:17" x14ac:dyDescent="0.2">
      <c r="C138" s="59"/>
    </row>
    <row r="141" spans="2:17" ht="15" x14ac:dyDescent="0.25">
      <c r="B141" s="75" t="s">
        <v>108</v>
      </c>
    </row>
    <row r="144" spans="2:17" ht="15" x14ac:dyDescent="0.25">
      <c r="B144" s="205" t="s">
        <v>19</v>
      </c>
      <c r="C144" s="205" t="s">
        <v>28</v>
      </c>
      <c r="D144" s="206" t="s">
        <v>29</v>
      </c>
      <c r="E144" s="206" t="s">
        <v>30</v>
      </c>
    </row>
    <row r="145" spans="2:5" ht="42.75" x14ac:dyDescent="0.25">
      <c r="B145" s="76" t="s">
        <v>338</v>
      </c>
      <c r="C145" s="141">
        <v>40</v>
      </c>
      <c r="D145" s="204">
        <f>+E118</f>
        <v>0</v>
      </c>
      <c r="E145" s="1052">
        <f>+D145+D146</f>
        <v>0</v>
      </c>
    </row>
    <row r="146" spans="2:5" ht="71.25" x14ac:dyDescent="0.25">
      <c r="B146" s="76" t="s">
        <v>339</v>
      </c>
      <c r="C146" s="141">
        <v>60</v>
      </c>
      <c r="D146" s="204">
        <f>+F135</f>
        <v>0</v>
      </c>
      <c r="E146" s="1053"/>
    </row>
  </sheetData>
  <mergeCells count="68">
    <mergeCell ref="P127:Q127"/>
    <mergeCell ref="P128:Q128"/>
    <mergeCell ref="P129:Q129"/>
    <mergeCell ref="B135:B137"/>
    <mergeCell ref="F135:F137"/>
    <mergeCell ref="E145:E146"/>
    <mergeCell ref="I125:I126"/>
    <mergeCell ref="J125:L125"/>
    <mergeCell ref="M125:M126"/>
    <mergeCell ref="N125:N126"/>
    <mergeCell ref="O125:O126"/>
    <mergeCell ref="P125:Q126"/>
    <mergeCell ref="B100:N100"/>
    <mergeCell ref="E118:E120"/>
    <mergeCell ref="B123:N123"/>
    <mergeCell ref="B125:B126"/>
    <mergeCell ref="C125:C126"/>
    <mergeCell ref="D125:D126"/>
    <mergeCell ref="E125:E126"/>
    <mergeCell ref="F125:F126"/>
    <mergeCell ref="G125:G126"/>
    <mergeCell ref="H125:H126"/>
    <mergeCell ref="B97:P97"/>
    <mergeCell ref="J84:L84"/>
    <mergeCell ref="M84:M85"/>
    <mergeCell ref="N84:N85"/>
    <mergeCell ref="O84:O85"/>
    <mergeCell ref="P84:Q85"/>
    <mergeCell ref="P86:Q86"/>
    <mergeCell ref="P87:Q87"/>
    <mergeCell ref="P88:Q88"/>
    <mergeCell ref="B90:N90"/>
    <mergeCell ref="D93:E93"/>
    <mergeCell ref="D94:E94"/>
    <mergeCell ref="P73:Q73"/>
    <mergeCell ref="B79:N79"/>
    <mergeCell ref="B84:B85"/>
    <mergeCell ref="C84:C85"/>
    <mergeCell ref="D84:D85"/>
    <mergeCell ref="E84:E85"/>
    <mergeCell ref="F84:F85"/>
    <mergeCell ref="G84:G85"/>
    <mergeCell ref="H84:H85"/>
    <mergeCell ref="I84:I85"/>
    <mergeCell ref="P72:Q72"/>
    <mergeCell ref="B57:B58"/>
    <mergeCell ref="C57:C58"/>
    <mergeCell ref="D57:E57"/>
    <mergeCell ref="C61:N61"/>
    <mergeCell ref="B63:N63"/>
    <mergeCell ref="P66:Q66"/>
    <mergeCell ref="P67:Q67"/>
    <mergeCell ref="P68:Q68"/>
    <mergeCell ref="P69:Q69"/>
    <mergeCell ref="P70:Q70"/>
    <mergeCell ref="P71:Q71"/>
    <mergeCell ref="M46:N46"/>
    <mergeCell ref="B2:P2"/>
    <mergeCell ref="B4:P4"/>
    <mergeCell ref="A5:L5"/>
    <mergeCell ref="C7:N7"/>
    <mergeCell ref="C8:N8"/>
    <mergeCell ref="C9:N9"/>
    <mergeCell ref="C10:N10"/>
    <mergeCell ref="C11:E11"/>
    <mergeCell ref="B15:C22"/>
    <mergeCell ref="B23:C23"/>
    <mergeCell ref="E41:E42"/>
  </mergeCells>
  <dataValidations count="2">
    <dataValidation type="list" allowBlank="1" showInputMessage="1" showErrorMessage="1" sqref="WVE983062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2 WBM983062 VRQ983062 VHU983062 UXY983062 UOC983062 UEG983062 TUK983062 TKO983062 TAS983062 SQW983062 SHA983062 RXE983062 RNI983062 RDM983062 QTQ983062 QJU983062 PZY983062 PQC983062 PGG983062 OWK983062 OMO983062 OCS983062 NSW983062 NJA983062 MZE983062 MPI983062 MFM983062 LVQ983062 LLU983062 LBY983062 KSC983062 KIG983062 JYK983062 JOO983062 JES983062 IUW983062 ILA983062 IBE983062 HRI983062 HHM983062 GXQ983062 GNU983062 GDY983062 FUC983062 FKG983062 FAK983062 EQO983062 EGS983062 DWW983062 DNA983062 DDE983062 CTI983062 CJM983062 BZQ983062 BPU983062 BFY983062 AWC983062 AMG983062 ACK983062 SO983062 IS983062 A983062 WVE917526 WLI917526 WBM917526 VRQ917526 VHU917526 UXY917526 UOC917526 UEG917526 TUK917526 TKO917526 TAS917526 SQW917526 SHA917526 RXE917526 RNI917526 RDM917526 QTQ917526 QJU917526 PZY917526 PQC917526 PGG917526 OWK917526 OMO917526 OCS917526 NSW917526 NJA917526 MZE917526 MPI917526 MFM917526 LVQ917526 LLU917526 LBY917526 KSC917526 KIG917526 JYK917526 JOO917526 JES917526 IUW917526 ILA917526 IBE917526 HRI917526 HHM917526 GXQ917526 GNU917526 GDY917526 FUC917526 FKG917526 FAK917526 EQO917526 EGS917526 DWW917526 DNA917526 DDE917526 CTI917526 CJM917526 BZQ917526 BPU917526 BFY917526 AWC917526 AMG917526 ACK917526 SO917526 IS917526 A917526 WVE851990 WLI851990 WBM851990 VRQ851990 VHU851990 UXY851990 UOC851990 UEG851990 TUK851990 TKO851990 TAS851990 SQW851990 SHA851990 RXE851990 RNI851990 RDM851990 QTQ851990 QJU851990 PZY851990 PQC851990 PGG851990 OWK851990 OMO851990 OCS851990 NSW851990 NJA851990 MZE851990 MPI851990 MFM851990 LVQ851990 LLU851990 LBY851990 KSC851990 KIG851990 JYK851990 JOO851990 JES851990 IUW851990 ILA851990 IBE851990 HRI851990 HHM851990 GXQ851990 GNU851990 GDY851990 FUC851990 FKG851990 FAK851990 EQO851990 EGS851990 DWW851990 DNA851990 DDE851990 CTI851990 CJM851990 BZQ851990 BPU851990 BFY851990 AWC851990 AMG851990 ACK851990 SO851990 IS851990 A851990 WVE786454 WLI786454 WBM786454 VRQ786454 VHU786454 UXY786454 UOC786454 UEG786454 TUK786454 TKO786454 TAS786454 SQW786454 SHA786454 RXE786454 RNI786454 RDM786454 QTQ786454 QJU786454 PZY786454 PQC786454 PGG786454 OWK786454 OMO786454 OCS786454 NSW786454 NJA786454 MZE786454 MPI786454 MFM786454 LVQ786454 LLU786454 LBY786454 KSC786454 KIG786454 JYK786454 JOO786454 JES786454 IUW786454 ILA786454 IBE786454 HRI786454 HHM786454 GXQ786454 GNU786454 GDY786454 FUC786454 FKG786454 FAK786454 EQO786454 EGS786454 DWW786454 DNA786454 DDE786454 CTI786454 CJM786454 BZQ786454 BPU786454 BFY786454 AWC786454 AMG786454 ACK786454 SO786454 IS786454 A786454 WVE720918 WLI720918 WBM720918 VRQ720918 VHU720918 UXY720918 UOC720918 UEG720918 TUK720918 TKO720918 TAS720918 SQW720918 SHA720918 RXE720918 RNI720918 RDM720918 QTQ720918 QJU720918 PZY720918 PQC720918 PGG720918 OWK720918 OMO720918 OCS720918 NSW720918 NJA720918 MZE720918 MPI720918 MFM720918 LVQ720918 LLU720918 LBY720918 KSC720918 KIG720918 JYK720918 JOO720918 JES720918 IUW720918 ILA720918 IBE720918 HRI720918 HHM720918 GXQ720918 GNU720918 GDY720918 FUC720918 FKG720918 FAK720918 EQO720918 EGS720918 DWW720918 DNA720918 DDE720918 CTI720918 CJM720918 BZQ720918 BPU720918 BFY720918 AWC720918 AMG720918 ACK720918 SO720918 IS720918 A720918 WVE655382 WLI655382 WBM655382 VRQ655382 VHU655382 UXY655382 UOC655382 UEG655382 TUK655382 TKO655382 TAS655382 SQW655382 SHA655382 RXE655382 RNI655382 RDM655382 QTQ655382 QJU655382 PZY655382 PQC655382 PGG655382 OWK655382 OMO655382 OCS655382 NSW655382 NJA655382 MZE655382 MPI655382 MFM655382 LVQ655382 LLU655382 LBY655382 KSC655382 KIG655382 JYK655382 JOO655382 JES655382 IUW655382 ILA655382 IBE655382 HRI655382 HHM655382 GXQ655382 GNU655382 GDY655382 FUC655382 FKG655382 FAK655382 EQO655382 EGS655382 DWW655382 DNA655382 DDE655382 CTI655382 CJM655382 BZQ655382 BPU655382 BFY655382 AWC655382 AMG655382 ACK655382 SO655382 IS655382 A655382 WVE589846 WLI589846 WBM589846 VRQ589846 VHU589846 UXY589846 UOC589846 UEG589846 TUK589846 TKO589846 TAS589846 SQW589846 SHA589846 RXE589846 RNI589846 RDM589846 QTQ589846 QJU589846 PZY589846 PQC589846 PGG589846 OWK589846 OMO589846 OCS589846 NSW589846 NJA589846 MZE589846 MPI589846 MFM589846 LVQ589846 LLU589846 LBY589846 KSC589846 KIG589846 JYK589846 JOO589846 JES589846 IUW589846 ILA589846 IBE589846 HRI589846 HHM589846 GXQ589846 GNU589846 GDY589846 FUC589846 FKG589846 FAK589846 EQO589846 EGS589846 DWW589846 DNA589846 DDE589846 CTI589846 CJM589846 BZQ589846 BPU589846 BFY589846 AWC589846 AMG589846 ACK589846 SO589846 IS589846 A589846 WVE524310 WLI524310 WBM524310 VRQ524310 VHU524310 UXY524310 UOC524310 UEG524310 TUK524310 TKO524310 TAS524310 SQW524310 SHA524310 RXE524310 RNI524310 RDM524310 QTQ524310 QJU524310 PZY524310 PQC524310 PGG524310 OWK524310 OMO524310 OCS524310 NSW524310 NJA524310 MZE524310 MPI524310 MFM524310 LVQ524310 LLU524310 LBY524310 KSC524310 KIG524310 JYK524310 JOO524310 JES524310 IUW524310 ILA524310 IBE524310 HRI524310 HHM524310 GXQ524310 GNU524310 GDY524310 FUC524310 FKG524310 FAK524310 EQO524310 EGS524310 DWW524310 DNA524310 DDE524310 CTI524310 CJM524310 BZQ524310 BPU524310 BFY524310 AWC524310 AMG524310 ACK524310 SO524310 IS524310 A524310 WVE458774 WLI458774 WBM458774 VRQ458774 VHU458774 UXY458774 UOC458774 UEG458774 TUK458774 TKO458774 TAS458774 SQW458774 SHA458774 RXE458774 RNI458774 RDM458774 QTQ458774 QJU458774 PZY458774 PQC458774 PGG458774 OWK458774 OMO458774 OCS458774 NSW458774 NJA458774 MZE458774 MPI458774 MFM458774 LVQ458774 LLU458774 LBY458774 KSC458774 KIG458774 JYK458774 JOO458774 JES458774 IUW458774 ILA458774 IBE458774 HRI458774 HHM458774 GXQ458774 GNU458774 GDY458774 FUC458774 FKG458774 FAK458774 EQO458774 EGS458774 DWW458774 DNA458774 DDE458774 CTI458774 CJM458774 BZQ458774 BPU458774 BFY458774 AWC458774 AMG458774 ACK458774 SO458774 IS458774 A458774 WVE393238 WLI393238 WBM393238 VRQ393238 VHU393238 UXY393238 UOC393238 UEG393238 TUK393238 TKO393238 TAS393238 SQW393238 SHA393238 RXE393238 RNI393238 RDM393238 QTQ393238 QJU393238 PZY393238 PQC393238 PGG393238 OWK393238 OMO393238 OCS393238 NSW393238 NJA393238 MZE393238 MPI393238 MFM393238 LVQ393238 LLU393238 LBY393238 KSC393238 KIG393238 JYK393238 JOO393238 JES393238 IUW393238 ILA393238 IBE393238 HRI393238 HHM393238 GXQ393238 GNU393238 GDY393238 FUC393238 FKG393238 FAK393238 EQO393238 EGS393238 DWW393238 DNA393238 DDE393238 CTI393238 CJM393238 BZQ393238 BPU393238 BFY393238 AWC393238 AMG393238 ACK393238 SO393238 IS393238 A393238 WVE327702 WLI327702 WBM327702 VRQ327702 VHU327702 UXY327702 UOC327702 UEG327702 TUK327702 TKO327702 TAS327702 SQW327702 SHA327702 RXE327702 RNI327702 RDM327702 QTQ327702 QJU327702 PZY327702 PQC327702 PGG327702 OWK327702 OMO327702 OCS327702 NSW327702 NJA327702 MZE327702 MPI327702 MFM327702 LVQ327702 LLU327702 LBY327702 KSC327702 KIG327702 JYK327702 JOO327702 JES327702 IUW327702 ILA327702 IBE327702 HRI327702 HHM327702 GXQ327702 GNU327702 GDY327702 FUC327702 FKG327702 FAK327702 EQO327702 EGS327702 DWW327702 DNA327702 DDE327702 CTI327702 CJM327702 BZQ327702 BPU327702 BFY327702 AWC327702 AMG327702 ACK327702 SO327702 IS327702 A327702 WVE262166 WLI262166 WBM262166 VRQ262166 VHU262166 UXY262166 UOC262166 UEG262166 TUK262166 TKO262166 TAS262166 SQW262166 SHA262166 RXE262166 RNI262166 RDM262166 QTQ262166 QJU262166 PZY262166 PQC262166 PGG262166 OWK262166 OMO262166 OCS262166 NSW262166 NJA262166 MZE262166 MPI262166 MFM262166 LVQ262166 LLU262166 LBY262166 KSC262166 KIG262166 JYK262166 JOO262166 JES262166 IUW262166 ILA262166 IBE262166 HRI262166 HHM262166 GXQ262166 GNU262166 GDY262166 FUC262166 FKG262166 FAK262166 EQO262166 EGS262166 DWW262166 DNA262166 DDE262166 CTI262166 CJM262166 BZQ262166 BPU262166 BFY262166 AWC262166 AMG262166 ACK262166 SO262166 IS262166 A262166 WVE196630 WLI196630 WBM196630 VRQ196630 VHU196630 UXY196630 UOC196630 UEG196630 TUK196630 TKO196630 TAS196630 SQW196630 SHA196630 RXE196630 RNI196630 RDM196630 QTQ196630 QJU196630 PZY196630 PQC196630 PGG196630 OWK196630 OMO196630 OCS196630 NSW196630 NJA196630 MZE196630 MPI196630 MFM196630 LVQ196630 LLU196630 LBY196630 KSC196630 KIG196630 JYK196630 JOO196630 JES196630 IUW196630 ILA196630 IBE196630 HRI196630 HHM196630 GXQ196630 GNU196630 GDY196630 FUC196630 FKG196630 FAK196630 EQO196630 EGS196630 DWW196630 DNA196630 DDE196630 CTI196630 CJM196630 BZQ196630 BPU196630 BFY196630 AWC196630 AMG196630 ACK196630 SO196630 IS196630 A196630 WVE131094 WLI131094 WBM131094 VRQ131094 VHU131094 UXY131094 UOC131094 UEG131094 TUK131094 TKO131094 TAS131094 SQW131094 SHA131094 RXE131094 RNI131094 RDM131094 QTQ131094 QJU131094 PZY131094 PQC131094 PGG131094 OWK131094 OMO131094 OCS131094 NSW131094 NJA131094 MZE131094 MPI131094 MFM131094 LVQ131094 LLU131094 LBY131094 KSC131094 KIG131094 JYK131094 JOO131094 JES131094 IUW131094 ILA131094 IBE131094 HRI131094 HHM131094 GXQ131094 GNU131094 GDY131094 FUC131094 FKG131094 FAK131094 EQO131094 EGS131094 DWW131094 DNA131094 DDE131094 CTI131094 CJM131094 BZQ131094 BPU131094 BFY131094 AWC131094 AMG131094 ACK131094 SO131094 IS131094 A131094 WVE65558 WLI65558 WBM65558 VRQ65558 VHU65558 UXY65558 UOC65558 UEG65558 TUK65558 TKO65558 TAS65558 SQW65558 SHA65558 RXE65558 RNI65558 RDM65558 QTQ65558 QJU65558 PZY65558 PQC65558 PGG65558 OWK65558 OMO65558 OCS65558 NSW65558 NJA65558 MZE65558 MPI65558 MFM65558 LVQ65558 LLU65558 LBY65558 KSC65558 KIG65558 JYK65558 JOO65558 JES65558 IUW65558 ILA65558 IBE65558 HRI65558 HHM65558 GXQ65558 GNU65558 GDY65558 FUC65558 FKG65558 FAK65558 EQO65558 EGS65558 DWW65558 DNA65558 DDE65558 CTI65558 CJM65558 BZQ65558 BPU65558 BFY65558 AWC65558 AMG65558 ACK65558 SO65558 IS65558 A65558">
      <formula1>"1,2,3,4,5"</formula1>
    </dataValidation>
    <dataValidation type="decimal" allowBlank="1" showInputMessage="1" showErrorMessage="1" sqref="WVH983062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2 VRT983062 VHX983062 UYB983062 UOF983062 UEJ983062 TUN983062 TKR983062 TAV983062 SQZ983062 SHD983062 RXH983062 RNL983062 RDP983062 QTT983062 QJX983062 QAB983062 PQF983062 PGJ983062 OWN983062 OMR983062 OCV983062 NSZ983062 NJD983062 MZH983062 MPL983062 MFP983062 LVT983062 LLX983062 LCB983062 KSF983062 KIJ983062 JYN983062 JOR983062 JEV983062 IUZ983062 ILD983062 IBH983062 HRL983062 HHP983062 GXT983062 GNX983062 GEB983062 FUF983062 FKJ983062 FAN983062 EQR983062 EGV983062 DWZ983062 DND983062 DDH983062 CTL983062 CJP983062 BZT983062 BPX983062 BGB983062 AWF983062 AMJ983062 ACN983062 SR983062 IV983062 C983062 WVH917526 WLL917526 WBP917526 VRT917526 VHX917526 UYB917526 UOF917526 UEJ917526 TUN917526 TKR917526 TAV917526 SQZ917526 SHD917526 RXH917526 RNL917526 RDP917526 QTT917526 QJX917526 QAB917526 PQF917526 PGJ917526 OWN917526 OMR917526 OCV917526 NSZ917526 NJD917526 MZH917526 MPL917526 MFP917526 LVT917526 LLX917526 LCB917526 KSF917526 KIJ917526 JYN917526 JOR917526 JEV917526 IUZ917526 ILD917526 IBH917526 HRL917526 HHP917526 GXT917526 GNX917526 GEB917526 FUF917526 FKJ917526 FAN917526 EQR917526 EGV917526 DWZ917526 DND917526 DDH917526 CTL917526 CJP917526 BZT917526 BPX917526 BGB917526 AWF917526 AMJ917526 ACN917526 SR917526 IV917526 C917526 WVH851990 WLL851990 WBP851990 VRT851990 VHX851990 UYB851990 UOF851990 UEJ851990 TUN851990 TKR851990 TAV851990 SQZ851990 SHD851990 RXH851990 RNL851990 RDP851990 QTT851990 QJX851990 QAB851990 PQF851990 PGJ851990 OWN851990 OMR851990 OCV851990 NSZ851990 NJD851990 MZH851990 MPL851990 MFP851990 LVT851990 LLX851990 LCB851990 KSF851990 KIJ851990 JYN851990 JOR851990 JEV851990 IUZ851990 ILD851990 IBH851990 HRL851990 HHP851990 GXT851990 GNX851990 GEB851990 FUF851990 FKJ851990 FAN851990 EQR851990 EGV851990 DWZ851990 DND851990 DDH851990 CTL851990 CJP851990 BZT851990 BPX851990 BGB851990 AWF851990 AMJ851990 ACN851990 SR851990 IV851990 C851990 WVH786454 WLL786454 WBP786454 VRT786454 VHX786454 UYB786454 UOF786454 UEJ786454 TUN786454 TKR786454 TAV786454 SQZ786454 SHD786454 RXH786454 RNL786454 RDP786454 QTT786454 QJX786454 QAB786454 PQF786454 PGJ786454 OWN786454 OMR786454 OCV786454 NSZ786454 NJD786454 MZH786454 MPL786454 MFP786454 LVT786454 LLX786454 LCB786454 KSF786454 KIJ786454 JYN786454 JOR786454 JEV786454 IUZ786454 ILD786454 IBH786454 HRL786454 HHP786454 GXT786454 GNX786454 GEB786454 FUF786454 FKJ786454 FAN786454 EQR786454 EGV786454 DWZ786454 DND786454 DDH786454 CTL786454 CJP786454 BZT786454 BPX786454 BGB786454 AWF786454 AMJ786454 ACN786454 SR786454 IV786454 C786454 WVH720918 WLL720918 WBP720918 VRT720918 VHX720918 UYB720918 UOF720918 UEJ720918 TUN720918 TKR720918 TAV720918 SQZ720918 SHD720918 RXH720918 RNL720918 RDP720918 QTT720918 QJX720918 QAB720918 PQF720918 PGJ720918 OWN720918 OMR720918 OCV720918 NSZ720918 NJD720918 MZH720918 MPL720918 MFP720918 LVT720918 LLX720918 LCB720918 KSF720918 KIJ720918 JYN720918 JOR720918 JEV720918 IUZ720918 ILD720918 IBH720918 HRL720918 HHP720918 GXT720918 GNX720918 GEB720918 FUF720918 FKJ720918 FAN720918 EQR720918 EGV720918 DWZ720918 DND720918 DDH720918 CTL720918 CJP720918 BZT720918 BPX720918 BGB720918 AWF720918 AMJ720918 ACN720918 SR720918 IV720918 C720918 WVH655382 WLL655382 WBP655382 VRT655382 VHX655382 UYB655382 UOF655382 UEJ655382 TUN655382 TKR655382 TAV655382 SQZ655382 SHD655382 RXH655382 RNL655382 RDP655382 QTT655382 QJX655382 QAB655382 PQF655382 PGJ655382 OWN655382 OMR655382 OCV655382 NSZ655382 NJD655382 MZH655382 MPL655382 MFP655382 LVT655382 LLX655382 LCB655382 KSF655382 KIJ655382 JYN655382 JOR655382 JEV655382 IUZ655382 ILD655382 IBH655382 HRL655382 HHP655382 GXT655382 GNX655382 GEB655382 FUF655382 FKJ655382 FAN655382 EQR655382 EGV655382 DWZ655382 DND655382 DDH655382 CTL655382 CJP655382 BZT655382 BPX655382 BGB655382 AWF655382 AMJ655382 ACN655382 SR655382 IV655382 C655382 WVH589846 WLL589846 WBP589846 VRT589846 VHX589846 UYB589846 UOF589846 UEJ589846 TUN589846 TKR589846 TAV589846 SQZ589846 SHD589846 RXH589846 RNL589846 RDP589846 QTT589846 QJX589846 QAB589846 PQF589846 PGJ589846 OWN589846 OMR589846 OCV589846 NSZ589846 NJD589846 MZH589846 MPL589846 MFP589846 LVT589846 LLX589846 LCB589846 KSF589846 KIJ589846 JYN589846 JOR589846 JEV589846 IUZ589846 ILD589846 IBH589846 HRL589846 HHP589846 GXT589846 GNX589846 GEB589846 FUF589846 FKJ589846 FAN589846 EQR589846 EGV589846 DWZ589846 DND589846 DDH589846 CTL589846 CJP589846 BZT589846 BPX589846 BGB589846 AWF589846 AMJ589846 ACN589846 SR589846 IV589846 C589846 WVH524310 WLL524310 WBP524310 VRT524310 VHX524310 UYB524310 UOF524310 UEJ524310 TUN524310 TKR524310 TAV524310 SQZ524310 SHD524310 RXH524310 RNL524310 RDP524310 QTT524310 QJX524310 QAB524310 PQF524310 PGJ524310 OWN524310 OMR524310 OCV524310 NSZ524310 NJD524310 MZH524310 MPL524310 MFP524310 LVT524310 LLX524310 LCB524310 KSF524310 KIJ524310 JYN524310 JOR524310 JEV524310 IUZ524310 ILD524310 IBH524310 HRL524310 HHP524310 GXT524310 GNX524310 GEB524310 FUF524310 FKJ524310 FAN524310 EQR524310 EGV524310 DWZ524310 DND524310 DDH524310 CTL524310 CJP524310 BZT524310 BPX524310 BGB524310 AWF524310 AMJ524310 ACN524310 SR524310 IV524310 C524310 WVH458774 WLL458774 WBP458774 VRT458774 VHX458774 UYB458774 UOF458774 UEJ458774 TUN458774 TKR458774 TAV458774 SQZ458774 SHD458774 RXH458774 RNL458774 RDP458774 QTT458774 QJX458774 QAB458774 PQF458774 PGJ458774 OWN458774 OMR458774 OCV458774 NSZ458774 NJD458774 MZH458774 MPL458774 MFP458774 LVT458774 LLX458774 LCB458774 KSF458774 KIJ458774 JYN458774 JOR458774 JEV458774 IUZ458774 ILD458774 IBH458774 HRL458774 HHP458774 GXT458774 GNX458774 GEB458774 FUF458774 FKJ458774 FAN458774 EQR458774 EGV458774 DWZ458774 DND458774 DDH458774 CTL458774 CJP458774 BZT458774 BPX458774 BGB458774 AWF458774 AMJ458774 ACN458774 SR458774 IV458774 C458774 WVH393238 WLL393238 WBP393238 VRT393238 VHX393238 UYB393238 UOF393238 UEJ393238 TUN393238 TKR393238 TAV393238 SQZ393238 SHD393238 RXH393238 RNL393238 RDP393238 QTT393238 QJX393238 QAB393238 PQF393238 PGJ393238 OWN393238 OMR393238 OCV393238 NSZ393238 NJD393238 MZH393238 MPL393238 MFP393238 LVT393238 LLX393238 LCB393238 KSF393238 KIJ393238 JYN393238 JOR393238 JEV393238 IUZ393238 ILD393238 IBH393238 HRL393238 HHP393238 GXT393238 GNX393238 GEB393238 FUF393238 FKJ393238 FAN393238 EQR393238 EGV393238 DWZ393238 DND393238 DDH393238 CTL393238 CJP393238 BZT393238 BPX393238 BGB393238 AWF393238 AMJ393238 ACN393238 SR393238 IV393238 C393238 WVH327702 WLL327702 WBP327702 VRT327702 VHX327702 UYB327702 UOF327702 UEJ327702 TUN327702 TKR327702 TAV327702 SQZ327702 SHD327702 RXH327702 RNL327702 RDP327702 QTT327702 QJX327702 QAB327702 PQF327702 PGJ327702 OWN327702 OMR327702 OCV327702 NSZ327702 NJD327702 MZH327702 MPL327702 MFP327702 LVT327702 LLX327702 LCB327702 KSF327702 KIJ327702 JYN327702 JOR327702 JEV327702 IUZ327702 ILD327702 IBH327702 HRL327702 HHP327702 GXT327702 GNX327702 GEB327702 FUF327702 FKJ327702 FAN327702 EQR327702 EGV327702 DWZ327702 DND327702 DDH327702 CTL327702 CJP327702 BZT327702 BPX327702 BGB327702 AWF327702 AMJ327702 ACN327702 SR327702 IV327702 C327702 WVH262166 WLL262166 WBP262166 VRT262166 VHX262166 UYB262166 UOF262166 UEJ262166 TUN262166 TKR262166 TAV262166 SQZ262166 SHD262166 RXH262166 RNL262166 RDP262166 QTT262166 QJX262166 QAB262166 PQF262166 PGJ262166 OWN262166 OMR262166 OCV262166 NSZ262166 NJD262166 MZH262166 MPL262166 MFP262166 LVT262166 LLX262166 LCB262166 KSF262166 KIJ262166 JYN262166 JOR262166 JEV262166 IUZ262166 ILD262166 IBH262166 HRL262166 HHP262166 GXT262166 GNX262166 GEB262166 FUF262166 FKJ262166 FAN262166 EQR262166 EGV262166 DWZ262166 DND262166 DDH262166 CTL262166 CJP262166 BZT262166 BPX262166 BGB262166 AWF262166 AMJ262166 ACN262166 SR262166 IV262166 C262166 WVH196630 WLL196630 WBP196630 VRT196630 VHX196630 UYB196630 UOF196630 UEJ196630 TUN196630 TKR196630 TAV196630 SQZ196630 SHD196630 RXH196630 RNL196630 RDP196630 QTT196630 QJX196630 QAB196630 PQF196630 PGJ196630 OWN196630 OMR196630 OCV196630 NSZ196630 NJD196630 MZH196630 MPL196630 MFP196630 LVT196630 LLX196630 LCB196630 KSF196630 KIJ196630 JYN196630 JOR196630 JEV196630 IUZ196630 ILD196630 IBH196630 HRL196630 HHP196630 GXT196630 GNX196630 GEB196630 FUF196630 FKJ196630 FAN196630 EQR196630 EGV196630 DWZ196630 DND196630 DDH196630 CTL196630 CJP196630 BZT196630 BPX196630 BGB196630 AWF196630 AMJ196630 ACN196630 SR196630 IV196630 C196630 WVH131094 WLL131094 WBP131094 VRT131094 VHX131094 UYB131094 UOF131094 UEJ131094 TUN131094 TKR131094 TAV131094 SQZ131094 SHD131094 RXH131094 RNL131094 RDP131094 QTT131094 QJX131094 QAB131094 PQF131094 PGJ131094 OWN131094 OMR131094 OCV131094 NSZ131094 NJD131094 MZH131094 MPL131094 MFP131094 LVT131094 LLX131094 LCB131094 KSF131094 KIJ131094 JYN131094 JOR131094 JEV131094 IUZ131094 ILD131094 IBH131094 HRL131094 HHP131094 GXT131094 GNX131094 GEB131094 FUF131094 FKJ131094 FAN131094 EQR131094 EGV131094 DWZ131094 DND131094 DDH131094 CTL131094 CJP131094 BZT131094 BPX131094 BGB131094 AWF131094 AMJ131094 ACN131094 SR131094 IV131094 C131094 WVH65558 WLL65558 WBP65558 VRT65558 VHX65558 UYB65558 UOF65558 UEJ65558 TUN65558 TKR65558 TAV65558 SQZ65558 SHD65558 RXH65558 RNL65558 RDP65558 QTT65558 QJX65558 QAB65558 PQF65558 PGJ65558 OWN65558 OMR65558 OCV65558 NSZ65558 NJD65558 MZH65558 MPL65558 MFP65558 LVT65558 LLX65558 LCB65558 KSF65558 KIJ65558 JYN65558 JOR65558 JEV65558 IUZ65558 ILD65558 IBH65558 HRL65558 HHP65558 GXT65558 GNX65558 GEB65558 FUF65558 FKJ65558 FAN65558 EQR65558 EGV65558 DWZ65558 DND65558 DDH65558 CTL65558 CJP65558 BZT65558 BPX65558 BGB65558 AWF65558 AMJ65558 ACN65558 SR65558 IV65558 C65558 WLL983062">
      <formula1>0</formula1>
      <formula2>1</formula2>
    </dataValidation>
  </dataValidations>
  <pageMargins left="0.7" right="0.7" top="0.7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8"/>
  <sheetViews>
    <sheetView topLeftCell="A31" zoomScale="70" zoomScaleNormal="70" workbookViewId="0">
      <selection activeCell="D88" sqref="D88:E88"/>
    </sheetView>
  </sheetViews>
  <sheetFormatPr baseColWidth="10" defaultRowHeight="14.25" x14ac:dyDescent="0.25"/>
  <cols>
    <col min="1" max="1" width="3.140625" style="31" bestFit="1" customWidth="1"/>
    <col min="2" max="2" width="58.85546875" style="31" customWidth="1"/>
    <col min="3" max="3" width="31.140625" style="31" customWidth="1"/>
    <col min="4" max="4" width="31.42578125" style="31" customWidth="1"/>
    <col min="5" max="5" width="25" style="31" customWidth="1"/>
    <col min="6" max="6" width="30.140625" style="31" customWidth="1"/>
    <col min="7" max="7" width="34.570312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66" style="31" customWidth="1"/>
    <col min="18" max="18" width="18.28515625" style="31" customWidth="1"/>
    <col min="19" max="22" width="6.42578125" style="31" customWidth="1"/>
    <col min="23" max="251" width="11.42578125" style="31"/>
    <col min="252" max="252" width="1" style="31" customWidth="1"/>
    <col min="253" max="253" width="4.28515625" style="31" customWidth="1"/>
    <col min="254" max="254" width="34.7109375" style="31" customWidth="1"/>
    <col min="255" max="255" width="0" style="31" hidden="1" customWidth="1"/>
    <col min="256" max="256" width="20" style="31" customWidth="1"/>
    <col min="257" max="257" width="20.85546875" style="31" customWidth="1"/>
    <col min="258" max="258" width="25" style="31" customWidth="1"/>
    <col min="259" max="259" width="18.7109375" style="31" customWidth="1"/>
    <col min="260" max="260" width="29.7109375" style="31" customWidth="1"/>
    <col min="261" max="261" width="13.42578125" style="31" customWidth="1"/>
    <col min="262" max="262" width="13.85546875" style="31" customWidth="1"/>
    <col min="263" max="267" width="16.5703125" style="31" customWidth="1"/>
    <col min="268" max="268" width="20.5703125" style="31" customWidth="1"/>
    <col min="269" max="269" width="21.140625" style="31" customWidth="1"/>
    <col min="270" max="270" width="9.5703125" style="31" customWidth="1"/>
    <col min="271" max="271" width="0.42578125" style="31" customWidth="1"/>
    <col min="272" max="278" width="6.42578125" style="31" customWidth="1"/>
    <col min="279" max="507" width="11.42578125" style="31"/>
    <col min="508" max="508" width="1" style="31" customWidth="1"/>
    <col min="509" max="509" width="4.28515625" style="31" customWidth="1"/>
    <col min="510" max="510" width="34.7109375" style="31" customWidth="1"/>
    <col min="511" max="511" width="0" style="31" hidden="1" customWidth="1"/>
    <col min="512" max="512" width="20" style="31" customWidth="1"/>
    <col min="513" max="513" width="20.85546875" style="31" customWidth="1"/>
    <col min="514" max="514" width="25" style="31" customWidth="1"/>
    <col min="515" max="515" width="18.7109375" style="31" customWidth="1"/>
    <col min="516" max="516" width="29.7109375" style="31" customWidth="1"/>
    <col min="517" max="517" width="13.42578125" style="31" customWidth="1"/>
    <col min="518" max="518" width="13.85546875" style="31" customWidth="1"/>
    <col min="519" max="523" width="16.5703125" style="31" customWidth="1"/>
    <col min="524" max="524" width="20.5703125" style="31" customWidth="1"/>
    <col min="525" max="525" width="21.140625" style="31" customWidth="1"/>
    <col min="526" max="526" width="9.5703125" style="31" customWidth="1"/>
    <col min="527" max="527" width="0.42578125" style="31" customWidth="1"/>
    <col min="528" max="534" width="6.42578125" style="31" customWidth="1"/>
    <col min="535" max="763" width="11.42578125" style="31"/>
    <col min="764" max="764" width="1" style="31" customWidth="1"/>
    <col min="765" max="765" width="4.28515625" style="31" customWidth="1"/>
    <col min="766" max="766" width="34.7109375" style="31" customWidth="1"/>
    <col min="767" max="767" width="0" style="31" hidden="1" customWidth="1"/>
    <col min="768" max="768" width="20" style="31" customWidth="1"/>
    <col min="769" max="769" width="20.85546875" style="31" customWidth="1"/>
    <col min="770" max="770" width="25" style="31" customWidth="1"/>
    <col min="771" max="771" width="18.7109375" style="31" customWidth="1"/>
    <col min="772" max="772" width="29.7109375" style="31" customWidth="1"/>
    <col min="773" max="773" width="13.42578125" style="31" customWidth="1"/>
    <col min="774" max="774" width="13.85546875" style="31" customWidth="1"/>
    <col min="775" max="779" width="16.5703125" style="31" customWidth="1"/>
    <col min="780" max="780" width="20.5703125" style="31" customWidth="1"/>
    <col min="781" max="781" width="21.140625" style="31" customWidth="1"/>
    <col min="782" max="782" width="9.5703125" style="31" customWidth="1"/>
    <col min="783" max="783" width="0.42578125" style="31" customWidth="1"/>
    <col min="784" max="790" width="6.42578125" style="31" customWidth="1"/>
    <col min="791" max="1019" width="11.42578125" style="31"/>
    <col min="1020" max="1020" width="1" style="31" customWidth="1"/>
    <col min="1021" max="1021" width="4.28515625" style="31" customWidth="1"/>
    <col min="1022" max="1022" width="34.7109375" style="31" customWidth="1"/>
    <col min="1023" max="1023" width="0" style="31" hidden="1" customWidth="1"/>
    <col min="1024" max="1024" width="20" style="31" customWidth="1"/>
    <col min="1025" max="1025" width="20.85546875" style="31" customWidth="1"/>
    <col min="1026" max="1026" width="25" style="31" customWidth="1"/>
    <col min="1027" max="1027" width="18.7109375" style="31" customWidth="1"/>
    <col min="1028" max="1028" width="29.7109375" style="31" customWidth="1"/>
    <col min="1029" max="1029" width="13.42578125" style="31" customWidth="1"/>
    <col min="1030" max="1030" width="13.85546875" style="31" customWidth="1"/>
    <col min="1031" max="1035" width="16.5703125" style="31" customWidth="1"/>
    <col min="1036" max="1036" width="20.5703125" style="31" customWidth="1"/>
    <col min="1037" max="1037" width="21.140625" style="31" customWidth="1"/>
    <col min="1038" max="1038" width="9.5703125" style="31" customWidth="1"/>
    <col min="1039" max="1039" width="0.42578125" style="31" customWidth="1"/>
    <col min="1040" max="1046" width="6.42578125" style="31" customWidth="1"/>
    <col min="1047" max="1275" width="11.42578125" style="31"/>
    <col min="1276" max="1276" width="1" style="31" customWidth="1"/>
    <col min="1277" max="1277" width="4.28515625" style="31" customWidth="1"/>
    <col min="1278" max="1278" width="34.7109375" style="31" customWidth="1"/>
    <col min="1279" max="1279" width="0" style="31" hidden="1" customWidth="1"/>
    <col min="1280" max="1280" width="20" style="31" customWidth="1"/>
    <col min="1281" max="1281" width="20.85546875" style="31" customWidth="1"/>
    <col min="1282" max="1282" width="25" style="31" customWidth="1"/>
    <col min="1283" max="1283" width="18.7109375" style="31" customWidth="1"/>
    <col min="1284" max="1284" width="29.7109375" style="31" customWidth="1"/>
    <col min="1285" max="1285" width="13.42578125" style="31" customWidth="1"/>
    <col min="1286" max="1286" width="13.85546875" style="31" customWidth="1"/>
    <col min="1287" max="1291" width="16.5703125" style="31" customWidth="1"/>
    <col min="1292" max="1292" width="20.5703125" style="31" customWidth="1"/>
    <col min="1293" max="1293" width="21.140625" style="31" customWidth="1"/>
    <col min="1294" max="1294" width="9.5703125" style="31" customWidth="1"/>
    <col min="1295" max="1295" width="0.42578125" style="31" customWidth="1"/>
    <col min="1296" max="1302" width="6.42578125" style="31" customWidth="1"/>
    <col min="1303" max="1531" width="11.42578125" style="31"/>
    <col min="1532" max="1532" width="1" style="31" customWidth="1"/>
    <col min="1533" max="1533" width="4.28515625" style="31" customWidth="1"/>
    <col min="1534" max="1534" width="34.7109375" style="31" customWidth="1"/>
    <col min="1535" max="1535" width="0" style="31" hidden="1" customWidth="1"/>
    <col min="1536" max="1536" width="20" style="31" customWidth="1"/>
    <col min="1537" max="1537" width="20.85546875" style="31" customWidth="1"/>
    <col min="1538" max="1538" width="25" style="31" customWidth="1"/>
    <col min="1539" max="1539" width="18.7109375" style="31" customWidth="1"/>
    <col min="1540" max="1540" width="29.7109375" style="31" customWidth="1"/>
    <col min="1541" max="1541" width="13.42578125" style="31" customWidth="1"/>
    <col min="1542" max="1542" width="13.85546875" style="31" customWidth="1"/>
    <col min="1543" max="1547" width="16.5703125" style="31" customWidth="1"/>
    <col min="1548" max="1548" width="20.5703125" style="31" customWidth="1"/>
    <col min="1549" max="1549" width="21.140625" style="31" customWidth="1"/>
    <col min="1550" max="1550" width="9.5703125" style="31" customWidth="1"/>
    <col min="1551" max="1551" width="0.42578125" style="31" customWidth="1"/>
    <col min="1552" max="1558" width="6.42578125" style="31" customWidth="1"/>
    <col min="1559" max="1787" width="11.42578125" style="31"/>
    <col min="1788" max="1788" width="1" style="31" customWidth="1"/>
    <col min="1789" max="1789" width="4.28515625" style="31" customWidth="1"/>
    <col min="1790" max="1790" width="34.7109375" style="31" customWidth="1"/>
    <col min="1791" max="1791" width="0" style="31" hidden="1" customWidth="1"/>
    <col min="1792" max="1792" width="20" style="31" customWidth="1"/>
    <col min="1793" max="1793" width="20.85546875" style="31" customWidth="1"/>
    <col min="1794" max="1794" width="25" style="31" customWidth="1"/>
    <col min="1795" max="1795" width="18.7109375" style="31" customWidth="1"/>
    <col min="1796" max="1796" width="29.7109375" style="31" customWidth="1"/>
    <col min="1797" max="1797" width="13.42578125" style="31" customWidth="1"/>
    <col min="1798" max="1798" width="13.85546875" style="31" customWidth="1"/>
    <col min="1799" max="1803" width="16.5703125" style="31" customWidth="1"/>
    <col min="1804" max="1804" width="20.5703125" style="31" customWidth="1"/>
    <col min="1805" max="1805" width="21.140625" style="31" customWidth="1"/>
    <col min="1806" max="1806" width="9.5703125" style="31" customWidth="1"/>
    <col min="1807" max="1807" width="0.42578125" style="31" customWidth="1"/>
    <col min="1808" max="1814" width="6.42578125" style="31" customWidth="1"/>
    <col min="1815" max="2043" width="11.42578125" style="31"/>
    <col min="2044" max="2044" width="1" style="31" customWidth="1"/>
    <col min="2045" max="2045" width="4.28515625" style="31" customWidth="1"/>
    <col min="2046" max="2046" width="34.7109375" style="31" customWidth="1"/>
    <col min="2047" max="2047" width="0" style="31" hidden="1" customWidth="1"/>
    <col min="2048" max="2048" width="20" style="31" customWidth="1"/>
    <col min="2049" max="2049" width="20.85546875" style="31" customWidth="1"/>
    <col min="2050" max="2050" width="25" style="31" customWidth="1"/>
    <col min="2051" max="2051" width="18.7109375" style="31" customWidth="1"/>
    <col min="2052" max="2052" width="29.7109375" style="31" customWidth="1"/>
    <col min="2053" max="2053" width="13.42578125" style="31" customWidth="1"/>
    <col min="2054" max="2054" width="13.85546875" style="31" customWidth="1"/>
    <col min="2055" max="2059" width="16.5703125" style="31" customWidth="1"/>
    <col min="2060" max="2060" width="20.5703125" style="31" customWidth="1"/>
    <col min="2061" max="2061" width="21.140625" style="31" customWidth="1"/>
    <col min="2062" max="2062" width="9.5703125" style="31" customWidth="1"/>
    <col min="2063" max="2063" width="0.42578125" style="31" customWidth="1"/>
    <col min="2064" max="2070" width="6.42578125" style="31" customWidth="1"/>
    <col min="2071" max="2299" width="11.42578125" style="31"/>
    <col min="2300" max="2300" width="1" style="31" customWidth="1"/>
    <col min="2301" max="2301" width="4.28515625" style="31" customWidth="1"/>
    <col min="2302" max="2302" width="34.7109375" style="31" customWidth="1"/>
    <col min="2303" max="2303" width="0" style="31" hidden="1" customWidth="1"/>
    <col min="2304" max="2304" width="20" style="31" customWidth="1"/>
    <col min="2305" max="2305" width="20.85546875" style="31" customWidth="1"/>
    <col min="2306" max="2306" width="25" style="31" customWidth="1"/>
    <col min="2307" max="2307" width="18.7109375" style="31" customWidth="1"/>
    <col min="2308" max="2308" width="29.7109375" style="31" customWidth="1"/>
    <col min="2309" max="2309" width="13.42578125" style="31" customWidth="1"/>
    <col min="2310" max="2310" width="13.85546875" style="31" customWidth="1"/>
    <col min="2311" max="2315" width="16.5703125" style="31" customWidth="1"/>
    <col min="2316" max="2316" width="20.5703125" style="31" customWidth="1"/>
    <col min="2317" max="2317" width="21.140625" style="31" customWidth="1"/>
    <col min="2318" max="2318" width="9.5703125" style="31" customWidth="1"/>
    <col min="2319" max="2319" width="0.42578125" style="31" customWidth="1"/>
    <col min="2320" max="2326" width="6.42578125" style="31" customWidth="1"/>
    <col min="2327" max="2555" width="11.42578125" style="31"/>
    <col min="2556" max="2556" width="1" style="31" customWidth="1"/>
    <col min="2557" max="2557" width="4.28515625" style="31" customWidth="1"/>
    <col min="2558" max="2558" width="34.7109375" style="31" customWidth="1"/>
    <col min="2559" max="2559" width="0" style="31" hidden="1" customWidth="1"/>
    <col min="2560" max="2560" width="20" style="31" customWidth="1"/>
    <col min="2561" max="2561" width="20.85546875" style="31" customWidth="1"/>
    <col min="2562" max="2562" width="25" style="31" customWidth="1"/>
    <col min="2563" max="2563" width="18.7109375" style="31" customWidth="1"/>
    <col min="2564" max="2564" width="29.7109375" style="31" customWidth="1"/>
    <col min="2565" max="2565" width="13.42578125" style="31" customWidth="1"/>
    <col min="2566" max="2566" width="13.85546875" style="31" customWidth="1"/>
    <col min="2567" max="2571" width="16.5703125" style="31" customWidth="1"/>
    <col min="2572" max="2572" width="20.5703125" style="31" customWidth="1"/>
    <col min="2573" max="2573" width="21.140625" style="31" customWidth="1"/>
    <col min="2574" max="2574" width="9.5703125" style="31" customWidth="1"/>
    <col min="2575" max="2575" width="0.42578125" style="31" customWidth="1"/>
    <col min="2576" max="2582" width="6.42578125" style="31" customWidth="1"/>
    <col min="2583" max="2811" width="11.42578125" style="31"/>
    <col min="2812" max="2812" width="1" style="31" customWidth="1"/>
    <col min="2813" max="2813" width="4.28515625" style="31" customWidth="1"/>
    <col min="2814" max="2814" width="34.7109375" style="31" customWidth="1"/>
    <col min="2815" max="2815" width="0" style="31" hidden="1" customWidth="1"/>
    <col min="2816" max="2816" width="20" style="31" customWidth="1"/>
    <col min="2817" max="2817" width="20.85546875" style="31" customWidth="1"/>
    <col min="2818" max="2818" width="25" style="31" customWidth="1"/>
    <col min="2819" max="2819" width="18.7109375" style="31" customWidth="1"/>
    <col min="2820" max="2820" width="29.7109375" style="31" customWidth="1"/>
    <col min="2821" max="2821" width="13.42578125" style="31" customWidth="1"/>
    <col min="2822" max="2822" width="13.85546875" style="31" customWidth="1"/>
    <col min="2823" max="2827" width="16.5703125" style="31" customWidth="1"/>
    <col min="2828" max="2828" width="20.5703125" style="31" customWidth="1"/>
    <col min="2829" max="2829" width="21.140625" style="31" customWidth="1"/>
    <col min="2830" max="2830" width="9.5703125" style="31" customWidth="1"/>
    <col min="2831" max="2831" width="0.42578125" style="31" customWidth="1"/>
    <col min="2832" max="2838" width="6.42578125" style="31" customWidth="1"/>
    <col min="2839" max="3067" width="11.42578125" style="31"/>
    <col min="3068" max="3068" width="1" style="31" customWidth="1"/>
    <col min="3069" max="3069" width="4.28515625" style="31" customWidth="1"/>
    <col min="3070" max="3070" width="34.7109375" style="31" customWidth="1"/>
    <col min="3071" max="3071" width="0" style="31" hidden="1" customWidth="1"/>
    <col min="3072" max="3072" width="20" style="31" customWidth="1"/>
    <col min="3073" max="3073" width="20.85546875" style="31" customWidth="1"/>
    <col min="3074" max="3074" width="25" style="31" customWidth="1"/>
    <col min="3075" max="3075" width="18.7109375" style="31" customWidth="1"/>
    <col min="3076" max="3076" width="29.7109375" style="31" customWidth="1"/>
    <col min="3077" max="3077" width="13.42578125" style="31" customWidth="1"/>
    <col min="3078" max="3078" width="13.85546875" style="31" customWidth="1"/>
    <col min="3079" max="3083" width="16.5703125" style="31" customWidth="1"/>
    <col min="3084" max="3084" width="20.5703125" style="31" customWidth="1"/>
    <col min="3085" max="3085" width="21.140625" style="31" customWidth="1"/>
    <col min="3086" max="3086" width="9.5703125" style="31" customWidth="1"/>
    <col min="3087" max="3087" width="0.42578125" style="31" customWidth="1"/>
    <col min="3088" max="3094" width="6.42578125" style="31" customWidth="1"/>
    <col min="3095" max="3323" width="11.42578125" style="31"/>
    <col min="3324" max="3324" width="1" style="31" customWidth="1"/>
    <col min="3325" max="3325" width="4.28515625" style="31" customWidth="1"/>
    <col min="3326" max="3326" width="34.7109375" style="31" customWidth="1"/>
    <col min="3327" max="3327" width="0" style="31" hidden="1" customWidth="1"/>
    <col min="3328" max="3328" width="20" style="31" customWidth="1"/>
    <col min="3329" max="3329" width="20.85546875" style="31" customWidth="1"/>
    <col min="3330" max="3330" width="25" style="31" customWidth="1"/>
    <col min="3331" max="3331" width="18.7109375" style="31" customWidth="1"/>
    <col min="3332" max="3332" width="29.7109375" style="31" customWidth="1"/>
    <col min="3333" max="3333" width="13.42578125" style="31" customWidth="1"/>
    <col min="3334" max="3334" width="13.85546875" style="31" customWidth="1"/>
    <col min="3335" max="3339" width="16.5703125" style="31" customWidth="1"/>
    <col min="3340" max="3340" width="20.5703125" style="31" customWidth="1"/>
    <col min="3341" max="3341" width="21.140625" style="31" customWidth="1"/>
    <col min="3342" max="3342" width="9.5703125" style="31" customWidth="1"/>
    <col min="3343" max="3343" width="0.42578125" style="31" customWidth="1"/>
    <col min="3344" max="3350" width="6.42578125" style="31" customWidth="1"/>
    <col min="3351" max="3579" width="11.42578125" style="31"/>
    <col min="3580" max="3580" width="1" style="31" customWidth="1"/>
    <col min="3581" max="3581" width="4.28515625" style="31" customWidth="1"/>
    <col min="3582" max="3582" width="34.7109375" style="31" customWidth="1"/>
    <col min="3583" max="3583" width="0" style="31" hidden="1" customWidth="1"/>
    <col min="3584" max="3584" width="20" style="31" customWidth="1"/>
    <col min="3585" max="3585" width="20.85546875" style="31" customWidth="1"/>
    <col min="3586" max="3586" width="25" style="31" customWidth="1"/>
    <col min="3587" max="3587" width="18.7109375" style="31" customWidth="1"/>
    <col min="3588" max="3588" width="29.7109375" style="31" customWidth="1"/>
    <col min="3589" max="3589" width="13.42578125" style="31" customWidth="1"/>
    <col min="3590" max="3590" width="13.85546875" style="31" customWidth="1"/>
    <col min="3591" max="3595" width="16.5703125" style="31" customWidth="1"/>
    <col min="3596" max="3596" width="20.5703125" style="31" customWidth="1"/>
    <col min="3597" max="3597" width="21.140625" style="31" customWidth="1"/>
    <col min="3598" max="3598" width="9.5703125" style="31" customWidth="1"/>
    <col min="3599" max="3599" width="0.42578125" style="31" customWidth="1"/>
    <col min="3600" max="3606" width="6.42578125" style="31" customWidth="1"/>
    <col min="3607" max="3835" width="11.42578125" style="31"/>
    <col min="3836" max="3836" width="1" style="31" customWidth="1"/>
    <col min="3837" max="3837" width="4.28515625" style="31" customWidth="1"/>
    <col min="3838" max="3838" width="34.7109375" style="31" customWidth="1"/>
    <col min="3839" max="3839" width="0" style="31" hidden="1" customWidth="1"/>
    <col min="3840" max="3840" width="20" style="31" customWidth="1"/>
    <col min="3841" max="3841" width="20.85546875" style="31" customWidth="1"/>
    <col min="3842" max="3842" width="25" style="31" customWidth="1"/>
    <col min="3843" max="3843" width="18.7109375" style="31" customWidth="1"/>
    <col min="3844" max="3844" width="29.7109375" style="31" customWidth="1"/>
    <col min="3845" max="3845" width="13.42578125" style="31" customWidth="1"/>
    <col min="3846" max="3846" width="13.85546875" style="31" customWidth="1"/>
    <col min="3847" max="3851" width="16.5703125" style="31" customWidth="1"/>
    <col min="3852" max="3852" width="20.5703125" style="31" customWidth="1"/>
    <col min="3853" max="3853" width="21.140625" style="31" customWidth="1"/>
    <col min="3854" max="3854" width="9.5703125" style="31" customWidth="1"/>
    <col min="3855" max="3855" width="0.42578125" style="31" customWidth="1"/>
    <col min="3856" max="3862" width="6.42578125" style="31" customWidth="1"/>
    <col min="3863" max="4091" width="11.42578125" style="31"/>
    <col min="4092" max="4092" width="1" style="31" customWidth="1"/>
    <col min="4093" max="4093" width="4.28515625" style="31" customWidth="1"/>
    <col min="4094" max="4094" width="34.7109375" style="31" customWidth="1"/>
    <col min="4095" max="4095" width="0" style="31" hidden="1" customWidth="1"/>
    <col min="4096" max="4096" width="20" style="31" customWidth="1"/>
    <col min="4097" max="4097" width="20.85546875" style="31" customWidth="1"/>
    <col min="4098" max="4098" width="25" style="31" customWidth="1"/>
    <col min="4099" max="4099" width="18.7109375" style="31" customWidth="1"/>
    <col min="4100" max="4100" width="29.7109375" style="31" customWidth="1"/>
    <col min="4101" max="4101" width="13.42578125" style="31" customWidth="1"/>
    <col min="4102" max="4102" width="13.85546875" style="31" customWidth="1"/>
    <col min="4103" max="4107" width="16.5703125" style="31" customWidth="1"/>
    <col min="4108" max="4108" width="20.5703125" style="31" customWidth="1"/>
    <col min="4109" max="4109" width="21.140625" style="31" customWidth="1"/>
    <col min="4110" max="4110" width="9.5703125" style="31" customWidth="1"/>
    <col min="4111" max="4111" width="0.42578125" style="31" customWidth="1"/>
    <col min="4112" max="4118" width="6.42578125" style="31" customWidth="1"/>
    <col min="4119" max="4347" width="11.42578125" style="31"/>
    <col min="4348" max="4348" width="1" style="31" customWidth="1"/>
    <col min="4349" max="4349" width="4.28515625" style="31" customWidth="1"/>
    <col min="4350" max="4350" width="34.7109375" style="31" customWidth="1"/>
    <col min="4351" max="4351" width="0" style="31" hidden="1" customWidth="1"/>
    <col min="4352" max="4352" width="20" style="31" customWidth="1"/>
    <col min="4353" max="4353" width="20.85546875" style="31" customWidth="1"/>
    <col min="4354" max="4354" width="25" style="31" customWidth="1"/>
    <col min="4355" max="4355" width="18.7109375" style="31" customWidth="1"/>
    <col min="4356" max="4356" width="29.7109375" style="31" customWidth="1"/>
    <col min="4357" max="4357" width="13.42578125" style="31" customWidth="1"/>
    <col min="4358" max="4358" width="13.85546875" style="31" customWidth="1"/>
    <col min="4359" max="4363" width="16.5703125" style="31" customWidth="1"/>
    <col min="4364" max="4364" width="20.5703125" style="31" customWidth="1"/>
    <col min="4365" max="4365" width="21.140625" style="31" customWidth="1"/>
    <col min="4366" max="4366" width="9.5703125" style="31" customWidth="1"/>
    <col min="4367" max="4367" width="0.42578125" style="31" customWidth="1"/>
    <col min="4368" max="4374" width="6.42578125" style="31" customWidth="1"/>
    <col min="4375" max="4603" width="11.42578125" style="31"/>
    <col min="4604" max="4604" width="1" style="31" customWidth="1"/>
    <col min="4605" max="4605" width="4.28515625" style="31" customWidth="1"/>
    <col min="4606" max="4606" width="34.7109375" style="31" customWidth="1"/>
    <col min="4607" max="4607" width="0" style="31" hidden="1" customWidth="1"/>
    <col min="4608" max="4608" width="20" style="31" customWidth="1"/>
    <col min="4609" max="4609" width="20.85546875" style="31" customWidth="1"/>
    <col min="4610" max="4610" width="25" style="31" customWidth="1"/>
    <col min="4611" max="4611" width="18.7109375" style="31" customWidth="1"/>
    <col min="4612" max="4612" width="29.7109375" style="31" customWidth="1"/>
    <col min="4613" max="4613" width="13.42578125" style="31" customWidth="1"/>
    <col min="4614" max="4614" width="13.85546875" style="31" customWidth="1"/>
    <col min="4615" max="4619" width="16.5703125" style="31" customWidth="1"/>
    <col min="4620" max="4620" width="20.5703125" style="31" customWidth="1"/>
    <col min="4621" max="4621" width="21.140625" style="31" customWidth="1"/>
    <col min="4622" max="4622" width="9.5703125" style="31" customWidth="1"/>
    <col min="4623" max="4623" width="0.42578125" style="31" customWidth="1"/>
    <col min="4624" max="4630" width="6.42578125" style="31" customWidth="1"/>
    <col min="4631" max="4859" width="11.42578125" style="31"/>
    <col min="4860" max="4860" width="1" style="31" customWidth="1"/>
    <col min="4861" max="4861" width="4.28515625" style="31" customWidth="1"/>
    <col min="4862" max="4862" width="34.7109375" style="31" customWidth="1"/>
    <col min="4863" max="4863" width="0" style="31" hidden="1" customWidth="1"/>
    <col min="4864" max="4864" width="20" style="31" customWidth="1"/>
    <col min="4865" max="4865" width="20.85546875" style="31" customWidth="1"/>
    <col min="4866" max="4866" width="25" style="31" customWidth="1"/>
    <col min="4867" max="4867" width="18.7109375" style="31" customWidth="1"/>
    <col min="4868" max="4868" width="29.7109375" style="31" customWidth="1"/>
    <col min="4869" max="4869" width="13.42578125" style="31" customWidth="1"/>
    <col min="4870" max="4870" width="13.85546875" style="31" customWidth="1"/>
    <col min="4871" max="4875" width="16.5703125" style="31" customWidth="1"/>
    <col min="4876" max="4876" width="20.5703125" style="31" customWidth="1"/>
    <col min="4877" max="4877" width="21.140625" style="31" customWidth="1"/>
    <col min="4878" max="4878" width="9.5703125" style="31" customWidth="1"/>
    <col min="4879" max="4879" width="0.42578125" style="31" customWidth="1"/>
    <col min="4880" max="4886" width="6.42578125" style="31" customWidth="1"/>
    <col min="4887" max="5115" width="11.42578125" style="31"/>
    <col min="5116" max="5116" width="1" style="31" customWidth="1"/>
    <col min="5117" max="5117" width="4.28515625" style="31" customWidth="1"/>
    <col min="5118" max="5118" width="34.7109375" style="31" customWidth="1"/>
    <col min="5119" max="5119" width="0" style="31" hidden="1" customWidth="1"/>
    <col min="5120" max="5120" width="20" style="31" customWidth="1"/>
    <col min="5121" max="5121" width="20.85546875" style="31" customWidth="1"/>
    <col min="5122" max="5122" width="25" style="31" customWidth="1"/>
    <col min="5123" max="5123" width="18.7109375" style="31" customWidth="1"/>
    <col min="5124" max="5124" width="29.7109375" style="31" customWidth="1"/>
    <col min="5125" max="5125" width="13.42578125" style="31" customWidth="1"/>
    <col min="5126" max="5126" width="13.85546875" style="31" customWidth="1"/>
    <col min="5127" max="5131" width="16.5703125" style="31" customWidth="1"/>
    <col min="5132" max="5132" width="20.5703125" style="31" customWidth="1"/>
    <col min="5133" max="5133" width="21.140625" style="31" customWidth="1"/>
    <col min="5134" max="5134" width="9.5703125" style="31" customWidth="1"/>
    <col min="5135" max="5135" width="0.42578125" style="31" customWidth="1"/>
    <col min="5136" max="5142" width="6.42578125" style="31" customWidth="1"/>
    <col min="5143" max="5371" width="11.42578125" style="31"/>
    <col min="5372" max="5372" width="1" style="31" customWidth="1"/>
    <col min="5373" max="5373" width="4.28515625" style="31" customWidth="1"/>
    <col min="5374" max="5374" width="34.7109375" style="31" customWidth="1"/>
    <col min="5375" max="5375" width="0" style="31" hidden="1" customWidth="1"/>
    <col min="5376" max="5376" width="20" style="31" customWidth="1"/>
    <col min="5377" max="5377" width="20.85546875" style="31" customWidth="1"/>
    <col min="5378" max="5378" width="25" style="31" customWidth="1"/>
    <col min="5379" max="5379" width="18.7109375" style="31" customWidth="1"/>
    <col min="5380" max="5380" width="29.7109375" style="31" customWidth="1"/>
    <col min="5381" max="5381" width="13.42578125" style="31" customWidth="1"/>
    <col min="5382" max="5382" width="13.85546875" style="31" customWidth="1"/>
    <col min="5383" max="5387" width="16.5703125" style="31" customWidth="1"/>
    <col min="5388" max="5388" width="20.5703125" style="31" customWidth="1"/>
    <col min="5389" max="5389" width="21.140625" style="31" customWidth="1"/>
    <col min="5390" max="5390" width="9.5703125" style="31" customWidth="1"/>
    <col min="5391" max="5391" width="0.42578125" style="31" customWidth="1"/>
    <col min="5392" max="5398" width="6.42578125" style="31" customWidth="1"/>
    <col min="5399" max="5627" width="11.42578125" style="31"/>
    <col min="5628" max="5628" width="1" style="31" customWidth="1"/>
    <col min="5629" max="5629" width="4.28515625" style="31" customWidth="1"/>
    <col min="5630" max="5630" width="34.7109375" style="31" customWidth="1"/>
    <col min="5631" max="5631" width="0" style="31" hidden="1" customWidth="1"/>
    <col min="5632" max="5632" width="20" style="31" customWidth="1"/>
    <col min="5633" max="5633" width="20.85546875" style="31" customWidth="1"/>
    <col min="5634" max="5634" width="25" style="31" customWidth="1"/>
    <col min="5635" max="5635" width="18.7109375" style="31" customWidth="1"/>
    <col min="5636" max="5636" width="29.7109375" style="31" customWidth="1"/>
    <col min="5637" max="5637" width="13.42578125" style="31" customWidth="1"/>
    <col min="5638" max="5638" width="13.85546875" style="31" customWidth="1"/>
    <col min="5639" max="5643" width="16.5703125" style="31" customWidth="1"/>
    <col min="5644" max="5644" width="20.5703125" style="31" customWidth="1"/>
    <col min="5645" max="5645" width="21.140625" style="31" customWidth="1"/>
    <col min="5646" max="5646" width="9.5703125" style="31" customWidth="1"/>
    <col min="5647" max="5647" width="0.42578125" style="31" customWidth="1"/>
    <col min="5648" max="5654" width="6.42578125" style="31" customWidth="1"/>
    <col min="5655" max="5883" width="11.42578125" style="31"/>
    <col min="5884" max="5884" width="1" style="31" customWidth="1"/>
    <col min="5885" max="5885" width="4.28515625" style="31" customWidth="1"/>
    <col min="5886" max="5886" width="34.7109375" style="31" customWidth="1"/>
    <col min="5887" max="5887" width="0" style="31" hidden="1" customWidth="1"/>
    <col min="5888" max="5888" width="20" style="31" customWidth="1"/>
    <col min="5889" max="5889" width="20.85546875" style="31" customWidth="1"/>
    <col min="5890" max="5890" width="25" style="31" customWidth="1"/>
    <col min="5891" max="5891" width="18.7109375" style="31" customWidth="1"/>
    <col min="5892" max="5892" width="29.7109375" style="31" customWidth="1"/>
    <col min="5893" max="5893" width="13.42578125" style="31" customWidth="1"/>
    <col min="5894" max="5894" width="13.85546875" style="31" customWidth="1"/>
    <col min="5895" max="5899" width="16.5703125" style="31" customWidth="1"/>
    <col min="5900" max="5900" width="20.5703125" style="31" customWidth="1"/>
    <col min="5901" max="5901" width="21.140625" style="31" customWidth="1"/>
    <col min="5902" max="5902" width="9.5703125" style="31" customWidth="1"/>
    <col min="5903" max="5903" width="0.42578125" style="31" customWidth="1"/>
    <col min="5904" max="5910" width="6.42578125" style="31" customWidth="1"/>
    <col min="5911" max="6139" width="11.42578125" style="31"/>
    <col min="6140" max="6140" width="1" style="31" customWidth="1"/>
    <col min="6141" max="6141" width="4.28515625" style="31" customWidth="1"/>
    <col min="6142" max="6142" width="34.7109375" style="31" customWidth="1"/>
    <col min="6143" max="6143" width="0" style="31" hidden="1" customWidth="1"/>
    <col min="6144" max="6144" width="20" style="31" customWidth="1"/>
    <col min="6145" max="6145" width="20.85546875" style="31" customWidth="1"/>
    <col min="6146" max="6146" width="25" style="31" customWidth="1"/>
    <col min="6147" max="6147" width="18.7109375" style="31" customWidth="1"/>
    <col min="6148" max="6148" width="29.7109375" style="31" customWidth="1"/>
    <col min="6149" max="6149" width="13.42578125" style="31" customWidth="1"/>
    <col min="6150" max="6150" width="13.85546875" style="31" customWidth="1"/>
    <col min="6151" max="6155" width="16.5703125" style="31" customWidth="1"/>
    <col min="6156" max="6156" width="20.5703125" style="31" customWidth="1"/>
    <col min="6157" max="6157" width="21.140625" style="31" customWidth="1"/>
    <col min="6158" max="6158" width="9.5703125" style="31" customWidth="1"/>
    <col min="6159" max="6159" width="0.42578125" style="31" customWidth="1"/>
    <col min="6160" max="6166" width="6.42578125" style="31" customWidth="1"/>
    <col min="6167" max="6395" width="11.42578125" style="31"/>
    <col min="6396" max="6396" width="1" style="31" customWidth="1"/>
    <col min="6397" max="6397" width="4.28515625" style="31" customWidth="1"/>
    <col min="6398" max="6398" width="34.7109375" style="31" customWidth="1"/>
    <col min="6399" max="6399" width="0" style="31" hidden="1" customWidth="1"/>
    <col min="6400" max="6400" width="20" style="31" customWidth="1"/>
    <col min="6401" max="6401" width="20.85546875" style="31" customWidth="1"/>
    <col min="6402" max="6402" width="25" style="31" customWidth="1"/>
    <col min="6403" max="6403" width="18.7109375" style="31" customWidth="1"/>
    <col min="6404" max="6404" width="29.7109375" style="31" customWidth="1"/>
    <col min="6405" max="6405" width="13.42578125" style="31" customWidth="1"/>
    <col min="6406" max="6406" width="13.85546875" style="31" customWidth="1"/>
    <col min="6407" max="6411" width="16.5703125" style="31" customWidth="1"/>
    <col min="6412" max="6412" width="20.5703125" style="31" customWidth="1"/>
    <col min="6413" max="6413" width="21.140625" style="31" customWidth="1"/>
    <col min="6414" max="6414" width="9.5703125" style="31" customWidth="1"/>
    <col min="6415" max="6415" width="0.42578125" style="31" customWidth="1"/>
    <col min="6416" max="6422" width="6.42578125" style="31" customWidth="1"/>
    <col min="6423" max="6651" width="11.42578125" style="31"/>
    <col min="6652" max="6652" width="1" style="31" customWidth="1"/>
    <col min="6653" max="6653" width="4.28515625" style="31" customWidth="1"/>
    <col min="6654" max="6654" width="34.7109375" style="31" customWidth="1"/>
    <col min="6655" max="6655" width="0" style="31" hidden="1" customWidth="1"/>
    <col min="6656" max="6656" width="20" style="31" customWidth="1"/>
    <col min="6657" max="6657" width="20.85546875" style="31" customWidth="1"/>
    <col min="6658" max="6658" width="25" style="31" customWidth="1"/>
    <col min="6659" max="6659" width="18.7109375" style="31" customWidth="1"/>
    <col min="6660" max="6660" width="29.7109375" style="31" customWidth="1"/>
    <col min="6661" max="6661" width="13.42578125" style="31" customWidth="1"/>
    <col min="6662" max="6662" width="13.85546875" style="31" customWidth="1"/>
    <col min="6663" max="6667" width="16.5703125" style="31" customWidth="1"/>
    <col min="6668" max="6668" width="20.5703125" style="31" customWidth="1"/>
    <col min="6669" max="6669" width="21.140625" style="31" customWidth="1"/>
    <col min="6670" max="6670" width="9.5703125" style="31" customWidth="1"/>
    <col min="6671" max="6671" width="0.42578125" style="31" customWidth="1"/>
    <col min="6672" max="6678" width="6.42578125" style="31" customWidth="1"/>
    <col min="6679" max="6907" width="11.42578125" style="31"/>
    <col min="6908" max="6908" width="1" style="31" customWidth="1"/>
    <col min="6909" max="6909" width="4.28515625" style="31" customWidth="1"/>
    <col min="6910" max="6910" width="34.7109375" style="31" customWidth="1"/>
    <col min="6911" max="6911" width="0" style="31" hidden="1" customWidth="1"/>
    <col min="6912" max="6912" width="20" style="31" customWidth="1"/>
    <col min="6913" max="6913" width="20.85546875" style="31" customWidth="1"/>
    <col min="6914" max="6914" width="25" style="31" customWidth="1"/>
    <col min="6915" max="6915" width="18.7109375" style="31" customWidth="1"/>
    <col min="6916" max="6916" width="29.7109375" style="31" customWidth="1"/>
    <col min="6917" max="6917" width="13.42578125" style="31" customWidth="1"/>
    <col min="6918" max="6918" width="13.85546875" style="31" customWidth="1"/>
    <col min="6919" max="6923" width="16.5703125" style="31" customWidth="1"/>
    <col min="6924" max="6924" width="20.5703125" style="31" customWidth="1"/>
    <col min="6925" max="6925" width="21.140625" style="31" customWidth="1"/>
    <col min="6926" max="6926" width="9.5703125" style="31" customWidth="1"/>
    <col min="6927" max="6927" width="0.42578125" style="31" customWidth="1"/>
    <col min="6928" max="6934" width="6.42578125" style="31" customWidth="1"/>
    <col min="6935" max="7163" width="11.42578125" style="31"/>
    <col min="7164" max="7164" width="1" style="31" customWidth="1"/>
    <col min="7165" max="7165" width="4.28515625" style="31" customWidth="1"/>
    <col min="7166" max="7166" width="34.7109375" style="31" customWidth="1"/>
    <col min="7167" max="7167" width="0" style="31" hidden="1" customWidth="1"/>
    <col min="7168" max="7168" width="20" style="31" customWidth="1"/>
    <col min="7169" max="7169" width="20.85546875" style="31" customWidth="1"/>
    <col min="7170" max="7170" width="25" style="31" customWidth="1"/>
    <col min="7171" max="7171" width="18.7109375" style="31" customWidth="1"/>
    <col min="7172" max="7172" width="29.7109375" style="31" customWidth="1"/>
    <col min="7173" max="7173" width="13.42578125" style="31" customWidth="1"/>
    <col min="7174" max="7174" width="13.85546875" style="31" customWidth="1"/>
    <col min="7175" max="7179" width="16.5703125" style="31" customWidth="1"/>
    <col min="7180" max="7180" width="20.5703125" style="31" customWidth="1"/>
    <col min="7181" max="7181" width="21.140625" style="31" customWidth="1"/>
    <col min="7182" max="7182" width="9.5703125" style="31" customWidth="1"/>
    <col min="7183" max="7183" width="0.42578125" style="31" customWidth="1"/>
    <col min="7184" max="7190" width="6.42578125" style="31" customWidth="1"/>
    <col min="7191" max="7419" width="11.42578125" style="31"/>
    <col min="7420" max="7420" width="1" style="31" customWidth="1"/>
    <col min="7421" max="7421" width="4.28515625" style="31" customWidth="1"/>
    <col min="7422" max="7422" width="34.7109375" style="31" customWidth="1"/>
    <col min="7423" max="7423" width="0" style="31" hidden="1" customWidth="1"/>
    <col min="7424" max="7424" width="20" style="31" customWidth="1"/>
    <col min="7425" max="7425" width="20.85546875" style="31" customWidth="1"/>
    <col min="7426" max="7426" width="25" style="31" customWidth="1"/>
    <col min="7427" max="7427" width="18.7109375" style="31" customWidth="1"/>
    <col min="7428" max="7428" width="29.7109375" style="31" customWidth="1"/>
    <col min="7429" max="7429" width="13.42578125" style="31" customWidth="1"/>
    <col min="7430" max="7430" width="13.85546875" style="31" customWidth="1"/>
    <col min="7431" max="7435" width="16.5703125" style="31" customWidth="1"/>
    <col min="7436" max="7436" width="20.5703125" style="31" customWidth="1"/>
    <col min="7437" max="7437" width="21.140625" style="31" customWidth="1"/>
    <col min="7438" max="7438" width="9.5703125" style="31" customWidth="1"/>
    <col min="7439" max="7439" width="0.42578125" style="31" customWidth="1"/>
    <col min="7440" max="7446" width="6.42578125" style="31" customWidth="1"/>
    <col min="7447" max="7675" width="11.42578125" style="31"/>
    <col min="7676" max="7676" width="1" style="31" customWidth="1"/>
    <col min="7677" max="7677" width="4.28515625" style="31" customWidth="1"/>
    <col min="7678" max="7678" width="34.7109375" style="31" customWidth="1"/>
    <col min="7679" max="7679" width="0" style="31" hidden="1" customWidth="1"/>
    <col min="7680" max="7680" width="20" style="31" customWidth="1"/>
    <col min="7681" max="7681" width="20.85546875" style="31" customWidth="1"/>
    <col min="7682" max="7682" width="25" style="31" customWidth="1"/>
    <col min="7683" max="7683" width="18.7109375" style="31" customWidth="1"/>
    <col min="7684" max="7684" width="29.7109375" style="31" customWidth="1"/>
    <col min="7685" max="7685" width="13.42578125" style="31" customWidth="1"/>
    <col min="7686" max="7686" width="13.85546875" style="31" customWidth="1"/>
    <col min="7687" max="7691" width="16.5703125" style="31" customWidth="1"/>
    <col min="7692" max="7692" width="20.5703125" style="31" customWidth="1"/>
    <col min="7693" max="7693" width="21.140625" style="31" customWidth="1"/>
    <col min="7694" max="7694" width="9.5703125" style="31" customWidth="1"/>
    <col min="7695" max="7695" width="0.42578125" style="31" customWidth="1"/>
    <col min="7696" max="7702" width="6.42578125" style="31" customWidth="1"/>
    <col min="7703" max="7931" width="11.42578125" style="31"/>
    <col min="7932" max="7932" width="1" style="31" customWidth="1"/>
    <col min="7933" max="7933" width="4.28515625" style="31" customWidth="1"/>
    <col min="7934" max="7934" width="34.7109375" style="31" customWidth="1"/>
    <col min="7935" max="7935" width="0" style="31" hidden="1" customWidth="1"/>
    <col min="7936" max="7936" width="20" style="31" customWidth="1"/>
    <col min="7937" max="7937" width="20.85546875" style="31" customWidth="1"/>
    <col min="7938" max="7938" width="25" style="31" customWidth="1"/>
    <col min="7939" max="7939" width="18.7109375" style="31" customWidth="1"/>
    <col min="7940" max="7940" width="29.7109375" style="31" customWidth="1"/>
    <col min="7941" max="7941" width="13.42578125" style="31" customWidth="1"/>
    <col min="7942" max="7942" width="13.85546875" style="31" customWidth="1"/>
    <col min="7943" max="7947" width="16.5703125" style="31" customWidth="1"/>
    <col min="7948" max="7948" width="20.5703125" style="31" customWidth="1"/>
    <col min="7949" max="7949" width="21.140625" style="31" customWidth="1"/>
    <col min="7950" max="7950" width="9.5703125" style="31" customWidth="1"/>
    <col min="7951" max="7951" width="0.42578125" style="31" customWidth="1"/>
    <col min="7952" max="7958" width="6.42578125" style="31" customWidth="1"/>
    <col min="7959" max="8187" width="11.42578125" style="31"/>
    <col min="8188" max="8188" width="1" style="31" customWidth="1"/>
    <col min="8189" max="8189" width="4.28515625" style="31" customWidth="1"/>
    <col min="8190" max="8190" width="34.7109375" style="31" customWidth="1"/>
    <col min="8191" max="8191" width="0" style="31" hidden="1" customWidth="1"/>
    <col min="8192" max="8192" width="20" style="31" customWidth="1"/>
    <col min="8193" max="8193" width="20.85546875" style="31" customWidth="1"/>
    <col min="8194" max="8194" width="25" style="31" customWidth="1"/>
    <col min="8195" max="8195" width="18.7109375" style="31" customWidth="1"/>
    <col min="8196" max="8196" width="29.7109375" style="31" customWidth="1"/>
    <col min="8197" max="8197" width="13.42578125" style="31" customWidth="1"/>
    <col min="8198" max="8198" width="13.85546875" style="31" customWidth="1"/>
    <col min="8199" max="8203" width="16.5703125" style="31" customWidth="1"/>
    <col min="8204" max="8204" width="20.5703125" style="31" customWidth="1"/>
    <col min="8205" max="8205" width="21.140625" style="31" customWidth="1"/>
    <col min="8206" max="8206" width="9.5703125" style="31" customWidth="1"/>
    <col min="8207" max="8207" width="0.42578125" style="31" customWidth="1"/>
    <col min="8208" max="8214" width="6.42578125" style="31" customWidth="1"/>
    <col min="8215" max="8443" width="11.42578125" style="31"/>
    <col min="8444" max="8444" width="1" style="31" customWidth="1"/>
    <col min="8445" max="8445" width="4.28515625" style="31" customWidth="1"/>
    <col min="8446" max="8446" width="34.7109375" style="31" customWidth="1"/>
    <col min="8447" max="8447" width="0" style="31" hidden="1" customWidth="1"/>
    <col min="8448" max="8448" width="20" style="31" customWidth="1"/>
    <col min="8449" max="8449" width="20.85546875" style="31" customWidth="1"/>
    <col min="8450" max="8450" width="25" style="31" customWidth="1"/>
    <col min="8451" max="8451" width="18.7109375" style="31" customWidth="1"/>
    <col min="8452" max="8452" width="29.7109375" style="31" customWidth="1"/>
    <col min="8453" max="8453" width="13.42578125" style="31" customWidth="1"/>
    <col min="8454" max="8454" width="13.85546875" style="31" customWidth="1"/>
    <col min="8455" max="8459" width="16.5703125" style="31" customWidth="1"/>
    <col min="8460" max="8460" width="20.5703125" style="31" customWidth="1"/>
    <col min="8461" max="8461" width="21.140625" style="31" customWidth="1"/>
    <col min="8462" max="8462" width="9.5703125" style="31" customWidth="1"/>
    <col min="8463" max="8463" width="0.42578125" style="31" customWidth="1"/>
    <col min="8464" max="8470" width="6.42578125" style="31" customWidth="1"/>
    <col min="8471" max="8699" width="11.42578125" style="31"/>
    <col min="8700" max="8700" width="1" style="31" customWidth="1"/>
    <col min="8701" max="8701" width="4.28515625" style="31" customWidth="1"/>
    <col min="8702" max="8702" width="34.7109375" style="31" customWidth="1"/>
    <col min="8703" max="8703" width="0" style="31" hidden="1" customWidth="1"/>
    <col min="8704" max="8704" width="20" style="31" customWidth="1"/>
    <col min="8705" max="8705" width="20.85546875" style="31" customWidth="1"/>
    <col min="8706" max="8706" width="25" style="31" customWidth="1"/>
    <col min="8707" max="8707" width="18.7109375" style="31" customWidth="1"/>
    <col min="8708" max="8708" width="29.7109375" style="31" customWidth="1"/>
    <col min="8709" max="8709" width="13.42578125" style="31" customWidth="1"/>
    <col min="8710" max="8710" width="13.85546875" style="31" customWidth="1"/>
    <col min="8711" max="8715" width="16.5703125" style="31" customWidth="1"/>
    <col min="8716" max="8716" width="20.5703125" style="31" customWidth="1"/>
    <col min="8717" max="8717" width="21.140625" style="31" customWidth="1"/>
    <col min="8718" max="8718" width="9.5703125" style="31" customWidth="1"/>
    <col min="8719" max="8719" width="0.42578125" style="31" customWidth="1"/>
    <col min="8720" max="8726" width="6.42578125" style="31" customWidth="1"/>
    <col min="8727" max="8955" width="11.42578125" style="31"/>
    <col min="8956" max="8956" width="1" style="31" customWidth="1"/>
    <col min="8957" max="8957" width="4.28515625" style="31" customWidth="1"/>
    <col min="8958" max="8958" width="34.7109375" style="31" customWidth="1"/>
    <col min="8959" max="8959" width="0" style="31" hidden="1" customWidth="1"/>
    <col min="8960" max="8960" width="20" style="31" customWidth="1"/>
    <col min="8961" max="8961" width="20.85546875" style="31" customWidth="1"/>
    <col min="8962" max="8962" width="25" style="31" customWidth="1"/>
    <col min="8963" max="8963" width="18.7109375" style="31" customWidth="1"/>
    <col min="8964" max="8964" width="29.7109375" style="31" customWidth="1"/>
    <col min="8965" max="8965" width="13.42578125" style="31" customWidth="1"/>
    <col min="8966" max="8966" width="13.85546875" style="31" customWidth="1"/>
    <col min="8967" max="8971" width="16.5703125" style="31" customWidth="1"/>
    <col min="8972" max="8972" width="20.5703125" style="31" customWidth="1"/>
    <col min="8973" max="8973" width="21.140625" style="31" customWidth="1"/>
    <col min="8974" max="8974" width="9.5703125" style="31" customWidth="1"/>
    <col min="8975" max="8975" width="0.42578125" style="31" customWidth="1"/>
    <col min="8976" max="8982" width="6.42578125" style="31" customWidth="1"/>
    <col min="8983" max="9211" width="11.42578125" style="31"/>
    <col min="9212" max="9212" width="1" style="31" customWidth="1"/>
    <col min="9213" max="9213" width="4.28515625" style="31" customWidth="1"/>
    <col min="9214" max="9214" width="34.7109375" style="31" customWidth="1"/>
    <col min="9215" max="9215" width="0" style="31" hidden="1" customWidth="1"/>
    <col min="9216" max="9216" width="20" style="31" customWidth="1"/>
    <col min="9217" max="9217" width="20.85546875" style="31" customWidth="1"/>
    <col min="9218" max="9218" width="25" style="31" customWidth="1"/>
    <col min="9219" max="9219" width="18.7109375" style="31" customWidth="1"/>
    <col min="9220" max="9220" width="29.7109375" style="31" customWidth="1"/>
    <col min="9221" max="9221" width="13.42578125" style="31" customWidth="1"/>
    <col min="9222" max="9222" width="13.85546875" style="31" customWidth="1"/>
    <col min="9223" max="9227" width="16.5703125" style="31" customWidth="1"/>
    <col min="9228" max="9228" width="20.5703125" style="31" customWidth="1"/>
    <col min="9229" max="9229" width="21.140625" style="31" customWidth="1"/>
    <col min="9230" max="9230" width="9.5703125" style="31" customWidth="1"/>
    <col min="9231" max="9231" width="0.42578125" style="31" customWidth="1"/>
    <col min="9232" max="9238" width="6.42578125" style="31" customWidth="1"/>
    <col min="9239" max="9467" width="11.42578125" style="31"/>
    <col min="9468" max="9468" width="1" style="31" customWidth="1"/>
    <col min="9469" max="9469" width="4.28515625" style="31" customWidth="1"/>
    <col min="9470" max="9470" width="34.7109375" style="31" customWidth="1"/>
    <col min="9471" max="9471" width="0" style="31" hidden="1" customWidth="1"/>
    <col min="9472" max="9472" width="20" style="31" customWidth="1"/>
    <col min="9473" max="9473" width="20.85546875" style="31" customWidth="1"/>
    <col min="9474" max="9474" width="25" style="31" customWidth="1"/>
    <col min="9475" max="9475" width="18.7109375" style="31" customWidth="1"/>
    <col min="9476" max="9476" width="29.7109375" style="31" customWidth="1"/>
    <col min="9477" max="9477" width="13.42578125" style="31" customWidth="1"/>
    <col min="9478" max="9478" width="13.85546875" style="31" customWidth="1"/>
    <col min="9479" max="9483" width="16.5703125" style="31" customWidth="1"/>
    <col min="9484" max="9484" width="20.5703125" style="31" customWidth="1"/>
    <col min="9485" max="9485" width="21.140625" style="31" customWidth="1"/>
    <col min="9486" max="9486" width="9.5703125" style="31" customWidth="1"/>
    <col min="9487" max="9487" width="0.42578125" style="31" customWidth="1"/>
    <col min="9488" max="9494" width="6.42578125" style="31" customWidth="1"/>
    <col min="9495" max="9723" width="11.42578125" style="31"/>
    <col min="9724" max="9724" width="1" style="31" customWidth="1"/>
    <col min="9725" max="9725" width="4.28515625" style="31" customWidth="1"/>
    <col min="9726" max="9726" width="34.7109375" style="31" customWidth="1"/>
    <col min="9727" max="9727" width="0" style="31" hidden="1" customWidth="1"/>
    <col min="9728" max="9728" width="20" style="31" customWidth="1"/>
    <col min="9729" max="9729" width="20.85546875" style="31" customWidth="1"/>
    <col min="9730" max="9730" width="25" style="31" customWidth="1"/>
    <col min="9731" max="9731" width="18.7109375" style="31" customWidth="1"/>
    <col min="9732" max="9732" width="29.7109375" style="31" customWidth="1"/>
    <col min="9733" max="9733" width="13.42578125" style="31" customWidth="1"/>
    <col min="9734" max="9734" width="13.85546875" style="31" customWidth="1"/>
    <col min="9735" max="9739" width="16.5703125" style="31" customWidth="1"/>
    <col min="9740" max="9740" width="20.5703125" style="31" customWidth="1"/>
    <col min="9741" max="9741" width="21.140625" style="31" customWidth="1"/>
    <col min="9742" max="9742" width="9.5703125" style="31" customWidth="1"/>
    <col min="9743" max="9743" width="0.42578125" style="31" customWidth="1"/>
    <col min="9744" max="9750" width="6.42578125" style="31" customWidth="1"/>
    <col min="9751" max="9979" width="11.42578125" style="31"/>
    <col min="9980" max="9980" width="1" style="31" customWidth="1"/>
    <col min="9981" max="9981" width="4.28515625" style="31" customWidth="1"/>
    <col min="9982" max="9982" width="34.7109375" style="31" customWidth="1"/>
    <col min="9983" max="9983" width="0" style="31" hidden="1" customWidth="1"/>
    <col min="9984" max="9984" width="20" style="31" customWidth="1"/>
    <col min="9985" max="9985" width="20.85546875" style="31" customWidth="1"/>
    <col min="9986" max="9986" width="25" style="31" customWidth="1"/>
    <col min="9987" max="9987" width="18.7109375" style="31" customWidth="1"/>
    <col min="9988" max="9988" width="29.7109375" style="31" customWidth="1"/>
    <col min="9989" max="9989" width="13.42578125" style="31" customWidth="1"/>
    <col min="9990" max="9990" width="13.85546875" style="31" customWidth="1"/>
    <col min="9991" max="9995" width="16.5703125" style="31" customWidth="1"/>
    <col min="9996" max="9996" width="20.5703125" style="31" customWidth="1"/>
    <col min="9997" max="9997" width="21.140625" style="31" customWidth="1"/>
    <col min="9998" max="9998" width="9.5703125" style="31" customWidth="1"/>
    <col min="9999" max="9999" width="0.42578125" style="31" customWidth="1"/>
    <col min="10000" max="10006" width="6.42578125" style="31" customWidth="1"/>
    <col min="10007" max="10235" width="11.42578125" style="31"/>
    <col min="10236" max="10236" width="1" style="31" customWidth="1"/>
    <col min="10237" max="10237" width="4.28515625" style="31" customWidth="1"/>
    <col min="10238" max="10238" width="34.7109375" style="31" customWidth="1"/>
    <col min="10239" max="10239" width="0" style="31" hidden="1" customWidth="1"/>
    <col min="10240" max="10240" width="20" style="31" customWidth="1"/>
    <col min="10241" max="10241" width="20.85546875" style="31" customWidth="1"/>
    <col min="10242" max="10242" width="25" style="31" customWidth="1"/>
    <col min="10243" max="10243" width="18.7109375" style="31" customWidth="1"/>
    <col min="10244" max="10244" width="29.7109375" style="31" customWidth="1"/>
    <col min="10245" max="10245" width="13.42578125" style="31" customWidth="1"/>
    <col min="10246" max="10246" width="13.85546875" style="31" customWidth="1"/>
    <col min="10247" max="10251" width="16.5703125" style="31" customWidth="1"/>
    <col min="10252" max="10252" width="20.5703125" style="31" customWidth="1"/>
    <col min="10253" max="10253" width="21.140625" style="31" customWidth="1"/>
    <col min="10254" max="10254" width="9.5703125" style="31" customWidth="1"/>
    <col min="10255" max="10255" width="0.42578125" style="31" customWidth="1"/>
    <col min="10256" max="10262" width="6.42578125" style="31" customWidth="1"/>
    <col min="10263" max="10491" width="11.42578125" style="31"/>
    <col min="10492" max="10492" width="1" style="31" customWidth="1"/>
    <col min="10493" max="10493" width="4.28515625" style="31" customWidth="1"/>
    <col min="10494" max="10494" width="34.7109375" style="31" customWidth="1"/>
    <col min="10495" max="10495" width="0" style="31" hidden="1" customWidth="1"/>
    <col min="10496" max="10496" width="20" style="31" customWidth="1"/>
    <col min="10497" max="10497" width="20.85546875" style="31" customWidth="1"/>
    <col min="10498" max="10498" width="25" style="31" customWidth="1"/>
    <col min="10499" max="10499" width="18.7109375" style="31" customWidth="1"/>
    <col min="10500" max="10500" width="29.7109375" style="31" customWidth="1"/>
    <col min="10501" max="10501" width="13.42578125" style="31" customWidth="1"/>
    <col min="10502" max="10502" width="13.85546875" style="31" customWidth="1"/>
    <col min="10503" max="10507" width="16.5703125" style="31" customWidth="1"/>
    <col min="10508" max="10508" width="20.5703125" style="31" customWidth="1"/>
    <col min="10509" max="10509" width="21.140625" style="31" customWidth="1"/>
    <col min="10510" max="10510" width="9.5703125" style="31" customWidth="1"/>
    <col min="10511" max="10511" width="0.42578125" style="31" customWidth="1"/>
    <col min="10512" max="10518" width="6.42578125" style="31" customWidth="1"/>
    <col min="10519" max="10747" width="11.42578125" style="31"/>
    <col min="10748" max="10748" width="1" style="31" customWidth="1"/>
    <col min="10749" max="10749" width="4.28515625" style="31" customWidth="1"/>
    <col min="10750" max="10750" width="34.7109375" style="31" customWidth="1"/>
    <col min="10751" max="10751" width="0" style="31" hidden="1" customWidth="1"/>
    <col min="10752" max="10752" width="20" style="31" customWidth="1"/>
    <col min="10753" max="10753" width="20.85546875" style="31" customWidth="1"/>
    <col min="10754" max="10754" width="25" style="31" customWidth="1"/>
    <col min="10755" max="10755" width="18.7109375" style="31" customWidth="1"/>
    <col min="10756" max="10756" width="29.7109375" style="31" customWidth="1"/>
    <col min="10757" max="10757" width="13.42578125" style="31" customWidth="1"/>
    <col min="10758" max="10758" width="13.85546875" style="31" customWidth="1"/>
    <col min="10759" max="10763" width="16.5703125" style="31" customWidth="1"/>
    <col min="10764" max="10764" width="20.5703125" style="31" customWidth="1"/>
    <col min="10765" max="10765" width="21.140625" style="31" customWidth="1"/>
    <col min="10766" max="10766" width="9.5703125" style="31" customWidth="1"/>
    <col min="10767" max="10767" width="0.42578125" style="31" customWidth="1"/>
    <col min="10768" max="10774" width="6.42578125" style="31" customWidth="1"/>
    <col min="10775" max="11003" width="11.42578125" style="31"/>
    <col min="11004" max="11004" width="1" style="31" customWidth="1"/>
    <col min="11005" max="11005" width="4.28515625" style="31" customWidth="1"/>
    <col min="11006" max="11006" width="34.7109375" style="31" customWidth="1"/>
    <col min="11007" max="11007" width="0" style="31" hidden="1" customWidth="1"/>
    <col min="11008" max="11008" width="20" style="31" customWidth="1"/>
    <col min="11009" max="11009" width="20.85546875" style="31" customWidth="1"/>
    <col min="11010" max="11010" width="25" style="31" customWidth="1"/>
    <col min="11011" max="11011" width="18.7109375" style="31" customWidth="1"/>
    <col min="11012" max="11012" width="29.7109375" style="31" customWidth="1"/>
    <col min="11013" max="11013" width="13.42578125" style="31" customWidth="1"/>
    <col min="11014" max="11014" width="13.85546875" style="31" customWidth="1"/>
    <col min="11015" max="11019" width="16.5703125" style="31" customWidth="1"/>
    <col min="11020" max="11020" width="20.5703125" style="31" customWidth="1"/>
    <col min="11021" max="11021" width="21.140625" style="31" customWidth="1"/>
    <col min="11022" max="11022" width="9.5703125" style="31" customWidth="1"/>
    <col min="11023" max="11023" width="0.42578125" style="31" customWidth="1"/>
    <col min="11024" max="11030" width="6.42578125" style="31" customWidth="1"/>
    <col min="11031" max="11259" width="11.42578125" style="31"/>
    <col min="11260" max="11260" width="1" style="31" customWidth="1"/>
    <col min="11261" max="11261" width="4.28515625" style="31" customWidth="1"/>
    <col min="11262" max="11262" width="34.7109375" style="31" customWidth="1"/>
    <col min="11263" max="11263" width="0" style="31" hidden="1" customWidth="1"/>
    <col min="11264" max="11264" width="20" style="31" customWidth="1"/>
    <col min="11265" max="11265" width="20.85546875" style="31" customWidth="1"/>
    <col min="11266" max="11266" width="25" style="31" customWidth="1"/>
    <col min="11267" max="11267" width="18.7109375" style="31" customWidth="1"/>
    <col min="11268" max="11268" width="29.7109375" style="31" customWidth="1"/>
    <col min="11269" max="11269" width="13.42578125" style="31" customWidth="1"/>
    <col min="11270" max="11270" width="13.85546875" style="31" customWidth="1"/>
    <col min="11271" max="11275" width="16.5703125" style="31" customWidth="1"/>
    <col min="11276" max="11276" width="20.5703125" style="31" customWidth="1"/>
    <col min="11277" max="11277" width="21.140625" style="31" customWidth="1"/>
    <col min="11278" max="11278" width="9.5703125" style="31" customWidth="1"/>
    <col min="11279" max="11279" width="0.42578125" style="31" customWidth="1"/>
    <col min="11280" max="11286" width="6.42578125" style="31" customWidth="1"/>
    <col min="11287" max="11515" width="11.42578125" style="31"/>
    <col min="11516" max="11516" width="1" style="31" customWidth="1"/>
    <col min="11517" max="11517" width="4.28515625" style="31" customWidth="1"/>
    <col min="11518" max="11518" width="34.7109375" style="31" customWidth="1"/>
    <col min="11519" max="11519" width="0" style="31" hidden="1" customWidth="1"/>
    <col min="11520" max="11520" width="20" style="31" customWidth="1"/>
    <col min="11521" max="11521" width="20.85546875" style="31" customWidth="1"/>
    <col min="11522" max="11522" width="25" style="31" customWidth="1"/>
    <col min="11523" max="11523" width="18.7109375" style="31" customWidth="1"/>
    <col min="11524" max="11524" width="29.7109375" style="31" customWidth="1"/>
    <col min="11525" max="11525" width="13.42578125" style="31" customWidth="1"/>
    <col min="11526" max="11526" width="13.85546875" style="31" customWidth="1"/>
    <col min="11527" max="11531" width="16.5703125" style="31" customWidth="1"/>
    <col min="11532" max="11532" width="20.5703125" style="31" customWidth="1"/>
    <col min="11533" max="11533" width="21.140625" style="31" customWidth="1"/>
    <col min="11534" max="11534" width="9.5703125" style="31" customWidth="1"/>
    <col min="11535" max="11535" width="0.42578125" style="31" customWidth="1"/>
    <col min="11536" max="11542" width="6.42578125" style="31" customWidth="1"/>
    <col min="11543" max="11771" width="11.42578125" style="31"/>
    <col min="11772" max="11772" width="1" style="31" customWidth="1"/>
    <col min="11773" max="11773" width="4.28515625" style="31" customWidth="1"/>
    <col min="11774" max="11774" width="34.7109375" style="31" customWidth="1"/>
    <col min="11775" max="11775" width="0" style="31" hidden="1" customWidth="1"/>
    <col min="11776" max="11776" width="20" style="31" customWidth="1"/>
    <col min="11777" max="11777" width="20.85546875" style="31" customWidth="1"/>
    <col min="11778" max="11778" width="25" style="31" customWidth="1"/>
    <col min="11779" max="11779" width="18.7109375" style="31" customWidth="1"/>
    <col min="11780" max="11780" width="29.7109375" style="31" customWidth="1"/>
    <col min="11781" max="11781" width="13.42578125" style="31" customWidth="1"/>
    <col min="11782" max="11782" width="13.85546875" style="31" customWidth="1"/>
    <col min="11783" max="11787" width="16.5703125" style="31" customWidth="1"/>
    <col min="11788" max="11788" width="20.5703125" style="31" customWidth="1"/>
    <col min="11789" max="11789" width="21.140625" style="31" customWidth="1"/>
    <col min="11790" max="11790" width="9.5703125" style="31" customWidth="1"/>
    <col min="11791" max="11791" width="0.42578125" style="31" customWidth="1"/>
    <col min="11792" max="11798" width="6.42578125" style="31" customWidth="1"/>
    <col min="11799" max="12027" width="11.42578125" style="31"/>
    <col min="12028" max="12028" width="1" style="31" customWidth="1"/>
    <col min="12029" max="12029" width="4.28515625" style="31" customWidth="1"/>
    <col min="12030" max="12030" width="34.7109375" style="31" customWidth="1"/>
    <col min="12031" max="12031" width="0" style="31" hidden="1" customWidth="1"/>
    <col min="12032" max="12032" width="20" style="31" customWidth="1"/>
    <col min="12033" max="12033" width="20.85546875" style="31" customWidth="1"/>
    <col min="12034" max="12034" width="25" style="31" customWidth="1"/>
    <col min="12035" max="12035" width="18.7109375" style="31" customWidth="1"/>
    <col min="12036" max="12036" width="29.7109375" style="31" customWidth="1"/>
    <col min="12037" max="12037" width="13.42578125" style="31" customWidth="1"/>
    <col min="12038" max="12038" width="13.85546875" style="31" customWidth="1"/>
    <col min="12039" max="12043" width="16.5703125" style="31" customWidth="1"/>
    <col min="12044" max="12044" width="20.5703125" style="31" customWidth="1"/>
    <col min="12045" max="12045" width="21.140625" style="31" customWidth="1"/>
    <col min="12046" max="12046" width="9.5703125" style="31" customWidth="1"/>
    <col min="12047" max="12047" width="0.42578125" style="31" customWidth="1"/>
    <col min="12048" max="12054" width="6.42578125" style="31" customWidth="1"/>
    <col min="12055" max="12283" width="11.42578125" style="31"/>
    <col min="12284" max="12284" width="1" style="31" customWidth="1"/>
    <col min="12285" max="12285" width="4.28515625" style="31" customWidth="1"/>
    <col min="12286" max="12286" width="34.7109375" style="31" customWidth="1"/>
    <col min="12287" max="12287" width="0" style="31" hidden="1" customWidth="1"/>
    <col min="12288" max="12288" width="20" style="31" customWidth="1"/>
    <col min="12289" max="12289" width="20.85546875" style="31" customWidth="1"/>
    <col min="12290" max="12290" width="25" style="31" customWidth="1"/>
    <col min="12291" max="12291" width="18.7109375" style="31" customWidth="1"/>
    <col min="12292" max="12292" width="29.7109375" style="31" customWidth="1"/>
    <col min="12293" max="12293" width="13.42578125" style="31" customWidth="1"/>
    <col min="12294" max="12294" width="13.85546875" style="31" customWidth="1"/>
    <col min="12295" max="12299" width="16.5703125" style="31" customWidth="1"/>
    <col min="12300" max="12300" width="20.5703125" style="31" customWidth="1"/>
    <col min="12301" max="12301" width="21.140625" style="31" customWidth="1"/>
    <col min="12302" max="12302" width="9.5703125" style="31" customWidth="1"/>
    <col min="12303" max="12303" width="0.42578125" style="31" customWidth="1"/>
    <col min="12304" max="12310" width="6.42578125" style="31" customWidth="1"/>
    <col min="12311" max="12539" width="11.42578125" style="31"/>
    <col min="12540" max="12540" width="1" style="31" customWidth="1"/>
    <col min="12541" max="12541" width="4.28515625" style="31" customWidth="1"/>
    <col min="12542" max="12542" width="34.7109375" style="31" customWidth="1"/>
    <col min="12543" max="12543" width="0" style="31" hidden="1" customWidth="1"/>
    <col min="12544" max="12544" width="20" style="31" customWidth="1"/>
    <col min="12545" max="12545" width="20.85546875" style="31" customWidth="1"/>
    <col min="12546" max="12546" width="25" style="31" customWidth="1"/>
    <col min="12547" max="12547" width="18.7109375" style="31" customWidth="1"/>
    <col min="12548" max="12548" width="29.7109375" style="31" customWidth="1"/>
    <col min="12549" max="12549" width="13.42578125" style="31" customWidth="1"/>
    <col min="12550" max="12550" width="13.85546875" style="31" customWidth="1"/>
    <col min="12551" max="12555" width="16.5703125" style="31" customWidth="1"/>
    <col min="12556" max="12556" width="20.5703125" style="31" customWidth="1"/>
    <col min="12557" max="12557" width="21.140625" style="31" customWidth="1"/>
    <col min="12558" max="12558" width="9.5703125" style="31" customWidth="1"/>
    <col min="12559" max="12559" width="0.42578125" style="31" customWidth="1"/>
    <col min="12560" max="12566" width="6.42578125" style="31" customWidth="1"/>
    <col min="12567" max="12795" width="11.42578125" style="31"/>
    <col min="12796" max="12796" width="1" style="31" customWidth="1"/>
    <col min="12797" max="12797" width="4.28515625" style="31" customWidth="1"/>
    <col min="12798" max="12798" width="34.7109375" style="31" customWidth="1"/>
    <col min="12799" max="12799" width="0" style="31" hidden="1" customWidth="1"/>
    <col min="12800" max="12800" width="20" style="31" customWidth="1"/>
    <col min="12801" max="12801" width="20.85546875" style="31" customWidth="1"/>
    <col min="12802" max="12802" width="25" style="31" customWidth="1"/>
    <col min="12803" max="12803" width="18.7109375" style="31" customWidth="1"/>
    <col min="12804" max="12804" width="29.7109375" style="31" customWidth="1"/>
    <col min="12805" max="12805" width="13.42578125" style="31" customWidth="1"/>
    <col min="12806" max="12806" width="13.85546875" style="31" customWidth="1"/>
    <col min="12807" max="12811" width="16.5703125" style="31" customWidth="1"/>
    <col min="12812" max="12812" width="20.5703125" style="31" customWidth="1"/>
    <col min="12813" max="12813" width="21.140625" style="31" customWidth="1"/>
    <col min="12814" max="12814" width="9.5703125" style="31" customWidth="1"/>
    <col min="12815" max="12815" width="0.42578125" style="31" customWidth="1"/>
    <col min="12816" max="12822" width="6.42578125" style="31" customWidth="1"/>
    <col min="12823" max="13051" width="11.42578125" style="31"/>
    <col min="13052" max="13052" width="1" style="31" customWidth="1"/>
    <col min="13053" max="13053" width="4.28515625" style="31" customWidth="1"/>
    <col min="13054" max="13054" width="34.7109375" style="31" customWidth="1"/>
    <col min="13055" max="13055" width="0" style="31" hidden="1" customWidth="1"/>
    <col min="13056" max="13056" width="20" style="31" customWidth="1"/>
    <col min="13057" max="13057" width="20.85546875" style="31" customWidth="1"/>
    <col min="13058" max="13058" width="25" style="31" customWidth="1"/>
    <col min="13059" max="13059" width="18.7109375" style="31" customWidth="1"/>
    <col min="13060" max="13060" width="29.7109375" style="31" customWidth="1"/>
    <col min="13061" max="13061" width="13.42578125" style="31" customWidth="1"/>
    <col min="13062" max="13062" width="13.85546875" style="31" customWidth="1"/>
    <col min="13063" max="13067" width="16.5703125" style="31" customWidth="1"/>
    <col min="13068" max="13068" width="20.5703125" style="31" customWidth="1"/>
    <col min="13069" max="13069" width="21.140625" style="31" customWidth="1"/>
    <col min="13070" max="13070" width="9.5703125" style="31" customWidth="1"/>
    <col min="13071" max="13071" width="0.42578125" style="31" customWidth="1"/>
    <col min="13072" max="13078" width="6.42578125" style="31" customWidth="1"/>
    <col min="13079" max="13307" width="11.42578125" style="31"/>
    <col min="13308" max="13308" width="1" style="31" customWidth="1"/>
    <col min="13309" max="13309" width="4.28515625" style="31" customWidth="1"/>
    <col min="13310" max="13310" width="34.7109375" style="31" customWidth="1"/>
    <col min="13311" max="13311" width="0" style="31" hidden="1" customWidth="1"/>
    <col min="13312" max="13312" width="20" style="31" customWidth="1"/>
    <col min="13313" max="13313" width="20.85546875" style="31" customWidth="1"/>
    <col min="13314" max="13314" width="25" style="31" customWidth="1"/>
    <col min="13315" max="13315" width="18.7109375" style="31" customWidth="1"/>
    <col min="13316" max="13316" width="29.7109375" style="31" customWidth="1"/>
    <col min="13317" max="13317" width="13.42578125" style="31" customWidth="1"/>
    <col min="13318" max="13318" width="13.85546875" style="31" customWidth="1"/>
    <col min="13319" max="13323" width="16.5703125" style="31" customWidth="1"/>
    <col min="13324" max="13324" width="20.5703125" style="31" customWidth="1"/>
    <col min="13325" max="13325" width="21.140625" style="31" customWidth="1"/>
    <col min="13326" max="13326" width="9.5703125" style="31" customWidth="1"/>
    <col min="13327" max="13327" width="0.42578125" style="31" customWidth="1"/>
    <col min="13328" max="13334" width="6.42578125" style="31" customWidth="1"/>
    <col min="13335" max="13563" width="11.42578125" style="31"/>
    <col min="13564" max="13564" width="1" style="31" customWidth="1"/>
    <col min="13565" max="13565" width="4.28515625" style="31" customWidth="1"/>
    <col min="13566" max="13566" width="34.7109375" style="31" customWidth="1"/>
    <col min="13567" max="13567" width="0" style="31" hidden="1" customWidth="1"/>
    <col min="13568" max="13568" width="20" style="31" customWidth="1"/>
    <col min="13569" max="13569" width="20.85546875" style="31" customWidth="1"/>
    <col min="13570" max="13570" width="25" style="31" customWidth="1"/>
    <col min="13571" max="13571" width="18.7109375" style="31" customWidth="1"/>
    <col min="13572" max="13572" width="29.7109375" style="31" customWidth="1"/>
    <col min="13573" max="13573" width="13.42578125" style="31" customWidth="1"/>
    <col min="13574" max="13574" width="13.85546875" style="31" customWidth="1"/>
    <col min="13575" max="13579" width="16.5703125" style="31" customWidth="1"/>
    <col min="13580" max="13580" width="20.5703125" style="31" customWidth="1"/>
    <col min="13581" max="13581" width="21.140625" style="31" customWidth="1"/>
    <col min="13582" max="13582" width="9.5703125" style="31" customWidth="1"/>
    <col min="13583" max="13583" width="0.42578125" style="31" customWidth="1"/>
    <col min="13584" max="13590" width="6.42578125" style="31" customWidth="1"/>
    <col min="13591" max="13819" width="11.42578125" style="31"/>
    <col min="13820" max="13820" width="1" style="31" customWidth="1"/>
    <col min="13821" max="13821" width="4.28515625" style="31" customWidth="1"/>
    <col min="13822" max="13822" width="34.7109375" style="31" customWidth="1"/>
    <col min="13823" max="13823" width="0" style="31" hidden="1" customWidth="1"/>
    <col min="13824" max="13824" width="20" style="31" customWidth="1"/>
    <col min="13825" max="13825" width="20.85546875" style="31" customWidth="1"/>
    <col min="13826" max="13826" width="25" style="31" customWidth="1"/>
    <col min="13827" max="13827" width="18.7109375" style="31" customWidth="1"/>
    <col min="13828" max="13828" width="29.7109375" style="31" customWidth="1"/>
    <col min="13829" max="13829" width="13.42578125" style="31" customWidth="1"/>
    <col min="13830" max="13830" width="13.85546875" style="31" customWidth="1"/>
    <col min="13831" max="13835" width="16.5703125" style="31" customWidth="1"/>
    <col min="13836" max="13836" width="20.5703125" style="31" customWidth="1"/>
    <col min="13837" max="13837" width="21.140625" style="31" customWidth="1"/>
    <col min="13838" max="13838" width="9.5703125" style="31" customWidth="1"/>
    <col min="13839" max="13839" width="0.42578125" style="31" customWidth="1"/>
    <col min="13840" max="13846" width="6.42578125" style="31" customWidth="1"/>
    <col min="13847" max="14075" width="11.42578125" style="31"/>
    <col min="14076" max="14076" width="1" style="31" customWidth="1"/>
    <col min="14077" max="14077" width="4.28515625" style="31" customWidth="1"/>
    <col min="14078" max="14078" width="34.7109375" style="31" customWidth="1"/>
    <col min="14079" max="14079" width="0" style="31" hidden="1" customWidth="1"/>
    <col min="14080" max="14080" width="20" style="31" customWidth="1"/>
    <col min="14081" max="14081" width="20.85546875" style="31" customWidth="1"/>
    <col min="14082" max="14082" width="25" style="31" customWidth="1"/>
    <col min="14083" max="14083" width="18.7109375" style="31" customWidth="1"/>
    <col min="14084" max="14084" width="29.7109375" style="31" customWidth="1"/>
    <col min="14085" max="14085" width="13.42578125" style="31" customWidth="1"/>
    <col min="14086" max="14086" width="13.85546875" style="31" customWidth="1"/>
    <col min="14087" max="14091" width="16.5703125" style="31" customWidth="1"/>
    <col min="14092" max="14092" width="20.5703125" style="31" customWidth="1"/>
    <col min="14093" max="14093" width="21.140625" style="31" customWidth="1"/>
    <col min="14094" max="14094" width="9.5703125" style="31" customWidth="1"/>
    <col min="14095" max="14095" width="0.42578125" style="31" customWidth="1"/>
    <col min="14096" max="14102" width="6.42578125" style="31" customWidth="1"/>
    <col min="14103" max="14331" width="11.42578125" style="31"/>
    <col min="14332" max="14332" width="1" style="31" customWidth="1"/>
    <col min="14333" max="14333" width="4.28515625" style="31" customWidth="1"/>
    <col min="14334" max="14334" width="34.7109375" style="31" customWidth="1"/>
    <col min="14335" max="14335" width="0" style="31" hidden="1" customWidth="1"/>
    <col min="14336" max="14336" width="20" style="31" customWidth="1"/>
    <col min="14337" max="14337" width="20.85546875" style="31" customWidth="1"/>
    <col min="14338" max="14338" width="25" style="31" customWidth="1"/>
    <col min="14339" max="14339" width="18.7109375" style="31" customWidth="1"/>
    <col min="14340" max="14340" width="29.7109375" style="31" customWidth="1"/>
    <col min="14341" max="14341" width="13.42578125" style="31" customWidth="1"/>
    <col min="14342" max="14342" width="13.85546875" style="31" customWidth="1"/>
    <col min="14343" max="14347" width="16.5703125" style="31" customWidth="1"/>
    <col min="14348" max="14348" width="20.5703125" style="31" customWidth="1"/>
    <col min="14349" max="14349" width="21.140625" style="31" customWidth="1"/>
    <col min="14350" max="14350" width="9.5703125" style="31" customWidth="1"/>
    <col min="14351" max="14351" width="0.42578125" style="31" customWidth="1"/>
    <col min="14352" max="14358" width="6.42578125" style="31" customWidth="1"/>
    <col min="14359" max="14587" width="11.42578125" style="31"/>
    <col min="14588" max="14588" width="1" style="31" customWidth="1"/>
    <col min="14589" max="14589" width="4.28515625" style="31" customWidth="1"/>
    <col min="14590" max="14590" width="34.7109375" style="31" customWidth="1"/>
    <col min="14591" max="14591" width="0" style="31" hidden="1" customWidth="1"/>
    <col min="14592" max="14592" width="20" style="31" customWidth="1"/>
    <col min="14593" max="14593" width="20.85546875" style="31" customWidth="1"/>
    <col min="14594" max="14594" width="25" style="31" customWidth="1"/>
    <col min="14595" max="14595" width="18.7109375" style="31" customWidth="1"/>
    <col min="14596" max="14596" width="29.7109375" style="31" customWidth="1"/>
    <col min="14597" max="14597" width="13.42578125" style="31" customWidth="1"/>
    <col min="14598" max="14598" width="13.85546875" style="31" customWidth="1"/>
    <col min="14599" max="14603" width="16.5703125" style="31" customWidth="1"/>
    <col min="14604" max="14604" width="20.5703125" style="31" customWidth="1"/>
    <col min="14605" max="14605" width="21.140625" style="31" customWidth="1"/>
    <col min="14606" max="14606" width="9.5703125" style="31" customWidth="1"/>
    <col min="14607" max="14607" width="0.42578125" style="31" customWidth="1"/>
    <col min="14608" max="14614" width="6.42578125" style="31" customWidth="1"/>
    <col min="14615" max="14843" width="11.42578125" style="31"/>
    <col min="14844" max="14844" width="1" style="31" customWidth="1"/>
    <col min="14845" max="14845" width="4.28515625" style="31" customWidth="1"/>
    <col min="14846" max="14846" width="34.7109375" style="31" customWidth="1"/>
    <col min="14847" max="14847" width="0" style="31" hidden="1" customWidth="1"/>
    <col min="14848" max="14848" width="20" style="31" customWidth="1"/>
    <col min="14849" max="14849" width="20.85546875" style="31" customWidth="1"/>
    <col min="14850" max="14850" width="25" style="31" customWidth="1"/>
    <col min="14851" max="14851" width="18.7109375" style="31" customWidth="1"/>
    <col min="14852" max="14852" width="29.7109375" style="31" customWidth="1"/>
    <col min="14853" max="14853" width="13.42578125" style="31" customWidth="1"/>
    <col min="14854" max="14854" width="13.85546875" style="31" customWidth="1"/>
    <col min="14855" max="14859" width="16.5703125" style="31" customWidth="1"/>
    <col min="14860" max="14860" width="20.5703125" style="31" customWidth="1"/>
    <col min="14861" max="14861" width="21.140625" style="31" customWidth="1"/>
    <col min="14862" max="14862" width="9.5703125" style="31" customWidth="1"/>
    <col min="14863" max="14863" width="0.42578125" style="31" customWidth="1"/>
    <col min="14864" max="14870" width="6.42578125" style="31" customWidth="1"/>
    <col min="14871" max="15099" width="11.42578125" style="31"/>
    <col min="15100" max="15100" width="1" style="31" customWidth="1"/>
    <col min="15101" max="15101" width="4.28515625" style="31" customWidth="1"/>
    <col min="15102" max="15102" width="34.7109375" style="31" customWidth="1"/>
    <col min="15103" max="15103" width="0" style="31" hidden="1" customWidth="1"/>
    <col min="15104" max="15104" width="20" style="31" customWidth="1"/>
    <col min="15105" max="15105" width="20.85546875" style="31" customWidth="1"/>
    <col min="15106" max="15106" width="25" style="31" customWidth="1"/>
    <col min="15107" max="15107" width="18.7109375" style="31" customWidth="1"/>
    <col min="15108" max="15108" width="29.7109375" style="31" customWidth="1"/>
    <col min="15109" max="15109" width="13.42578125" style="31" customWidth="1"/>
    <col min="15110" max="15110" width="13.85546875" style="31" customWidth="1"/>
    <col min="15111" max="15115" width="16.5703125" style="31" customWidth="1"/>
    <col min="15116" max="15116" width="20.5703125" style="31" customWidth="1"/>
    <col min="15117" max="15117" width="21.140625" style="31" customWidth="1"/>
    <col min="15118" max="15118" width="9.5703125" style="31" customWidth="1"/>
    <col min="15119" max="15119" width="0.42578125" style="31" customWidth="1"/>
    <col min="15120" max="15126" width="6.42578125" style="31" customWidth="1"/>
    <col min="15127" max="15355" width="11.42578125" style="31"/>
    <col min="15356" max="15356" width="1" style="31" customWidth="1"/>
    <col min="15357" max="15357" width="4.28515625" style="31" customWidth="1"/>
    <col min="15358" max="15358" width="34.7109375" style="31" customWidth="1"/>
    <col min="15359" max="15359" width="0" style="31" hidden="1" customWidth="1"/>
    <col min="15360" max="15360" width="20" style="31" customWidth="1"/>
    <col min="15361" max="15361" width="20.85546875" style="31" customWidth="1"/>
    <col min="15362" max="15362" width="25" style="31" customWidth="1"/>
    <col min="15363" max="15363" width="18.7109375" style="31" customWidth="1"/>
    <col min="15364" max="15364" width="29.7109375" style="31" customWidth="1"/>
    <col min="15365" max="15365" width="13.42578125" style="31" customWidth="1"/>
    <col min="15366" max="15366" width="13.85546875" style="31" customWidth="1"/>
    <col min="15367" max="15371" width="16.5703125" style="31" customWidth="1"/>
    <col min="15372" max="15372" width="20.5703125" style="31" customWidth="1"/>
    <col min="15373" max="15373" width="21.140625" style="31" customWidth="1"/>
    <col min="15374" max="15374" width="9.5703125" style="31" customWidth="1"/>
    <col min="15375" max="15375" width="0.42578125" style="31" customWidth="1"/>
    <col min="15376" max="15382" width="6.42578125" style="31" customWidth="1"/>
    <col min="15383" max="15611" width="11.42578125" style="31"/>
    <col min="15612" max="15612" width="1" style="31" customWidth="1"/>
    <col min="15613" max="15613" width="4.28515625" style="31" customWidth="1"/>
    <col min="15614" max="15614" width="34.7109375" style="31" customWidth="1"/>
    <col min="15615" max="15615" width="0" style="31" hidden="1" customWidth="1"/>
    <col min="15616" max="15616" width="20" style="31" customWidth="1"/>
    <col min="15617" max="15617" width="20.85546875" style="31" customWidth="1"/>
    <col min="15618" max="15618" width="25" style="31" customWidth="1"/>
    <col min="15619" max="15619" width="18.7109375" style="31" customWidth="1"/>
    <col min="15620" max="15620" width="29.7109375" style="31" customWidth="1"/>
    <col min="15621" max="15621" width="13.42578125" style="31" customWidth="1"/>
    <col min="15622" max="15622" width="13.85546875" style="31" customWidth="1"/>
    <col min="15623" max="15627" width="16.5703125" style="31" customWidth="1"/>
    <col min="15628" max="15628" width="20.5703125" style="31" customWidth="1"/>
    <col min="15629" max="15629" width="21.140625" style="31" customWidth="1"/>
    <col min="15630" max="15630" width="9.5703125" style="31" customWidth="1"/>
    <col min="15631" max="15631" width="0.42578125" style="31" customWidth="1"/>
    <col min="15632" max="15638" width="6.42578125" style="31" customWidth="1"/>
    <col min="15639" max="15867" width="11.42578125" style="31"/>
    <col min="15868" max="15868" width="1" style="31" customWidth="1"/>
    <col min="15869" max="15869" width="4.28515625" style="31" customWidth="1"/>
    <col min="15870" max="15870" width="34.7109375" style="31" customWidth="1"/>
    <col min="15871" max="15871" width="0" style="31" hidden="1" customWidth="1"/>
    <col min="15872" max="15872" width="20" style="31" customWidth="1"/>
    <col min="15873" max="15873" width="20.85546875" style="31" customWidth="1"/>
    <col min="15874" max="15874" width="25" style="31" customWidth="1"/>
    <col min="15875" max="15875" width="18.7109375" style="31" customWidth="1"/>
    <col min="15876" max="15876" width="29.7109375" style="31" customWidth="1"/>
    <col min="15877" max="15877" width="13.42578125" style="31" customWidth="1"/>
    <col min="15878" max="15878" width="13.85546875" style="31" customWidth="1"/>
    <col min="15879" max="15883" width="16.5703125" style="31" customWidth="1"/>
    <col min="15884" max="15884" width="20.5703125" style="31" customWidth="1"/>
    <col min="15885" max="15885" width="21.140625" style="31" customWidth="1"/>
    <col min="15886" max="15886" width="9.5703125" style="31" customWidth="1"/>
    <col min="15887" max="15887" width="0.42578125" style="31" customWidth="1"/>
    <col min="15888" max="15894" width="6.42578125" style="31" customWidth="1"/>
    <col min="15895" max="16123" width="11.42578125" style="31"/>
    <col min="16124" max="16124" width="1" style="31" customWidth="1"/>
    <col min="16125" max="16125" width="4.28515625" style="31" customWidth="1"/>
    <col min="16126" max="16126" width="34.7109375" style="31" customWidth="1"/>
    <col min="16127" max="16127" width="0" style="31" hidden="1" customWidth="1"/>
    <col min="16128" max="16128" width="20" style="31" customWidth="1"/>
    <col min="16129" max="16129" width="20.85546875" style="31" customWidth="1"/>
    <col min="16130" max="16130" width="25" style="31" customWidth="1"/>
    <col min="16131" max="16131" width="18.7109375" style="31" customWidth="1"/>
    <col min="16132" max="16132" width="29.7109375" style="31" customWidth="1"/>
    <col min="16133" max="16133" width="13.42578125" style="31" customWidth="1"/>
    <col min="16134" max="16134" width="13.85546875" style="31" customWidth="1"/>
    <col min="16135" max="16139" width="16.5703125" style="31" customWidth="1"/>
    <col min="16140" max="16140" width="20.5703125" style="31" customWidth="1"/>
    <col min="16141" max="16141" width="21.140625" style="31" customWidth="1"/>
    <col min="16142" max="16142" width="9.5703125" style="31" customWidth="1"/>
    <col min="16143" max="16143" width="0.42578125" style="31" customWidth="1"/>
    <col min="16144" max="16150" width="6.42578125" style="31" customWidth="1"/>
    <col min="16151" max="16371" width="11.42578125" style="31"/>
    <col min="16372" max="16384" width="11.42578125" style="31" customWidth="1"/>
  </cols>
  <sheetData>
    <row r="2" spans="1:16" ht="15" x14ac:dyDescent="0.25">
      <c r="B2" s="1069" t="s">
        <v>2</v>
      </c>
      <c r="C2" s="1070"/>
      <c r="D2" s="1070"/>
      <c r="E2" s="1070"/>
      <c r="F2" s="1070"/>
      <c r="G2" s="1070"/>
      <c r="H2" s="1070"/>
      <c r="I2" s="1070"/>
      <c r="J2" s="1070"/>
      <c r="K2" s="1070"/>
      <c r="L2" s="1070"/>
      <c r="M2" s="1070"/>
      <c r="N2" s="1070"/>
      <c r="O2" s="1070"/>
      <c r="P2" s="1070"/>
    </row>
    <row r="4" spans="1:16" ht="15" x14ac:dyDescent="0.25">
      <c r="B4" s="1080" t="s">
        <v>3</v>
      </c>
      <c r="C4" s="1080"/>
      <c r="D4" s="1080"/>
      <c r="E4" s="1080"/>
      <c r="F4" s="1080"/>
      <c r="G4" s="1080"/>
      <c r="H4" s="1080"/>
      <c r="I4" s="1080"/>
      <c r="J4" s="1080"/>
      <c r="K4" s="1080"/>
      <c r="L4" s="1080"/>
      <c r="M4" s="1080"/>
      <c r="N4" s="1080"/>
      <c r="O4" s="1080"/>
      <c r="P4" s="1080"/>
    </row>
    <row r="5" spans="1:16" s="59" customFormat="1" ht="15" x14ac:dyDescent="0.25">
      <c r="A5" s="1083" t="s">
        <v>4</v>
      </c>
      <c r="B5" s="1083"/>
      <c r="C5" s="1083"/>
      <c r="D5" s="1083"/>
      <c r="E5" s="1083"/>
      <c r="F5" s="1083"/>
      <c r="G5" s="1083"/>
      <c r="H5" s="1083"/>
      <c r="I5" s="1083"/>
      <c r="J5" s="1083"/>
      <c r="K5" s="1083"/>
      <c r="L5" s="1083"/>
    </row>
    <row r="6" spans="1:16" ht="15" thickBot="1" x14ac:dyDescent="0.3"/>
    <row r="7" spans="1:16" ht="15.75" thickBot="1" x14ac:dyDescent="0.3">
      <c r="B7" s="238" t="s">
        <v>5</v>
      </c>
      <c r="C7" s="1075" t="s">
        <v>1807</v>
      </c>
      <c r="D7" s="1075"/>
      <c r="E7" s="1075"/>
      <c r="F7" s="1075"/>
      <c r="G7" s="1075"/>
      <c r="H7" s="1075"/>
      <c r="I7" s="1075"/>
      <c r="J7" s="1075"/>
      <c r="K7" s="1075"/>
      <c r="L7" s="1075"/>
      <c r="M7" s="1075"/>
      <c r="N7" s="1076"/>
    </row>
    <row r="8" spans="1:16" ht="15.75" thickBot="1" x14ac:dyDescent="0.3">
      <c r="B8" s="238" t="s">
        <v>6</v>
      </c>
      <c r="C8" s="1075"/>
      <c r="D8" s="1075"/>
      <c r="E8" s="1075"/>
      <c r="F8" s="1075"/>
      <c r="G8" s="1075"/>
      <c r="H8" s="1075"/>
      <c r="I8" s="1075"/>
      <c r="J8" s="1075"/>
      <c r="K8" s="1075"/>
      <c r="L8" s="1075"/>
      <c r="M8" s="1075"/>
      <c r="N8" s="1076"/>
    </row>
    <row r="9" spans="1:16" ht="15.75" thickBot="1" x14ac:dyDescent="0.3">
      <c r="B9" s="238" t="s">
        <v>7</v>
      </c>
      <c r="C9" s="1075"/>
      <c r="D9" s="1075"/>
      <c r="E9" s="1075"/>
      <c r="F9" s="1075"/>
      <c r="G9" s="1075"/>
      <c r="H9" s="1075"/>
      <c r="I9" s="1075"/>
      <c r="J9" s="1075"/>
      <c r="K9" s="1075"/>
      <c r="L9" s="1075"/>
      <c r="M9" s="1075"/>
      <c r="N9" s="1076"/>
    </row>
    <row r="10" spans="1:16" ht="15.75" thickBot="1" x14ac:dyDescent="0.3">
      <c r="B10" s="238" t="s">
        <v>8</v>
      </c>
      <c r="C10" s="1075"/>
      <c r="D10" s="1075"/>
      <c r="E10" s="1075"/>
      <c r="F10" s="1075"/>
      <c r="G10" s="1075"/>
      <c r="H10" s="1075"/>
      <c r="I10" s="1075"/>
      <c r="J10" s="1075"/>
      <c r="K10" s="1075"/>
      <c r="L10" s="1075"/>
      <c r="M10" s="1075"/>
      <c r="N10" s="1076"/>
    </row>
    <row r="11" spans="1:16" ht="15.75" thickBot="1" x14ac:dyDescent="0.3">
      <c r="B11" s="238" t="s">
        <v>9</v>
      </c>
      <c r="C11" s="1077">
        <v>12</v>
      </c>
      <c r="D11" s="1077"/>
      <c r="E11" s="1078"/>
      <c r="F11" s="60"/>
      <c r="G11" s="60"/>
      <c r="H11" s="60"/>
      <c r="I11" s="60"/>
      <c r="J11" s="60"/>
      <c r="K11" s="60"/>
      <c r="L11" s="60"/>
      <c r="M11" s="60"/>
      <c r="N11" s="61"/>
    </row>
    <row r="12" spans="1:16" ht="15.75" thickBot="1" x14ac:dyDescent="0.3">
      <c r="B12" s="35" t="s">
        <v>10</v>
      </c>
      <c r="C12" s="38">
        <v>42023</v>
      </c>
      <c r="D12" s="207"/>
      <c r="E12" s="207"/>
      <c r="F12" s="207"/>
      <c r="G12" s="207"/>
      <c r="H12" s="207"/>
      <c r="I12" s="207"/>
      <c r="J12" s="207"/>
      <c r="K12" s="207"/>
      <c r="L12" s="207"/>
      <c r="M12" s="207"/>
      <c r="N12" s="208"/>
    </row>
    <row r="13" spans="1:16" ht="15" x14ac:dyDescent="0.25">
      <c r="B13" s="36"/>
      <c r="C13" s="39"/>
      <c r="D13" s="239"/>
      <c r="E13" s="239"/>
      <c r="F13" s="239"/>
      <c r="G13" s="239"/>
      <c r="H13" s="239"/>
      <c r="I13" s="62"/>
      <c r="J13" s="62"/>
      <c r="K13" s="62"/>
      <c r="L13" s="62"/>
      <c r="M13" s="62"/>
      <c r="N13" s="239"/>
    </row>
    <row r="14" spans="1:16" ht="15" x14ac:dyDescent="0.25">
      <c r="I14" s="62"/>
      <c r="J14" s="62"/>
      <c r="K14" s="62"/>
      <c r="L14" s="62"/>
      <c r="M14" s="62"/>
      <c r="N14" s="63"/>
    </row>
    <row r="15" spans="1:16" ht="15" x14ac:dyDescent="0.25">
      <c r="B15" s="1071" t="s">
        <v>11</v>
      </c>
      <c r="C15" s="1071"/>
      <c r="D15" s="205" t="s">
        <v>12</v>
      </c>
      <c r="E15" s="205" t="s">
        <v>13</v>
      </c>
      <c r="F15" s="205" t="s">
        <v>14</v>
      </c>
      <c r="G15" s="64"/>
      <c r="I15" s="40"/>
      <c r="J15" s="40"/>
      <c r="K15" s="40"/>
      <c r="L15" s="40"/>
      <c r="M15" s="40"/>
      <c r="N15" s="63"/>
    </row>
    <row r="16" spans="1:16" ht="15" x14ac:dyDescent="0.25">
      <c r="B16" s="1071"/>
      <c r="C16" s="1071"/>
      <c r="D16" s="205">
        <v>12</v>
      </c>
      <c r="E16" s="65">
        <v>380903320</v>
      </c>
      <c r="F16" s="65">
        <v>140</v>
      </c>
      <c r="G16" s="66"/>
      <c r="I16" s="41"/>
      <c r="J16" s="41"/>
      <c r="K16" s="41"/>
      <c r="L16" s="41"/>
      <c r="M16" s="41"/>
      <c r="N16" s="63"/>
    </row>
    <row r="17" spans="1:14" ht="15" x14ac:dyDescent="0.25">
      <c r="B17" s="1071"/>
      <c r="C17" s="1071"/>
      <c r="D17" s="205"/>
      <c r="E17" s="65"/>
      <c r="F17" s="65"/>
      <c r="G17" s="66"/>
      <c r="I17" s="41"/>
      <c r="J17" s="41"/>
      <c r="K17" s="41"/>
      <c r="L17" s="41"/>
      <c r="M17" s="41"/>
      <c r="N17" s="63"/>
    </row>
    <row r="18" spans="1:14" ht="15" x14ac:dyDescent="0.25">
      <c r="B18" s="1071"/>
      <c r="C18" s="1071"/>
      <c r="D18" s="205"/>
      <c r="E18" s="65"/>
      <c r="F18" s="65"/>
      <c r="G18" s="66"/>
      <c r="I18" s="41"/>
      <c r="J18" s="41"/>
      <c r="K18" s="41"/>
      <c r="L18" s="41"/>
      <c r="M18" s="41"/>
      <c r="N18" s="63"/>
    </row>
    <row r="19" spans="1:14" ht="15" x14ac:dyDescent="0.25">
      <c r="B19" s="1071"/>
      <c r="C19" s="1071"/>
      <c r="D19" s="205"/>
      <c r="E19" s="67"/>
      <c r="F19" s="65"/>
      <c r="G19" s="66"/>
      <c r="H19" s="42"/>
      <c r="I19" s="41"/>
      <c r="J19" s="41"/>
      <c r="K19" s="41"/>
      <c r="L19" s="41"/>
      <c r="M19" s="41"/>
      <c r="N19" s="68"/>
    </row>
    <row r="20" spans="1:14" ht="15" x14ac:dyDescent="0.25">
      <c r="B20" s="1071"/>
      <c r="C20" s="1071"/>
      <c r="D20" s="205"/>
      <c r="E20" s="67"/>
      <c r="F20" s="65"/>
      <c r="G20" s="66"/>
      <c r="H20" s="42"/>
      <c r="I20" s="43"/>
      <c r="J20" s="43"/>
      <c r="K20" s="43"/>
      <c r="L20" s="43"/>
      <c r="M20" s="43"/>
      <c r="N20" s="68"/>
    </row>
    <row r="21" spans="1:14" ht="15" x14ac:dyDescent="0.25">
      <c r="B21" s="1071"/>
      <c r="C21" s="1071"/>
      <c r="D21" s="205"/>
      <c r="E21" s="67"/>
      <c r="F21" s="65"/>
      <c r="G21" s="66"/>
      <c r="H21" s="42"/>
      <c r="I21" s="62"/>
      <c r="J21" s="62"/>
      <c r="K21" s="62"/>
      <c r="L21" s="62"/>
      <c r="M21" s="62"/>
      <c r="N21" s="68"/>
    </row>
    <row r="22" spans="1:14" ht="15" x14ac:dyDescent="0.25">
      <c r="B22" s="1071"/>
      <c r="C22" s="1071"/>
      <c r="D22" s="205"/>
      <c r="E22" s="67"/>
      <c r="F22" s="65"/>
      <c r="G22" s="66"/>
      <c r="H22" s="42"/>
      <c r="I22" s="62"/>
      <c r="J22" s="62"/>
      <c r="K22" s="62"/>
      <c r="L22" s="62"/>
      <c r="M22" s="62"/>
      <c r="N22" s="68"/>
    </row>
    <row r="23" spans="1:14" ht="15.75" thickBot="1" x14ac:dyDescent="0.3">
      <c r="B23" s="1056" t="s">
        <v>15</v>
      </c>
      <c r="C23" s="1058"/>
      <c r="D23" s="205"/>
      <c r="E23" s="69">
        <f>SUM(E16:E22)</f>
        <v>380903320</v>
      </c>
      <c r="F23" s="65">
        <f>SUM(F16:F22)</f>
        <v>140</v>
      </c>
      <c r="G23" s="66"/>
      <c r="H23" s="42"/>
      <c r="I23" s="62"/>
      <c r="J23" s="62"/>
      <c r="K23" s="62"/>
      <c r="L23" s="62"/>
      <c r="M23" s="62"/>
      <c r="N23" s="68"/>
    </row>
    <row r="24" spans="1:14" ht="43.5" thickBot="1" x14ac:dyDescent="0.3">
      <c r="A24" s="35"/>
      <c r="B24" s="212" t="s">
        <v>16</v>
      </c>
      <c r="C24" s="212" t="s">
        <v>17</v>
      </c>
      <c r="E24" s="40"/>
      <c r="F24" s="40"/>
      <c r="G24" s="40"/>
      <c r="H24" s="40"/>
      <c r="I24" s="36"/>
      <c r="J24" s="36"/>
      <c r="K24" s="36"/>
      <c r="L24" s="36"/>
      <c r="M24" s="36"/>
    </row>
    <row r="25" spans="1:14" ht="15.75" thickBot="1" x14ac:dyDescent="0.3">
      <c r="A25" s="70">
        <v>1</v>
      </c>
      <c r="C25" s="71">
        <f>+F23*80%</f>
        <v>112</v>
      </c>
      <c r="D25" s="41"/>
      <c r="E25" s="72">
        <f>E23</f>
        <v>380903320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205" t="s">
        <v>19</v>
      </c>
      <c r="C30" s="205" t="s">
        <v>0</v>
      </c>
      <c r="D30" s="205" t="s">
        <v>20</v>
      </c>
      <c r="E30" s="59"/>
      <c r="F30" s="59"/>
      <c r="G30" s="59"/>
      <c r="H30" s="59"/>
      <c r="I30" s="62"/>
      <c r="J30" s="62"/>
      <c r="K30" s="62"/>
      <c r="L30" s="62"/>
      <c r="M30" s="62"/>
      <c r="N30" s="63"/>
    </row>
    <row r="31" spans="1:14" ht="15" x14ac:dyDescent="0.2">
      <c r="A31" s="74"/>
      <c r="B31" s="213" t="s">
        <v>22</v>
      </c>
      <c r="C31" s="204" t="s">
        <v>191</v>
      </c>
      <c r="D31" s="204"/>
      <c r="E31" s="59"/>
      <c r="F31" s="59"/>
      <c r="G31" s="59"/>
      <c r="H31" s="59"/>
      <c r="I31" s="62"/>
      <c r="J31" s="62"/>
      <c r="K31" s="62"/>
      <c r="L31" s="62"/>
      <c r="M31" s="62"/>
      <c r="N31" s="63"/>
    </row>
    <row r="32" spans="1:14" ht="15" x14ac:dyDescent="0.2">
      <c r="A32" s="74"/>
      <c r="B32" s="213" t="s">
        <v>24</v>
      </c>
      <c r="C32" s="204" t="s">
        <v>23</v>
      </c>
      <c r="D32" s="213"/>
      <c r="E32" s="59"/>
      <c r="F32" s="59"/>
      <c r="G32" s="59"/>
      <c r="H32" s="59"/>
      <c r="I32" s="62"/>
      <c r="J32" s="62"/>
      <c r="K32" s="62"/>
      <c r="L32" s="62"/>
      <c r="M32" s="62"/>
      <c r="N32" s="63"/>
    </row>
    <row r="33" spans="1:14" ht="15" x14ac:dyDescent="0.2">
      <c r="A33" s="74"/>
      <c r="B33" s="213" t="s">
        <v>25</v>
      </c>
      <c r="C33" s="204" t="s">
        <v>23</v>
      </c>
      <c r="D33" s="213"/>
      <c r="E33" s="59"/>
      <c r="F33" s="59"/>
      <c r="G33" s="59"/>
      <c r="H33" s="59"/>
      <c r="I33" s="62"/>
      <c r="J33" s="62"/>
      <c r="K33" s="62"/>
      <c r="L33" s="62"/>
      <c r="M33" s="62"/>
      <c r="N33" s="63"/>
    </row>
    <row r="34" spans="1:14" ht="15" x14ac:dyDescent="0.2">
      <c r="A34" s="74"/>
      <c r="B34" s="213" t="s">
        <v>26</v>
      </c>
      <c r="C34" s="204" t="s">
        <v>191</v>
      </c>
      <c r="D34" s="204"/>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205" t="s">
        <v>19</v>
      </c>
      <c r="C40" s="205" t="s">
        <v>28</v>
      </c>
      <c r="D40" s="206" t="s">
        <v>29</v>
      </c>
      <c r="E40" s="206" t="s">
        <v>30</v>
      </c>
      <c r="F40" s="59"/>
      <c r="G40" s="59"/>
      <c r="H40" s="59"/>
      <c r="I40" s="62"/>
      <c r="J40" s="62"/>
      <c r="K40" s="62"/>
      <c r="L40" s="62"/>
      <c r="M40" s="62"/>
      <c r="N40" s="63"/>
    </row>
    <row r="41" spans="1:14" ht="42.75" x14ac:dyDescent="0.2">
      <c r="A41" s="74"/>
      <c r="B41" s="76" t="s">
        <v>31</v>
      </c>
      <c r="C41" s="141">
        <v>40</v>
      </c>
      <c r="D41" s="204">
        <v>40</v>
      </c>
      <c r="E41" s="1052">
        <f>+D41+D42</f>
        <v>50</v>
      </c>
      <c r="F41" s="59"/>
      <c r="G41" s="59"/>
      <c r="H41" s="59"/>
      <c r="I41" s="62"/>
      <c r="J41" s="62"/>
      <c r="K41" s="62"/>
      <c r="L41" s="62"/>
      <c r="M41" s="62"/>
      <c r="N41" s="63"/>
    </row>
    <row r="42" spans="1:14" ht="71.25" x14ac:dyDescent="0.2">
      <c r="A42" s="74"/>
      <c r="B42" s="76" t="s">
        <v>32</v>
      </c>
      <c r="C42" s="141">
        <v>60</v>
      </c>
      <c r="D42" s="204">
        <v>10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M47" s="77"/>
      <c r="N47" s="77"/>
    </row>
    <row r="48" spans="1:14" ht="15" thickBot="1" x14ac:dyDescent="0.3">
      <c r="M48" s="77"/>
      <c r="N48" s="77"/>
    </row>
    <row r="49" spans="1:26" s="62" customFormat="1" ht="60"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200" t="s">
        <v>48</v>
      </c>
      <c r="Q49" s="200" t="s">
        <v>49</v>
      </c>
    </row>
    <row r="50" spans="1:26" s="129" customFormat="1" ht="204" customHeight="1" x14ac:dyDescent="0.25">
      <c r="A50" s="141"/>
      <c r="B50" s="4" t="s">
        <v>1808</v>
      </c>
      <c r="C50" s="4" t="s">
        <v>1808</v>
      </c>
      <c r="D50" s="4" t="s">
        <v>486</v>
      </c>
      <c r="E50" s="4" t="s">
        <v>1809</v>
      </c>
      <c r="F50" s="5" t="s">
        <v>0</v>
      </c>
      <c r="G50" s="223" t="s">
        <v>1125</v>
      </c>
      <c r="H50" s="224">
        <v>40193</v>
      </c>
      <c r="I50" s="224">
        <v>40543</v>
      </c>
      <c r="J50" s="225" t="s">
        <v>20</v>
      </c>
      <c r="K50" s="263">
        <f>210/20</f>
        <v>10.5</v>
      </c>
      <c r="L50" s="263">
        <v>0</v>
      </c>
      <c r="M50" s="6">
        <v>120</v>
      </c>
      <c r="N50" s="228" t="s">
        <v>1125</v>
      </c>
      <c r="O50" s="243">
        <v>49440724</v>
      </c>
      <c r="P50" s="243">
        <v>76</v>
      </c>
      <c r="Q50" s="478" t="s">
        <v>1810</v>
      </c>
      <c r="R50" s="8"/>
      <c r="S50" s="8"/>
      <c r="T50" s="8"/>
      <c r="U50" s="8"/>
      <c r="V50" s="8"/>
      <c r="W50" s="8"/>
      <c r="X50" s="8"/>
      <c r="Y50" s="8"/>
      <c r="Z50" s="8"/>
    </row>
    <row r="51" spans="1:26" s="129" customFormat="1" ht="53.25" customHeight="1" x14ac:dyDescent="0.25">
      <c r="A51" s="141"/>
      <c r="B51" s="4" t="s">
        <v>1808</v>
      </c>
      <c r="C51" s="4" t="s">
        <v>1808</v>
      </c>
      <c r="D51" s="4" t="s">
        <v>486</v>
      </c>
      <c r="E51" s="4" t="s">
        <v>1811</v>
      </c>
      <c r="F51" s="5" t="s">
        <v>0</v>
      </c>
      <c r="G51" s="5" t="s">
        <v>1125</v>
      </c>
      <c r="H51" s="224">
        <v>41576</v>
      </c>
      <c r="I51" s="224">
        <v>41988</v>
      </c>
      <c r="J51" s="225" t="s">
        <v>1812</v>
      </c>
      <c r="K51" s="263">
        <f>(I51-H51)/30</f>
        <v>13.733333333333333</v>
      </c>
      <c r="L51" s="263">
        <v>0</v>
      </c>
      <c r="M51" s="6">
        <v>140</v>
      </c>
      <c r="N51" s="228" t="s">
        <v>1125</v>
      </c>
      <c r="O51" s="243">
        <v>363576290</v>
      </c>
      <c r="P51" s="447">
        <v>8</v>
      </c>
      <c r="Q51" s="448"/>
      <c r="R51" s="8"/>
      <c r="S51" s="8"/>
      <c r="T51" s="8"/>
      <c r="U51" s="8"/>
      <c r="V51" s="8"/>
      <c r="W51" s="8"/>
      <c r="X51" s="8"/>
      <c r="Y51" s="8"/>
      <c r="Z51" s="8"/>
    </row>
    <row r="52" spans="1:26" s="129" customFormat="1" ht="15" x14ac:dyDescent="0.25">
      <c r="A52" s="141"/>
      <c r="B52" s="26" t="s">
        <v>30</v>
      </c>
      <c r="C52" s="5"/>
      <c r="D52" s="4"/>
      <c r="E52" s="240"/>
      <c r="F52" s="5"/>
      <c r="G52" s="5"/>
      <c r="H52" s="5"/>
      <c r="I52" s="225"/>
      <c r="J52" s="225"/>
      <c r="K52" s="241">
        <f>SUM(K50:K51)</f>
        <v>24.233333333333334</v>
      </c>
      <c r="L52" s="241">
        <f>SUM(L50:L51)</f>
        <v>0</v>
      </c>
      <c r="M52" s="269">
        <v>140</v>
      </c>
      <c r="N52" s="242">
        <f>SUM(N50:N51)</f>
        <v>0</v>
      </c>
      <c r="O52" s="243"/>
      <c r="P52" s="243"/>
      <c r="Q52" s="211"/>
    </row>
    <row r="53" spans="1:26" x14ac:dyDescent="0.25">
      <c r="E53" s="46"/>
      <c r="K53" s="47"/>
      <c r="Q53" s="449"/>
    </row>
    <row r="54" spans="1:26" ht="15" x14ac:dyDescent="0.25">
      <c r="B54" s="1049" t="s">
        <v>51</v>
      </c>
      <c r="C54" s="1049" t="s">
        <v>52</v>
      </c>
      <c r="D54" s="1080" t="s">
        <v>53</v>
      </c>
      <c r="E54" s="1080"/>
      <c r="K54" s="48"/>
      <c r="L54" s="48"/>
      <c r="M54" s="48"/>
    </row>
    <row r="55" spans="1:26" ht="15" x14ac:dyDescent="0.25">
      <c r="B55" s="1051"/>
      <c r="C55" s="1051"/>
      <c r="D55" s="206" t="s">
        <v>54</v>
      </c>
      <c r="E55" s="49" t="s">
        <v>55</v>
      </c>
      <c r="H55" s="244"/>
      <c r="I55" s="51">
        <v>40194</v>
      </c>
      <c r="K55" s="51"/>
      <c r="L55" s="48"/>
      <c r="P55" s="450"/>
    </row>
    <row r="56" spans="1:26" ht="15" x14ac:dyDescent="0.25">
      <c r="B56" s="50" t="s">
        <v>56</v>
      </c>
      <c r="C56" s="52">
        <f>+K52</f>
        <v>24.233333333333334</v>
      </c>
      <c r="D56" s="204" t="s">
        <v>23</v>
      </c>
      <c r="E56" s="204"/>
      <c r="F56" s="245"/>
      <c r="G56" s="245"/>
      <c r="H56" s="245"/>
      <c r="I56" s="245"/>
      <c r="J56" s="245"/>
      <c r="L56" s="246" t="e">
        <f>K50+#REF!+#REF!+#REF!</f>
        <v>#REF!</v>
      </c>
      <c r="M56" s="245"/>
      <c r="Q56" s="451"/>
    </row>
    <row r="57" spans="1:26" ht="15" x14ac:dyDescent="0.25">
      <c r="B57" s="50" t="s">
        <v>57</v>
      </c>
      <c r="C57" s="54">
        <f>+M52</f>
        <v>140</v>
      </c>
      <c r="D57" s="204" t="s">
        <v>23</v>
      </c>
      <c r="E57" s="204"/>
    </row>
    <row r="58" spans="1:26" x14ac:dyDescent="0.25">
      <c r="B58" s="74"/>
      <c r="C58" s="1081"/>
      <c r="D58" s="1081"/>
      <c r="E58" s="1081"/>
      <c r="F58" s="1081"/>
      <c r="G58" s="1081"/>
      <c r="H58" s="1081"/>
      <c r="I58" s="1081"/>
      <c r="J58" s="1081"/>
      <c r="K58" s="1081"/>
      <c r="L58" s="1081"/>
      <c r="M58" s="1081"/>
      <c r="N58" s="1081"/>
    </row>
    <row r="59" spans="1:26" ht="15" thickBot="1" x14ac:dyDescent="0.3"/>
    <row r="60" spans="1:26" ht="15.75" thickBot="1" x14ac:dyDescent="0.3">
      <c r="B60" s="1082" t="s">
        <v>58</v>
      </c>
      <c r="C60" s="1082"/>
      <c r="D60" s="1082"/>
      <c r="E60" s="1082"/>
      <c r="F60" s="1082"/>
      <c r="G60" s="1082"/>
      <c r="H60" s="1082"/>
      <c r="I60" s="1082"/>
      <c r="J60" s="1082"/>
      <c r="K60" s="1082"/>
      <c r="L60" s="1082"/>
      <c r="M60" s="1082"/>
      <c r="N60" s="1082"/>
    </row>
    <row r="63" spans="1:26" ht="90" x14ac:dyDescent="0.25">
      <c r="B63" s="205" t="s">
        <v>59</v>
      </c>
      <c r="C63" s="80" t="s">
        <v>60</v>
      </c>
      <c r="D63" s="80" t="s">
        <v>61</v>
      </c>
      <c r="E63" s="80" t="s">
        <v>62</v>
      </c>
      <c r="F63" s="80" t="s">
        <v>63</v>
      </c>
      <c r="G63" s="80" t="s">
        <v>64</v>
      </c>
      <c r="H63" s="80" t="s">
        <v>498</v>
      </c>
      <c r="I63" s="205" t="s">
        <v>65</v>
      </c>
      <c r="J63" s="80" t="s">
        <v>66</v>
      </c>
      <c r="K63" s="80" t="s">
        <v>67</v>
      </c>
      <c r="L63" s="80" t="s">
        <v>68</v>
      </c>
      <c r="M63" s="80" t="s">
        <v>69</v>
      </c>
      <c r="N63" s="81" t="s">
        <v>70</v>
      </c>
      <c r="O63" s="81" t="s">
        <v>71</v>
      </c>
      <c r="P63" s="1056" t="s">
        <v>21</v>
      </c>
      <c r="Q63" s="1058"/>
      <c r="R63" s="80" t="s">
        <v>72</v>
      </c>
    </row>
    <row r="64" spans="1:26" x14ac:dyDescent="0.25">
      <c r="B64" s="213" t="s">
        <v>113</v>
      </c>
      <c r="C64" s="212" t="s">
        <v>117</v>
      </c>
      <c r="D64" s="212" t="s">
        <v>1813</v>
      </c>
      <c r="E64" s="212">
        <v>140</v>
      </c>
      <c r="F64" s="212" t="s">
        <v>0</v>
      </c>
      <c r="G64" s="212" t="s">
        <v>20</v>
      </c>
      <c r="H64" s="212" t="s">
        <v>20</v>
      </c>
      <c r="I64" s="212" t="s">
        <v>20</v>
      </c>
      <c r="J64" s="212" t="s">
        <v>20</v>
      </c>
      <c r="K64" s="212" t="s">
        <v>0</v>
      </c>
      <c r="L64" s="212" t="s">
        <v>0</v>
      </c>
      <c r="M64" s="212" t="s">
        <v>0</v>
      </c>
      <c r="N64" s="212" t="s">
        <v>0</v>
      </c>
      <c r="O64" s="212" t="s">
        <v>0</v>
      </c>
      <c r="P64" s="1046"/>
      <c r="Q64" s="1047"/>
      <c r="R64" s="141" t="s">
        <v>0</v>
      </c>
    </row>
    <row r="65" spans="2:18" ht="15" x14ac:dyDescent="0.2">
      <c r="B65" s="11"/>
      <c r="C65" s="11"/>
      <c r="D65" s="56"/>
      <c r="E65" s="56"/>
      <c r="F65" s="57"/>
      <c r="G65" s="58"/>
      <c r="H65" s="57"/>
      <c r="I65" s="213"/>
      <c r="J65" s="11"/>
      <c r="K65" s="11"/>
      <c r="L65" s="213"/>
      <c r="M65" s="213"/>
      <c r="N65" s="213"/>
      <c r="O65" s="213"/>
      <c r="P65" s="1056"/>
      <c r="Q65" s="1058"/>
      <c r="R65" s="213"/>
    </row>
    <row r="66" spans="2:18" ht="15" x14ac:dyDescent="0.2">
      <c r="B66" s="11"/>
      <c r="C66" s="11"/>
      <c r="D66" s="56"/>
      <c r="E66" s="56"/>
      <c r="F66" s="57"/>
      <c r="G66" s="58"/>
      <c r="H66" s="57"/>
      <c r="I66" s="213"/>
      <c r="J66" s="11"/>
      <c r="K66" s="11"/>
      <c r="L66" s="213"/>
      <c r="M66" s="213"/>
      <c r="N66" s="213"/>
      <c r="O66" s="213"/>
      <c r="P66" s="1056"/>
      <c r="Q66" s="1058"/>
      <c r="R66" s="213"/>
    </row>
    <row r="67" spans="2:18" ht="15" x14ac:dyDescent="0.2">
      <c r="B67" s="11"/>
      <c r="C67" s="11"/>
      <c r="D67" s="56"/>
      <c r="E67" s="56"/>
      <c r="F67" s="57"/>
      <c r="G67" s="58"/>
      <c r="H67" s="57"/>
      <c r="I67" s="213"/>
      <c r="J67" s="11"/>
      <c r="K67" s="11"/>
      <c r="L67" s="213"/>
      <c r="M67" s="213"/>
      <c r="N67" s="213"/>
      <c r="O67" s="213"/>
      <c r="P67" s="1056"/>
      <c r="Q67" s="1058"/>
      <c r="R67" s="213"/>
    </row>
    <row r="68" spans="2:18" ht="15" x14ac:dyDescent="0.2">
      <c r="B68" s="11"/>
      <c r="C68" s="11"/>
      <c r="D68" s="56"/>
      <c r="E68" s="56"/>
      <c r="F68" s="57"/>
      <c r="G68" s="58"/>
      <c r="H68" s="57"/>
      <c r="I68" s="213"/>
      <c r="J68" s="11"/>
      <c r="K68" s="11"/>
      <c r="L68" s="213"/>
      <c r="M68" s="213"/>
      <c r="N68" s="213"/>
      <c r="O68" s="213"/>
      <c r="P68" s="1056"/>
      <c r="Q68" s="1058"/>
      <c r="R68" s="213"/>
    </row>
    <row r="69" spans="2:18" ht="15" x14ac:dyDescent="0.2">
      <c r="B69" s="11"/>
      <c r="C69" s="11"/>
      <c r="D69" s="56"/>
      <c r="E69" s="56"/>
      <c r="F69" s="57"/>
      <c r="G69" s="58"/>
      <c r="H69" s="57"/>
      <c r="I69" s="213"/>
      <c r="J69" s="11"/>
      <c r="K69" s="11"/>
      <c r="L69" s="213"/>
      <c r="M69" s="213"/>
      <c r="N69" s="213"/>
      <c r="O69" s="213"/>
      <c r="P69" s="1056"/>
      <c r="Q69" s="1058"/>
      <c r="R69" s="213"/>
    </row>
    <row r="70" spans="2:18" ht="15" x14ac:dyDescent="0.25">
      <c r="B70" s="213"/>
      <c r="C70" s="213"/>
      <c r="D70" s="213"/>
      <c r="E70" s="213"/>
      <c r="F70" s="213"/>
      <c r="G70" s="131"/>
      <c r="H70" s="213"/>
      <c r="I70" s="213"/>
      <c r="J70" s="213"/>
      <c r="K70" s="213"/>
      <c r="L70" s="213"/>
      <c r="M70" s="213"/>
      <c r="N70" s="213"/>
      <c r="O70" s="213"/>
      <c r="P70" s="1056"/>
      <c r="Q70" s="1058"/>
      <c r="R70" s="213"/>
    </row>
    <row r="71" spans="2:18" x14ac:dyDescent="0.25">
      <c r="B71" s="31" t="s">
        <v>73</v>
      </c>
      <c r="H71" s="213"/>
      <c r="I71" s="213"/>
    </row>
    <row r="72" spans="2:18" x14ac:dyDescent="0.25">
      <c r="B72" s="31" t="s">
        <v>74</v>
      </c>
    </row>
    <row r="73" spans="2:18" x14ac:dyDescent="0.25">
      <c r="B73" s="31" t="s">
        <v>75</v>
      </c>
    </row>
    <row r="75" spans="2:18" ht="15" thickBot="1" x14ac:dyDescent="0.3"/>
    <row r="76" spans="2:18" ht="15.75" thickBot="1" x14ac:dyDescent="0.3">
      <c r="B76" s="1063" t="s">
        <v>76</v>
      </c>
      <c r="C76" s="1064"/>
      <c r="D76" s="1064"/>
      <c r="E76" s="1064"/>
      <c r="F76" s="1064"/>
      <c r="G76" s="1064"/>
      <c r="H76" s="1064"/>
      <c r="I76" s="1064"/>
      <c r="J76" s="1064"/>
      <c r="K76" s="1064"/>
      <c r="L76" s="1064"/>
      <c r="M76" s="1064"/>
      <c r="N76" s="1065"/>
    </row>
    <row r="81" spans="2:17" ht="15" x14ac:dyDescent="0.25">
      <c r="B81" s="1054" t="s">
        <v>77</v>
      </c>
      <c r="C81" s="1071" t="s">
        <v>78</v>
      </c>
      <c r="D81" s="1071" t="s">
        <v>79</v>
      </c>
      <c r="E81" s="1071" t="s">
        <v>80</v>
      </c>
      <c r="F81" s="1071" t="s">
        <v>81</v>
      </c>
      <c r="G81" s="1071" t="s">
        <v>82</v>
      </c>
      <c r="H81" s="1071" t="s">
        <v>83</v>
      </c>
      <c r="I81" s="1071" t="s">
        <v>84</v>
      </c>
      <c r="J81" s="1071" t="s">
        <v>85</v>
      </c>
      <c r="K81" s="1071"/>
      <c r="L81" s="1071"/>
      <c r="M81" s="1071" t="s">
        <v>86</v>
      </c>
      <c r="N81" s="1071" t="s">
        <v>478</v>
      </c>
      <c r="O81" s="1071" t="s">
        <v>479</v>
      </c>
      <c r="P81" s="1071" t="s">
        <v>21</v>
      </c>
      <c r="Q81" s="1071"/>
    </row>
    <row r="82" spans="2:17" ht="28.5" x14ac:dyDescent="0.2">
      <c r="B82" s="1055"/>
      <c r="C82" s="1071"/>
      <c r="D82" s="1071"/>
      <c r="E82" s="1071"/>
      <c r="F82" s="1071"/>
      <c r="G82" s="1071"/>
      <c r="H82" s="1071"/>
      <c r="I82" s="1071"/>
      <c r="J82" s="56" t="s">
        <v>87</v>
      </c>
      <c r="K82" s="37" t="s">
        <v>88</v>
      </c>
      <c r="L82" s="11" t="s">
        <v>89</v>
      </c>
      <c r="M82" s="1071"/>
      <c r="N82" s="1071"/>
      <c r="O82" s="1071"/>
      <c r="P82" s="1071"/>
      <c r="Q82" s="1071"/>
    </row>
    <row r="83" spans="2:17" ht="42.75" x14ac:dyDescent="0.2">
      <c r="B83" s="2" t="s">
        <v>90</v>
      </c>
      <c r="C83" s="445">
        <v>1</v>
      </c>
      <c r="D83" s="9" t="s">
        <v>1814</v>
      </c>
      <c r="E83" s="275">
        <v>1024468914</v>
      </c>
      <c r="F83" s="479" t="s">
        <v>1022</v>
      </c>
      <c r="G83" s="479" t="s">
        <v>1815</v>
      </c>
      <c r="H83" s="480">
        <v>40893</v>
      </c>
      <c r="I83" s="481" t="s">
        <v>1125</v>
      </c>
      <c r="J83" s="479" t="s">
        <v>1816</v>
      </c>
      <c r="K83" s="480" t="s">
        <v>1817</v>
      </c>
      <c r="L83" s="480" t="s">
        <v>658</v>
      </c>
      <c r="M83" s="479" t="s">
        <v>0</v>
      </c>
      <c r="N83" s="479" t="s">
        <v>20</v>
      </c>
      <c r="O83" s="479" t="s">
        <v>0</v>
      </c>
      <c r="P83" s="1191" t="s">
        <v>1818</v>
      </c>
      <c r="Q83" s="1191"/>
    </row>
    <row r="84" spans="2:17" ht="28.5" x14ac:dyDescent="0.2">
      <c r="B84" s="37" t="s">
        <v>91</v>
      </c>
      <c r="C84" s="445">
        <v>1</v>
      </c>
      <c r="D84" s="9" t="s">
        <v>1819</v>
      </c>
      <c r="E84" s="275">
        <v>52901735</v>
      </c>
      <c r="F84" s="482" t="s">
        <v>109</v>
      </c>
      <c r="G84" s="479" t="s">
        <v>1820</v>
      </c>
      <c r="H84" s="480">
        <v>39346</v>
      </c>
      <c r="I84" s="481" t="s">
        <v>509</v>
      </c>
      <c r="J84" s="479" t="s">
        <v>1816</v>
      </c>
      <c r="K84" s="480" t="s">
        <v>1821</v>
      </c>
      <c r="L84" s="480" t="s">
        <v>109</v>
      </c>
      <c r="M84" s="479" t="s">
        <v>0</v>
      </c>
      <c r="N84" s="479" t="s">
        <v>0</v>
      </c>
      <c r="O84" s="479" t="s">
        <v>0</v>
      </c>
      <c r="P84" s="1192" t="s">
        <v>1822</v>
      </c>
      <c r="Q84" s="1192"/>
    </row>
    <row r="85" spans="2:17" ht="31.5" customHeight="1" x14ac:dyDescent="0.2">
      <c r="B85" s="37" t="s">
        <v>1823</v>
      </c>
      <c r="C85" s="445" t="s">
        <v>50</v>
      </c>
      <c r="D85" s="445" t="s">
        <v>50</v>
      </c>
      <c r="E85" s="445" t="s">
        <v>50</v>
      </c>
      <c r="F85" s="483" t="s">
        <v>50</v>
      </c>
      <c r="G85" s="483" t="s">
        <v>50</v>
      </c>
      <c r="H85" s="483" t="s">
        <v>50</v>
      </c>
      <c r="I85" s="483" t="s">
        <v>50</v>
      </c>
      <c r="J85" s="483" t="s">
        <v>50</v>
      </c>
      <c r="K85" s="483" t="s">
        <v>50</v>
      </c>
      <c r="L85" s="483" t="s">
        <v>50</v>
      </c>
      <c r="M85" s="483" t="s">
        <v>50</v>
      </c>
      <c r="N85" s="483" t="s">
        <v>50</v>
      </c>
      <c r="O85" s="483" t="s">
        <v>50</v>
      </c>
      <c r="P85" s="1192" t="s">
        <v>1781</v>
      </c>
      <c r="Q85" s="1192"/>
    </row>
    <row r="86" spans="2:17" ht="15" thickBot="1" x14ac:dyDescent="0.25">
      <c r="B86" s="291"/>
      <c r="C86" s="452"/>
      <c r="D86" s="116"/>
      <c r="E86" s="453"/>
      <c r="F86" s="292"/>
      <c r="G86" s="8"/>
      <c r="H86" s="418"/>
      <c r="I86" s="454"/>
      <c r="J86" s="8"/>
      <c r="K86" s="418"/>
      <c r="L86" s="418"/>
      <c r="M86" s="8"/>
      <c r="N86" s="8"/>
      <c r="O86" s="8"/>
      <c r="P86" s="8"/>
      <c r="Q86" s="8"/>
    </row>
    <row r="87" spans="2:17" ht="15.75" thickBot="1" x14ac:dyDescent="0.3">
      <c r="B87" s="1063" t="s">
        <v>92</v>
      </c>
      <c r="C87" s="1064"/>
      <c r="D87" s="1064"/>
      <c r="E87" s="1064"/>
      <c r="F87" s="1064"/>
      <c r="G87" s="1064"/>
      <c r="H87" s="1064"/>
      <c r="I87" s="1064"/>
      <c r="J87" s="1064"/>
      <c r="K87" s="1064"/>
      <c r="L87" s="1064"/>
      <c r="M87" s="1064"/>
      <c r="N87" s="1065"/>
    </row>
    <row r="90" spans="2:17" ht="30" x14ac:dyDescent="0.25">
      <c r="B90" s="80" t="s">
        <v>19</v>
      </c>
      <c r="C90" s="80" t="s">
        <v>72</v>
      </c>
      <c r="D90" s="1056" t="s">
        <v>21</v>
      </c>
      <c r="E90" s="1058"/>
    </row>
    <row r="91" spans="2:17" ht="42.75" x14ac:dyDescent="0.25">
      <c r="B91" s="212" t="s">
        <v>1782</v>
      </c>
      <c r="C91" s="204" t="s">
        <v>0</v>
      </c>
      <c r="D91" s="1073"/>
      <c r="E91" s="1073"/>
    </row>
    <row r="94" spans="2:17" ht="15" x14ac:dyDescent="0.25">
      <c r="B94" s="1069" t="s">
        <v>93</v>
      </c>
      <c r="C94" s="1070"/>
      <c r="D94" s="1070"/>
      <c r="E94" s="1070"/>
      <c r="F94" s="1070"/>
      <c r="G94" s="1070"/>
      <c r="H94" s="1070"/>
      <c r="I94" s="1070"/>
      <c r="J94" s="1070"/>
      <c r="K94" s="1070"/>
      <c r="L94" s="1070"/>
      <c r="M94" s="1070"/>
      <c r="N94" s="1070"/>
      <c r="O94" s="1070"/>
      <c r="P94" s="1070"/>
    </row>
    <row r="96" spans="2:17" ht="15" thickBot="1" x14ac:dyDescent="0.3"/>
    <row r="97" spans="1:26" ht="15.75" thickBot="1" x14ac:dyDescent="0.3">
      <c r="B97" s="1063" t="s">
        <v>94</v>
      </c>
      <c r="C97" s="1064"/>
      <c r="D97" s="1064"/>
      <c r="E97" s="1064"/>
      <c r="F97" s="1064"/>
      <c r="G97" s="1064"/>
      <c r="H97" s="1064"/>
      <c r="I97" s="1064"/>
      <c r="J97" s="1064"/>
      <c r="K97" s="1064"/>
      <c r="L97" s="1064"/>
      <c r="M97" s="1064"/>
      <c r="N97" s="1065"/>
    </row>
    <row r="99" spans="1:26" ht="15" thickBot="1" x14ac:dyDescent="0.3">
      <c r="K99" s="31">
        <f>214/20</f>
        <v>10.7</v>
      </c>
      <c r="M99" s="77"/>
      <c r="N99" s="77"/>
    </row>
    <row r="100" spans="1:26" s="62" customFormat="1" ht="60" x14ac:dyDescent="0.25">
      <c r="B100" s="78" t="s">
        <v>34</v>
      </c>
      <c r="C100" s="78" t="s">
        <v>35</v>
      </c>
      <c r="D100" s="78" t="s">
        <v>36</v>
      </c>
      <c r="E100" s="78" t="s">
        <v>37</v>
      </c>
      <c r="F100" s="78" t="s">
        <v>38</v>
      </c>
      <c r="G100" s="78" t="s">
        <v>39</v>
      </c>
      <c r="H100" s="78" t="s">
        <v>40</v>
      </c>
      <c r="I100" s="78" t="s">
        <v>41</v>
      </c>
      <c r="J100" s="78" t="s">
        <v>42</v>
      </c>
      <c r="K100" s="78" t="s">
        <v>43</v>
      </c>
      <c r="L100" s="78" t="s">
        <v>44</v>
      </c>
      <c r="M100" s="79" t="s">
        <v>45</v>
      </c>
      <c r="N100" s="78" t="s">
        <v>46</v>
      </c>
      <c r="O100" s="78" t="s">
        <v>47</v>
      </c>
      <c r="P100" s="200" t="s">
        <v>48</v>
      </c>
      <c r="Q100" s="200" t="s">
        <v>49</v>
      </c>
    </row>
    <row r="101" spans="1:26" s="129" customFormat="1" ht="28.5" x14ac:dyDescent="0.25">
      <c r="A101" s="141">
        <f>+A102+1</f>
        <v>4</v>
      </c>
      <c r="B101" s="223" t="s">
        <v>1807</v>
      </c>
      <c r="C101" s="5" t="s">
        <v>1808</v>
      </c>
      <c r="D101" s="4" t="s">
        <v>1824</v>
      </c>
      <c r="E101" s="4" t="s">
        <v>1825</v>
      </c>
      <c r="F101" s="5" t="s">
        <v>0</v>
      </c>
      <c r="G101" s="223" t="s">
        <v>1125</v>
      </c>
      <c r="H101" s="7">
        <v>40221</v>
      </c>
      <c r="I101" s="7">
        <v>40689</v>
      </c>
      <c r="J101" s="225" t="s">
        <v>20</v>
      </c>
      <c r="K101" s="263">
        <f>(I101-H101)/30</f>
        <v>15.6</v>
      </c>
      <c r="L101" s="266">
        <f>+(I101-H101)/30</f>
        <v>15.6</v>
      </c>
      <c r="M101" s="250">
        <v>100</v>
      </c>
      <c r="N101" s="250" t="s">
        <v>1125</v>
      </c>
      <c r="O101" s="250">
        <v>435812766</v>
      </c>
      <c r="P101" s="250">
        <v>78</v>
      </c>
      <c r="Q101" s="141"/>
      <c r="R101" s="8"/>
      <c r="S101" s="8"/>
      <c r="T101" s="8"/>
      <c r="U101" s="8"/>
      <c r="V101" s="8"/>
      <c r="W101" s="8"/>
      <c r="X101" s="8"/>
      <c r="Y101" s="8"/>
      <c r="Z101" s="8"/>
    </row>
    <row r="102" spans="1:26" s="129" customFormat="1" ht="28.5" x14ac:dyDescent="0.25">
      <c r="A102" s="141">
        <f>+A104+1</f>
        <v>3</v>
      </c>
      <c r="B102" s="223" t="s">
        <v>1807</v>
      </c>
      <c r="C102" s="5" t="s">
        <v>1808</v>
      </c>
      <c r="D102" s="4" t="s">
        <v>1824</v>
      </c>
      <c r="E102" s="4" t="s">
        <v>1826</v>
      </c>
      <c r="F102" s="5" t="s">
        <v>0</v>
      </c>
      <c r="G102" s="223" t="s">
        <v>1125</v>
      </c>
      <c r="H102" s="7">
        <v>40246</v>
      </c>
      <c r="I102" s="7">
        <v>40766</v>
      </c>
      <c r="J102" s="225" t="s">
        <v>20</v>
      </c>
      <c r="K102" s="263">
        <f>+(I102-I101)/30</f>
        <v>2.5666666666666669</v>
      </c>
      <c r="L102" s="216">
        <v>14.77</v>
      </c>
      <c r="M102" s="212">
        <v>100</v>
      </c>
      <c r="N102" s="212" t="s">
        <v>1125</v>
      </c>
      <c r="O102" s="212">
        <v>285378139</v>
      </c>
      <c r="P102" s="212">
        <v>77</v>
      </c>
      <c r="Q102" s="141" t="s">
        <v>1827</v>
      </c>
      <c r="R102" s="8"/>
      <c r="S102" s="8"/>
      <c r="T102" s="8"/>
      <c r="U102" s="8"/>
      <c r="V102" s="8"/>
      <c r="W102" s="8"/>
      <c r="X102" s="8"/>
      <c r="Y102" s="8"/>
      <c r="Z102" s="8"/>
    </row>
    <row r="103" spans="1:26" s="129" customFormat="1" ht="28.5" x14ac:dyDescent="0.25">
      <c r="A103" s="141">
        <v>1</v>
      </c>
      <c r="B103" s="223" t="s">
        <v>1807</v>
      </c>
      <c r="C103" s="5" t="s">
        <v>1808</v>
      </c>
      <c r="D103" s="4" t="s">
        <v>1824</v>
      </c>
      <c r="E103" s="4" t="s">
        <v>1828</v>
      </c>
      <c r="F103" s="5" t="s">
        <v>0</v>
      </c>
      <c r="G103" s="223" t="s">
        <v>1125</v>
      </c>
      <c r="H103" s="247">
        <v>40764</v>
      </c>
      <c r="I103" s="247">
        <v>40841</v>
      </c>
      <c r="J103" s="225" t="s">
        <v>20</v>
      </c>
      <c r="K103" s="489">
        <v>0</v>
      </c>
      <c r="L103" s="266">
        <f>+(I103-H103)/30</f>
        <v>2.5666666666666669</v>
      </c>
      <c r="M103" s="455">
        <v>86</v>
      </c>
      <c r="N103" s="250" t="s">
        <v>1125</v>
      </c>
      <c r="O103" s="251">
        <v>69853509</v>
      </c>
      <c r="P103" s="251">
        <v>77</v>
      </c>
      <c r="Q103" s="263" t="s">
        <v>1829</v>
      </c>
      <c r="R103" s="8"/>
      <c r="S103" s="8"/>
      <c r="T103" s="8"/>
      <c r="U103" s="8"/>
      <c r="V103" s="8"/>
      <c r="W103" s="8"/>
      <c r="X103" s="8"/>
      <c r="Y103" s="8"/>
      <c r="Z103" s="8"/>
    </row>
    <row r="104" spans="1:26" s="129" customFormat="1" ht="28.5" x14ac:dyDescent="0.25">
      <c r="A104" s="141">
        <f>+A103+1</f>
        <v>2</v>
      </c>
      <c r="B104" s="223" t="s">
        <v>1807</v>
      </c>
      <c r="C104" s="5" t="s">
        <v>1808</v>
      </c>
      <c r="D104" s="4" t="s">
        <v>1824</v>
      </c>
      <c r="E104" s="4" t="s">
        <v>1830</v>
      </c>
      <c r="F104" s="5" t="s">
        <v>0</v>
      </c>
      <c r="G104" s="223" t="s">
        <v>1125</v>
      </c>
      <c r="H104" s="247">
        <v>40764</v>
      </c>
      <c r="I104" s="247">
        <v>40844</v>
      </c>
      <c r="J104" s="225" t="s">
        <v>20</v>
      </c>
      <c r="K104" s="263">
        <f>+(I104-I103)/30</f>
        <v>0.1</v>
      </c>
      <c r="L104" s="266">
        <f>+(I104-H104)/30</f>
        <v>2.6666666666666665</v>
      </c>
      <c r="M104" s="484">
        <v>100</v>
      </c>
      <c r="N104" s="250" t="s">
        <v>1125</v>
      </c>
      <c r="O104" s="251">
        <v>82280392</v>
      </c>
      <c r="P104" s="251">
        <v>77</v>
      </c>
      <c r="Q104" s="141"/>
      <c r="R104" s="8"/>
      <c r="S104" s="8"/>
      <c r="T104" s="8"/>
      <c r="U104" s="8"/>
      <c r="V104" s="8"/>
      <c r="W104" s="8"/>
      <c r="X104" s="8"/>
      <c r="Y104" s="8"/>
      <c r="Z104" s="8"/>
    </row>
    <row r="105" spans="1:26" s="129" customFormat="1" ht="15" x14ac:dyDescent="0.25">
      <c r="A105" s="141"/>
      <c r="B105" s="26" t="s">
        <v>30</v>
      </c>
      <c r="C105" s="5"/>
      <c r="D105" s="4"/>
      <c r="E105" s="4"/>
      <c r="F105" s="5"/>
      <c r="G105" s="5"/>
      <c r="H105" s="5"/>
      <c r="I105" s="225"/>
      <c r="J105" s="225" t="s">
        <v>20</v>
      </c>
      <c r="K105" s="241">
        <f>SUM(K101:K104)</f>
        <v>18.266666666666669</v>
      </c>
      <c r="L105" s="242">
        <f>SUM(L101:L104)</f>
        <v>35.603333333333332</v>
      </c>
      <c r="M105" s="241">
        <f>SUM(M101:M104)</f>
        <v>386</v>
      </c>
      <c r="N105" s="242">
        <f>SUM(N101:N104)</f>
        <v>0</v>
      </c>
      <c r="O105" s="243"/>
      <c r="P105" s="243"/>
      <c r="Q105" s="211"/>
    </row>
    <row r="106" spans="1:26" x14ac:dyDescent="0.25">
      <c r="E106" s="46"/>
    </row>
    <row r="107" spans="1:26" ht="15" x14ac:dyDescent="0.25">
      <c r="B107" s="50" t="s">
        <v>95</v>
      </c>
      <c r="C107" s="100">
        <f>+K105</f>
        <v>18.266666666666669</v>
      </c>
      <c r="H107" s="245"/>
      <c r="I107" s="245"/>
      <c r="J107" s="444"/>
      <c r="K107" s="245"/>
      <c r="L107" s="245"/>
      <c r="M107" s="245"/>
    </row>
    <row r="109" spans="1:26" ht="15" thickBot="1" x14ac:dyDescent="0.3"/>
    <row r="110" spans="1:26" ht="30.75" thickBot="1" x14ac:dyDescent="0.3">
      <c r="B110" s="86" t="s">
        <v>96</v>
      </c>
      <c r="C110" s="87" t="s">
        <v>97</v>
      </c>
      <c r="D110" s="86" t="s">
        <v>29</v>
      </c>
      <c r="E110" s="87" t="s">
        <v>98</v>
      </c>
    </row>
    <row r="111" spans="1:26" x14ac:dyDescent="0.25">
      <c r="B111" s="141" t="s">
        <v>99</v>
      </c>
      <c r="C111" s="88">
        <v>20</v>
      </c>
      <c r="D111" s="88">
        <v>0</v>
      </c>
      <c r="E111" s="1066">
        <f>+D111+D112+D113</f>
        <v>40</v>
      </c>
    </row>
    <row r="112" spans="1:26" x14ac:dyDescent="0.25">
      <c r="B112" s="141" t="s">
        <v>100</v>
      </c>
      <c r="C112" s="204">
        <v>30</v>
      </c>
      <c r="D112" s="204">
        <v>0</v>
      </c>
      <c r="E112" s="1067"/>
    </row>
    <row r="113" spans="2:17" ht="15" thickBot="1" x14ac:dyDescent="0.3">
      <c r="B113" s="141" t="s">
        <v>101</v>
      </c>
      <c r="C113" s="89">
        <v>40</v>
      </c>
      <c r="D113" s="89">
        <v>40</v>
      </c>
      <c r="E113" s="1068"/>
    </row>
    <row r="115" spans="2:17" ht="15" thickBot="1" x14ac:dyDescent="0.3"/>
    <row r="116" spans="2:17" ht="15.75" thickBot="1" x14ac:dyDescent="0.3">
      <c r="B116" s="1063" t="s">
        <v>102</v>
      </c>
      <c r="C116" s="1064"/>
      <c r="D116" s="1064"/>
      <c r="E116" s="1064"/>
      <c r="F116" s="1064"/>
      <c r="G116" s="1064"/>
      <c r="H116" s="1064"/>
      <c r="I116" s="1064"/>
      <c r="J116" s="1064"/>
      <c r="K116" s="1064"/>
      <c r="L116" s="1064"/>
      <c r="M116" s="1064"/>
      <c r="N116" s="1065"/>
    </row>
    <row r="118" spans="2:17" ht="15" x14ac:dyDescent="0.25">
      <c r="B118" s="1054" t="s">
        <v>77</v>
      </c>
      <c r="C118" s="1054" t="s">
        <v>78</v>
      </c>
      <c r="D118" s="1054" t="s">
        <v>79</v>
      </c>
      <c r="E118" s="1054" t="s">
        <v>80</v>
      </c>
      <c r="F118" s="1054" t="s">
        <v>81</v>
      </c>
      <c r="G118" s="1054" t="s">
        <v>82</v>
      </c>
      <c r="H118" s="1054" t="s">
        <v>83</v>
      </c>
      <c r="I118" s="1054" t="s">
        <v>84</v>
      </c>
      <c r="J118" s="1056" t="s">
        <v>85</v>
      </c>
      <c r="K118" s="1057"/>
      <c r="L118" s="1058"/>
      <c r="M118" s="1054" t="s">
        <v>86</v>
      </c>
      <c r="N118" s="1054" t="s">
        <v>478</v>
      </c>
      <c r="O118" s="1054" t="s">
        <v>479</v>
      </c>
      <c r="P118" s="1059" t="s">
        <v>21</v>
      </c>
      <c r="Q118" s="1060"/>
    </row>
    <row r="119" spans="2:17" ht="30" x14ac:dyDescent="0.25">
      <c r="B119" s="1055"/>
      <c r="C119" s="1055"/>
      <c r="D119" s="1055"/>
      <c r="E119" s="1055"/>
      <c r="F119" s="1055"/>
      <c r="G119" s="1055"/>
      <c r="H119" s="1055"/>
      <c r="I119" s="1055"/>
      <c r="J119" s="205" t="s">
        <v>87</v>
      </c>
      <c r="K119" s="205" t="s">
        <v>88</v>
      </c>
      <c r="L119" s="205" t="s">
        <v>89</v>
      </c>
      <c r="M119" s="1055"/>
      <c r="N119" s="1055"/>
      <c r="O119" s="1055"/>
      <c r="P119" s="1061"/>
      <c r="Q119" s="1062"/>
    </row>
    <row r="120" spans="2:17" ht="15" x14ac:dyDescent="0.25">
      <c r="B120" s="205" t="s">
        <v>1783</v>
      </c>
      <c r="C120" s="141">
        <v>0</v>
      </c>
      <c r="D120" s="212"/>
      <c r="E120" s="141"/>
      <c r="F120" s="211"/>
      <c r="G120" s="212"/>
      <c r="H120" s="7"/>
      <c r="I120" s="141"/>
      <c r="J120" s="141"/>
      <c r="K120" s="141"/>
      <c r="L120" s="212"/>
      <c r="M120" s="213"/>
      <c r="N120" s="213"/>
      <c r="O120" s="213"/>
      <c r="P120" s="131"/>
      <c r="Q120" s="210"/>
    </row>
    <row r="121" spans="2:17" s="90" customFormat="1" x14ac:dyDescent="0.2">
      <c r="B121" s="141" t="s">
        <v>114</v>
      </c>
      <c r="C121" s="141">
        <v>0</v>
      </c>
      <c r="D121" s="211"/>
      <c r="E121" s="204"/>
      <c r="F121" s="211"/>
      <c r="G121" s="2"/>
      <c r="H121" s="155"/>
      <c r="I121" s="141"/>
      <c r="J121" s="98"/>
      <c r="K121" s="98"/>
      <c r="L121" s="98"/>
      <c r="M121" s="111"/>
      <c r="N121" s="111"/>
      <c r="O121" s="111"/>
      <c r="P121" s="209"/>
      <c r="Q121" s="456"/>
    </row>
    <row r="122" spans="2:17" ht="28.5" x14ac:dyDescent="0.2">
      <c r="B122" s="141" t="s">
        <v>115</v>
      </c>
      <c r="C122" s="92">
        <v>1</v>
      </c>
      <c r="D122" s="11" t="s">
        <v>1831</v>
      </c>
      <c r="E122" s="11">
        <v>31914662</v>
      </c>
      <c r="F122" s="11" t="s">
        <v>796</v>
      </c>
      <c r="G122" s="11" t="s">
        <v>1832</v>
      </c>
      <c r="H122" s="11"/>
      <c r="I122" s="11" t="s">
        <v>1833</v>
      </c>
      <c r="J122" s="11" t="s">
        <v>1834</v>
      </c>
      <c r="K122" s="37" t="s">
        <v>1835</v>
      </c>
      <c r="L122" s="11" t="s">
        <v>796</v>
      </c>
      <c r="M122" s="11" t="s">
        <v>0</v>
      </c>
      <c r="N122" s="11" t="s">
        <v>0</v>
      </c>
      <c r="O122" s="11" t="s">
        <v>0</v>
      </c>
      <c r="P122" s="1044"/>
      <c r="Q122" s="1045"/>
    </row>
    <row r="123" spans="2:17" x14ac:dyDescent="0.2">
      <c r="B123" s="141" t="s">
        <v>115</v>
      </c>
      <c r="C123" s="92">
        <v>1</v>
      </c>
      <c r="D123" s="213" t="s">
        <v>1836</v>
      </c>
      <c r="E123" s="213">
        <v>37004479</v>
      </c>
      <c r="F123" s="213" t="s">
        <v>1837</v>
      </c>
      <c r="G123" s="213" t="s">
        <v>583</v>
      </c>
      <c r="H123" s="213">
        <v>1999</v>
      </c>
      <c r="I123" s="213" t="s">
        <v>1838</v>
      </c>
      <c r="J123" s="213" t="s">
        <v>1839</v>
      </c>
      <c r="K123" s="213" t="s">
        <v>1840</v>
      </c>
      <c r="L123" s="213" t="s">
        <v>796</v>
      </c>
      <c r="M123" s="213" t="s">
        <v>0</v>
      </c>
      <c r="N123" s="213" t="s">
        <v>0</v>
      </c>
      <c r="O123" s="213" t="s">
        <v>122</v>
      </c>
      <c r="P123" s="1193"/>
      <c r="Q123" s="1194"/>
    </row>
    <row r="125" spans="2:17" ht="15" thickBot="1" x14ac:dyDescent="0.3"/>
    <row r="126" spans="2:17" ht="30" x14ac:dyDescent="0.25">
      <c r="B126" s="206" t="s">
        <v>19</v>
      </c>
      <c r="C126" s="206" t="s">
        <v>96</v>
      </c>
      <c r="D126" s="205" t="s">
        <v>97</v>
      </c>
      <c r="E126" s="206" t="s">
        <v>29</v>
      </c>
      <c r="F126" s="87" t="s">
        <v>103</v>
      </c>
      <c r="G126" s="64"/>
    </row>
    <row r="127" spans="2:17" ht="156.75" x14ac:dyDescent="0.2">
      <c r="B127" s="1048" t="s">
        <v>104</v>
      </c>
      <c r="C127" s="92" t="s">
        <v>105</v>
      </c>
      <c r="D127" s="204">
        <v>25</v>
      </c>
      <c r="E127" s="204">
        <v>0</v>
      </c>
      <c r="F127" s="1049">
        <f>+E127+E128+E129</f>
        <v>10</v>
      </c>
      <c r="G127" s="128"/>
    </row>
    <row r="128" spans="2:17" ht="114" x14ac:dyDescent="0.2">
      <c r="B128" s="1048"/>
      <c r="C128" s="92" t="s">
        <v>106</v>
      </c>
      <c r="D128" s="141">
        <v>25</v>
      </c>
      <c r="E128" s="204">
        <v>0</v>
      </c>
      <c r="F128" s="1050"/>
      <c r="G128" s="128"/>
    </row>
    <row r="129" spans="2:7" ht="99.75" x14ac:dyDescent="0.2">
      <c r="B129" s="1048"/>
      <c r="C129" s="92" t="s">
        <v>107</v>
      </c>
      <c r="D129" s="204">
        <v>10</v>
      </c>
      <c r="E129" s="204">
        <v>10</v>
      </c>
      <c r="F129" s="1051"/>
      <c r="G129" s="128"/>
    </row>
    <row r="130" spans="2:7" x14ac:dyDescent="0.2">
      <c r="C130" s="59"/>
    </row>
    <row r="133" spans="2:7" ht="15" x14ac:dyDescent="0.25">
      <c r="B133" s="75" t="s">
        <v>108</v>
      </c>
    </row>
    <row r="136" spans="2:7" ht="15" x14ac:dyDescent="0.25">
      <c r="B136" s="205" t="s">
        <v>19</v>
      </c>
      <c r="C136" s="205" t="s">
        <v>28</v>
      </c>
      <c r="D136" s="206" t="s">
        <v>29</v>
      </c>
      <c r="E136" s="206" t="s">
        <v>30</v>
      </c>
    </row>
    <row r="137" spans="2:7" ht="42.75" x14ac:dyDescent="0.25">
      <c r="B137" s="76" t="s">
        <v>31</v>
      </c>
      <c r="C137" s="141">
        <v>40</v>
      </c>
      <c r="D137" s="204">
        <v>40</v>
      </c>
      <c r="E137" s="1052">
        <f>+D137+D138</f>
        <v>50</v>
      </c>
    </row>
    <row r="138" spans="2:7" ht="71.25" x14ac:dyDescent="0.25">
      <c r="B138" s="76" t="s">
        <v>32</v>
      </c>
      <c r="C138" s="141">
        <v>60</v>
      </c>
      <c r="D138" s="204">
        <v>10</v>
      </c>
      <c r="E138" s="1053"/>
    </row>
  </sheetData>
  <mergeCells count="67">
    <mergeCell ref="P122:Q122"/>
    <mergeCell ref="P123:Q123"/>
    <mergeCell ref="B127:B129"/>
    <mergeCell ref="F127:F129"/>
    <mergeCell ref="E137:E138"/>
    <mergeCell ref="P118:Q119"/>
    <mergeCell ref="B97:N97"/>
    <mergeCell ref="E111:E113"/>
    <mergeCell ref="B116:N116"/>
    <mergeCell ref="B118:B119"/>
    <mergeCell ref="C118:C119"/>
    <mergeCell ref="D118:D119"/>
    <mergeCell ref="E118:E119"/>
    <mergeCell ref="F118:F119"/>
    <mergeCell ref="G118:G119"/>
    <mergeCell ref="H118:H119"/>
    <mergeCell ref="I118:I119"/>
    <mergeCell ref="J118:L118"/>
    <mergeCell ref="M118:M119"/>
    <mergeCell ref="N118:N119"/>
    <mergeCell ref="O118:O119"/>
    <mergeCell ref="B94:P94"/>
    <mergeCell ref="J81:L81"/>
    <mergeCell ref="M81:M82"/>
    <mergeCell ref="N81:N82"/>
    <mergeCell ref="O81:O82"/>
    <mergeCell ref="P81:Q82"/>
    <mergeCell ref="P83:Q83"/>
    <mergeCell ref="P84:Q84"/>
    <mergeCell ref="P85:Q85"/>
    <mergeCell ref="B87:N87"/>
    <mergeCell ref="D90:E90"/>
    <mergeCell ref="D91:E91"/>
    <mergeCell ref="P70:Q70"/>
    <mergeCell ref="B76:N76"/>
    <mergeCell ref="B81:B82"/>
    <mergeCell ref="C81:C82"/>
    <mergeCell ref="D81:D82"/>
    <mergeCell ref="E81:E82"/>
    <mergeCell ref="F81:F82"/>
    <mergeCell ref="G81:G82"/>
    <mergeCell ref="H81:H82"/>
    <mergeCell ref="I81:I82"/>
    <mergeCell ref="P69:Q69"/>
    <mergeCell ref="B54:B55"/>
    <mergeCell ref="C54:C55"/>
    <mergeCell ref="D54:E54"/>
    <mergeCell ref="C58:N58"/>
    <mergeCell ref="B60:N60"/>
    <mergeCell ref="P63:Q63"/>
    <mergeCell ref="P64:Q64"/>
    <mergeCell ref="P65:Q65"/>
    <mergeCell ref="P66:Q66"/>
    <mergeCell ref="P67:Q67"/>
    <mergeCell ref="P68:Q68"/>
    <mergeCell ref="M46:N46"/>
    <mergeCell ref="B2:P2"/>
    <mergeCell ref="B4:P4"/>
    <mergeCell ref="A5:L5"/>
    <mergeCell ref="C7:N7"/>
    <mergeCell ref="C8:N8"/>
    <mergeCell ref="C9:N9"/>
    <mergeCell ref="C10:N10"/>
    <mergeCell ref="C11:E11"/>
    <mergeCell ref="B15:C22"/>
    <mergeCell ref="B23:C23"/>
    <mergeCell ref="E41:E42"/>
  </mergeCells>
  <dataValidations count="2">
    <dataValidation type="decimal" allowBlank="1" showInputMessage="1" showErrorMessage="1" sqref="WVH983054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54 VRT983054 VHX983054 UYB983054 UOF983054 UEJ983054 TUN983054 TKR983054 TAV983054 SQZ983054 SHD983054 RXH983054 RNL983054 RDP983054 QTT983054 QJX983054 QAB983054 PQF983054 PGJ983054 OWN983054 OMR983054 OCV983054 NSZ983054 NJD983054 MZH983054 MPL983054 MFP983054 LVT983054 LLX983054 LCB983054 KSF983054 KIJ983054 JYN983054 JOR983054 JEV983054 IUZ983054 ILD983054 IBH983054 HRL983054 HHP983054 GXT983054 GNX983054 GEB983054 FUF983054 FKJ983054 FAN983054 EQR983054 EGV983054 DWZ983054 DND983054 DDH983054 CTL983054 CJP983054 BZT983054 BPX983054 BGB983054 AWF983054 AMJ983054 ACN983054 SR983054 IV983054 C983054 WVH917518 WLL917518 WBP917518 VRT917518 VHX917518 UYB917518 UOF917518 UEJ917518 TUN917518 TKR917518 TAV917518 SQZ917518 SHD917518 RXH917518 RNL917518 RDP917518 QTT917518 QJX917518 QAB917518 PQF917518 PGJ917518 OWN917518 OMR917518 OCV917518 NSZ917518 NJD917518 MZH917518 MPL917518 MFP917518 LVT917518 LLX917518 LCB917518 KSF917518 KIJ917518 JYN917518 JOR917518 JEV917518 IUZ917518 ILD917518 IBH917518 HRL917518 HHP917518 GXT917518 GNX917518 GEB917518 FUF917518 FKJ917518 FAN917518 EQR917518 EGV917518 DWZ917518 DND917518 DDH917518 CTL917518 CJP917518 BZT917518 BPX917518 BGB917518 AWF917518 AMJ917518 ACN917518 SR917518 IV917518 C917518 WVH851982 WLL851982 WBP851982 VRT851982 VHX851982 UYB851982 UOF851982 UEJ851982 TUN851982 TKR851982 TAV851982 SQZ851982 SHD851982 RXH851982 RNL851982 RDP851982 QTT851982 QJX851982 QAB851982 PQF851982 PGJ851982 OWN851982 OMR851982 OCV851982 NSZ851982 NJD851982 MZH851982 MPL851982 MFP851982 LVT851982 LLX851982 LCB851982 KSF851982 KIJ851982 JYN851982 JOR851982 JEV851982 IUZ851982 ILD851982 IBH851982 HRL851982 HHP851982 GXT851982 GNX851982 GEB851982 FUF851982 FKJ851982 FAN851982 EQR851982 EGV851982 DWZ851982 DND851982 DDH851982 CTL851982 CJP851982 BZT851982 BPX851982 BGB851982 AWF851982 AMJ851982 ACN851982 SR851982 IV851982 C851982 WVH786446 WLL786446 WBP786446 VRT786446 VHX786446 UYB786446 UOF786446 UEJ786446 TUN786446 TKR786446 TAV786446 SQZ786446 SHD786446 RXH786446 RNL786446 RDP786446 QTT786446 QJX786446 QAB786446 PQF786446 PGJ786446 OWN786446 OMR786446 OCV786446 NSZ786446 NJD786446 MZH786446 MPL786446 MFP786446 LVT786446 LLX786446 LCB786446 KSF786446 KIJ786446 JYN786446 JOR786446 JEV786446 IUZ786446 ILD786446 IBH786446 HRL786446 HHP786446 GXT786446 GNX786446 GEB786446 FUF786446 FKJ786446 FAN786446 EQR786446 EGV786446 DWZ786446 DND786446 DDH786446 CTL786446 CJP786446 BZT786446 BPX786446 BGB786446 AWF786446 AMJ786446 ACN786446 SR786446 IV786446 C786446 WVH720910 WLL720910 WBP720910 VRT720910 VHX720910 UYB720910 UOF720910 UEJ720910 TUN720910 TKR720910 TAV720910 SQZ720910 SHD720910 RXH720910 RNL720910 RDP720910 QTT720910 QJX720910 QAB720910 PQF720910 PGJ720910 OWN720910 OMR720910 OCV720910 NSZ720910 NJD720910 MZH720910 MPL720910 MFP720910 LVT720910 LLX720910 LCB720910 KSF720910 KIJ720910 JYN720910 JOR720910 JEV720910 IUZ720910 ILD720910 IBH720910 HRL720910 HHP720910 GXT720910 GNX720910 GEB720910 FUF720910 FKJ720910 FAN720910 EQR720910 EGV720910 DWZ720910 DND720910 DDH720910 CTL720910 CJP720910 BZT720910 BPX720910 BGB720910 AWF720910 AMJ720910 ACN720910 SR720910 IV720910 C720910 WVH655374 WLL655374 WBP655374 VRT655374 VHX655374 UYB655374 UOF655374 UEJ655374 TUN655374 TKR655374 TAV655374 SQZ655374 SHD655374 RXH655374 RNL655374 RDP655374 QTT655374 QJX655374 QAB655374 PQF655374 PGJ655374 OWN655374 OMR655374 OCV655374 NSZ655374 NJD655374 MZH655374 MPL655374 MFP655374 LVT655374 LLX655374 LCB655374 KSF655374 KIJ655374 JYN655374 JOR655374 JEV655374 IUZ655374 ILD655374 IBH655374 HRL655374 HHP655374 GXT655374 GNX655374 GEB655374 FUF655374 FKJ655374 FAN655374 EQR655374 EGV655374 DWZ655374 DND655374 DDH655374 CTL655374 CJP655374 BZT655374 BPX655374 BGB655374 AWF655374 AMJ655374 ACN655374 SR655374 IV655374 C655374 WVH589838 WLL589838 WBP589838 VRT589838 VHX589838 UYB589838 UOF589838 UEJ589838 TUN589838 TKR589838 TAV589838 SQZ589838 SHD589838 RXH589838 RNL589838 RDP589838 QTT589838 QJX589838 QAB589838 PQF589838 PGJ589838 OWN589838 OMR589838 OCV589838 NSZ589838 NJD589838 MZH589838 MPL589838 MFP589838 LVT589838 LLX589838 LCB589838 KSF589838 KIJ589838 JYN589838 JOR589838 JEV589838 IUZ589838 ILD589838 IBH589838 HRL589838 HHP589838 GXT589838 GNX589838 GEB589838 FUF589838 FKJ589838 FAN589838 EQR589838 EGV589838 DWZ589838 DND589838 DDH589838 CTL589838 CJP589838 BZT589838 BPX589838 BGB589838 AWF589838 AMJ589838 ACN589838 SR589838 IV589838 C589838 WVH524302 WLL524302 WBP524302 VRT524302 VHX524302 UYB524302 UOF524302 UEJ524302 TUN524302 TKR524302 TAV524302 SQZ524302 SHD524302 RXH524302 RNL524302 RDP524302 QTT524302 QJX524302 QAB524302 PQF524302 PGJ524302 OWN524302 OMR524302 OCV524302 NSZ524302 NJD524302 MZH524302 MPL524302 MFP524302 LVT524302 LLX524302 LCB524302 KSF524302 KIJ524302 JYN524302 JOR524302 JEV524302 IUZ524302 ILD524302 IBH524302 HRL524302 HHP524302 GXT524302 GNX524302 GEB524302 FUF524302 FKJ524302 FAN524302 EQR524302 EGV524302 DWZ524302 DND524302 DDH524302 CTL524302 CJP524302 BZT524302 BPX524302 BGB524302 AWF524302 AMJ524302 ACN524302 SR524302 IV524302 C524302 WVH458766 WLL458766 WBP458766 VRT458766 VHX458766 UYB458766 UOF458766 UEJ458766 TUN458766 TKR458766 TAV458766 SQZ458766 SHD458766 RXH458766 RNL458766 RDP458766 QTT458766 QJX458766 QAB458766 PQF458766 PGJ458766 OWN458766 OMR458766 OCV458766 NSZ458766 NJD458766 MZH458766 MPL458766 MFP458766 LVT458766 LLX458766 LCB458766 KSF458766 KIJ458766 JYN458766 JOR458766 JEV458766 IUZ458766 ILD458766 IBH458766 HRL458766 HHP458766 GXT458766 GNX458766 GEB458766 FUF458766 FKJ458766 FAN458766 EQR458766 EGV458766 DWZ458766 DND458766 DDH458766 CTL458766 CJP458766 BZT458766 BPX458766 BGB458766 AWF458766 AMJ458766 ACN458766 SR458766 IV458766 C458766 WVH393230 WLL393230 WBP393230 VRT393230 VHX393230 UYB393230 UOF393230 UEJ393230 TUN393230 TKR393230 TAV393230 SQZ393230 SHD393230 RXH393230 RNL393230 RDP393230 QTT393230 QJX393230 QAB393230 PQF393230 PGJ393230 OWN393230 OMR393230 OCV393230 NSZ393230 NJD393230 MZH393230 MPL393230 MFP393230 LVT393230 LLX393230 LCB393230 KSF393230 KIJ393230 JYN393230 JOR393230 JEV393230 IUZ393230 ILD393230 IBH393230 HRL393230 HHP393230 GXT393230 GNX393230 GEB393230 FUF393230 FKJ393230 FAN393230 EQR393230 EGV393230 DWZ393230 DND393230 DDH393230 CTL393230 CJP393230 BZT393230 BPX393230 BGB393230 AWF393230 AMJ393230 ACN393230 SR393230 IV393230 C393230 WVH327694 WLL327694 WBP327694 VRT327694 VHX327694 UYB327694 UOF327694 UEJ327694 TUN327694 TKR327694 TAV327694 SQZ327694 SHD327694 RXH327694 RNL327694 RDP327694 QTT327694 QJX327694 QAB327694 PQF327694 PGJ327694 OWN327694 OMR327694 OCV327694 NSZ327694 NJD327694 MZH327694 MPL327694 MFP327694 LVT327694 LLX327694 LCB327694 KSF327694 KIJ327694 JYN327694 JOR327694 JEV327694 IUZ327694 ILD327694 IBH327694 HRL327694 HHP327694 GXT327694 GNX327694 GEB327694 FUF327694 FKJ327694 FAN327694 EQR327694 EGV327694 DWZ327694 DND327694 DDH327694 CTL327694 CJP327694 BZT327694 BPX327694 BGB327694 AWF327694 AMJ327694 ACN327694 SR327694 IV327694 C327694 WVH262158 WLL262158 WBP262158 VRT262158 VHX262158 UYB262158 UOF262158 UEJ262158 TUN262158 TKR262158 TAV262158 SQZ262158 SHD262158 RXH262158 RNL262158 RDP262158 QTT262158 QJX262158 QAB262158 PQF262158 PGJ262158 OWN262158 OMR262158 OCV262158 NSZ262158 NJD262158 MZH262158 MPL262158 MFP262158 LVT262158 LLX262158 LCB262158 KSF262158 KIJ262158 JYN262158 JOR262158 JEV262158 IUZ262158 ILD262158 IBH262158 HRL262158 HHP262158 GXT262158 GNX262158 GEB262158 FUF262158 FKJ262158 FAN262158 EQR262158 EGV262158 DWZ262158 DND262158 DDH262158 CTL262158 CJP262158 BZT262158 BPX262158 BGB262158 AWF262158 AMJ262158 ACN262158 SR262158 IV262158 C262158 WVH196622 WLL196622 WBP196622 VRT196622 VHX196622 UYB196622 UOF196622 UEJ196622 TUN196622 TKR196622 TAV196622 SQZ196622 SHD196622 RXH196622 RNL196622 RDP196622 QTT196622 QJX196622 QAB196622 PQF196622 PGJ196622 OWN196622 OMR196622 OCV196622 NSZ196622 NJD196622 MZH196622 MPL196622 MFP196622 LVT196622 LLX196622 LCB196622 KSF196622 KIJ196622 JYN196622 JOR196622 JEV196622 IUZ196622 ILD196622 IBH196622 HRL196622 HHP196622 GXT196622 GNX196622 GEB196622 FUF196622 FKJ196622 FAN196622 EQR196622 EGV196622 DWZ196622 DND196622 DDH196622 CTL196622 CJP196622 BZT196622 BPX196622 BGB196622 AWF196622 AMJ196622 ACN196622 SR196622 IV196622 C196622 WVH131086 WLL131086 WBP131086 VRT131086 VHX131086 UYB131086 UOF131086 UEJ131086 TUN131086 TKR131086 TAV131086 SQZ131086 SHD131086 RXH131086 RNL131086 RDP131086 QTT131086 QJX131086 QAB131086 PQF131086 PGJ131086 OWN131086 OMR131086 OCV131086 NSZ131086 NJD131086 MZH131086 MPL131086 MFP131086 LVT131086 LLX131086 LCB131086 KSF131086 KIJ131086 JYN131086 JOR131086 JEV131086 IUZ131086 ILD131086 IBH131086 HRL131086 HHP131086 GXT131086 GNX131086 GEB131086 FUF131086 FKJ131086 FAN131086 EQR131086 EGV131086 DWZ131086 DND131086 DDH131086 CTL131086 CJP131086 BZT131086 BPX131086 BGB131086 AWF131086 AMJ131086 ACN131086 SR131086 IV131086 C131086 WVH65550 WLL65550 WBP65550 VRT65550 VHX65550 UYB65550 UOF65550 UEJ65550 TUN65550 TKR65550 TAV65550 SQZ65550 SHD65550 RXH65550 RNL65550 RDP65550 QTT65550 QJX65550 QAB65550 PQF65550 PGJ65550 OWN65550 OMR65550 OCV65550 NSZ65550 NJD65550 MZH65550 MPL65550 MFP65550 LVT65550 LLX65550 LCB65550 KSF65550 KIJ65550 JYN65550 JOR65550 JEV65550 IUZ65550 ILD65550 IBH65550 HRL65550 HHP65550 GXT65550 GNX65550 GEB65550 FUF65550 FKJ65550 FAN65550 EQR65550 EGV65550 DWZ65550 DND65550 DDH65550 CTL65550 CJP65550 BZT65550 BPX65550 BGB65550 AWF65550 AMJ65550 ACN65550 SR65550 IV65550 C65550 WLL983054">
      <formula1>0</formula1>
      <formula2>1</formula2>
    </dataValidation>
    <dataValidation type="list" allowBlank="1" showInputMessage="1" showErrorMessage="1" sqref="WVE983054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54 WBM983054 VRQ983054 VHU983054 UXY983054 UOC983054 UEG983054 TUK983054 TKO983054 TAS983054 SQW983054 SHA983054 RXE983054 RNI983054 RDM983054 QTQ983054 QJU983054 PZY983054 PQC983054 PGG983054 OWK983054 OMO983054 OCS983054 NSW983054 NJA983054 MZE983054 MPI983054 MFM983054 LVQ983054 LLU983054 LBY983054 KSC983054 KIG983054 JYK983054 JOO983054 JES983054 IUW983054 ILA983054 IBE983054 HRI983054 HHM983054 GXQ983054 GNU983054 GDY983054 FUC983054 FKG983054 FAK983054 EQO983054 EGS983054 DWW983054 DNA983054 DDE983054 CTI983054 CJM983054 BZQ983054 BPU983054 BFY983054 AWC983054 AMG983054 ACK983054 SO983054 IS983054 A983054 WVE917518 WLI917518 WBM917518 VRQ917518 VHU917518 UXY917518 UOC917518 UEG917518 TUK917518 TKO917518 TAS917518 SQW917518 SHA917518 RXE917518 RNI917518 RDM917518 QTQ917518 QJU917518 PZY917518 PQC917518 PGG917518 OWK917518 OMO917518 OCS917518 NSW917518 NJA917518 MZE917518 MPI917518 MFM917518 LVQ917518 LLU917518 LBY917518 KSC917518 KIG917518 JYK917518 JOO917518 JES917518 IUW917518 ILA917518 IBE917518 HRI917518 HHM917518 GXQ917518 GNU917518 GDY917518 FUC917518 FKG917518 FAK917518 EQO917518 EGS917518 DWW917518 DNA917518 DDE917518 CTI917518 CJM917518 BZQ917518 BPU917518 BFY917518 AWC917518 AMG917518 ACK917518 SO917518 IS917518 A917518 WVE851982 WLI851982 WBM851982 VRQ851982 VHU851982 UXY851982 UOC851982 UEG851982 TUK851982 TKO851982 TAS851982 SQW851982 SHA851982 RXE851982 RNI851982 RDM851982 QTQ851982 QJU851982 PZY851982 PQC851982 PGG851982 OWK851982 OMO851982 OCS851982 NSW851982 NJA851982 MZE851982 MPI851982 MFM851982 LVQ851982 LLU851982 LBY851982 KSC851982 KIG851982 JYK851982 JOO851982 JES851982 IUW851982 ILA851982 IBE851982 HRI851982 HHM851982 GXQ851982 GNU851982 GDY851982 FUC851982 FKG851982 FAK851982 EQO851982 EGS851982 DWW851982 DNA851982 DDE851982 CTI851982 CJM851982 BZQ851982 BPU851982 BFY851982 AWC851982 AMG851982 ACK851982 SO851982 IS851982 A851982 WVE786446 WLI786446 WBM786446 VRQ786446 VHU786446 UXY786446 UOC786446 UEG786446 TUK786446 TKO786446 TAS786446 SQW786446 SHA786446 RXE786446 RNI786446 RDM786446 QTQ786446 QJU786446 PZY786446 PQC786446 PGG786446 OWK786446 OMO786446 OCS786446 NSW786446 NJA786446 MZE786446 MPI786446 MFM786446 LVQ786446 LLU786446 LBY786446 KSC786446 KIG786446 JYK786446 JOO786446 JES786446 IUW786446 ILA786446 IBE786446 HRI786446 HHM786446 GXQ786446 GNU786446 GDY786446 FUC786446 FKG786446 FAK786446 EQO786446 EGS786446 DWW786446 DNA786446 DDE786446 CTI786446 CJM786446 BZQ786446 BPU786446 BFY786446 AWC786446 AMG786446 ACK786446 SO786446 IS786446 A786446 WVE720910 WLI720910 WBM720910 VRQ720910 VHU720910 UXY720910 UOC720910 UEG720910 TUK720910 TKO720910 TAS720910 SQW720910 SHA720910 RXE720910 RNI720910 RDM720910 QTQ720910 QJU720910 PZY720910 PQC720910 PGG720910 OWK720910 OMO720910 OCS720910 NSW720910 NJA720910 MZE720910 MPI720910 MFM720910 LVQ720910 LLU720910 LBY720910 KSC720910 KIG720910 JYK720910 JOO720910 JES720910 IUW720910 ILA720910 IBE720910 HRI720910 HHM720910 GXQ720910 GNU720910 GDY720910 FUC720910 FKG720910 FAK720910 EQO720910 EGS720910 DWW720910 DNA720910 DDE720910 CTI720910 CJM720910 BZQ720910 BPU720910 BFY720910 AWC720910 AMG720910 ACK720910 SO720910 IS720910 A720910 WVE655374 WLI655374 WBM655374 VRQ655374 VHU655374 UXY655374 UOC655374 UEG655374 TUK655374 TKO655374 TAS655374 SQW655374 SHA655374 RXE655374 RNI655374 RDM655374 QTQ655374 QJU655374 PZY655374 PQC655374 PGG655374 OWK655374 OMO655374 OCS655374 NSW655374 NJA655374 MZE655374 MPI655374 MFM655374 LVQ655374 LLU655374 LBY655374 KSC655374 KIG655374 JYK655374 JOO655374 JES655374 IUW655374 ILA655374 IBE655374 HRI655374 HHM655374 GXQ655374 GNU655374 GDY655374 FUC655374 FKG655374 FAK655374 EQO655374 EGS655374 DWW655374 DNA655374 DDE655374 CTI655374 CJM655374 BZQ655374 BPU655374 BFY655374 AWC655374 AMG655374 ACK655374 SO655374 IS655374 A655374 WVE589838 WLI589838 WBM589838 VRQ589838 VHU589838 UXY589838 UOC589838 UEG589838 TUK589838 TKO589838 TAS589838 SQW589838 SHA589838 RXE589838 RNI589838 RDM589838 QTQ589838 QJU589838 PZY589838 PQC589838 PGG589838 OWK589838 OMO589838 OCS589838 NSW589838 NJA589838 MZE589838 MPI589838 MFM589838 LVQ589838 LLU589838 LBY589838 KSC589838 KIG589838 JYK589838 JOO589838 JES589838 IUW589838 ILA589838 IBE589838 HRI589838 HHM589838 GXQ589838 GNU589838 GDY589838 FUC589838 FKG589838 FAK589838 EQO589838 EGS589838 DWW589838 DNA589838 DDE589838 CTI589838 CJM589838 BZQ589838 BPU589838 BFY589838 AWC589838 AMG589838 ACK589838 SO589838 IS589838 A589838 WVE524302 WLI524302 WBM524302 VRQ524302 VHU524302 UXY524302 UOC524302 UEG524302 TUK524302 TKO524302 TAS524302 SQW524302 SHA524302 RXE524302 RNI524302 RDM524302 QTQ524302 QJU524302 PZY524302 PQC524302 PGG524302 OWK524302 OMO524302 OCS524302 NSW524302 NJA524302 MZE524302 MPI524302 MFM524302 LVQ524302 LLU524302 LBY524302 KSC524302 KIG524302 JYK524302 JOO524302 JES524302 IUW524302 ILA524302 IBE524302 HRI524302 HHM524302 GXQ524302 GNU524302 GDY524302 FUC524302 FKG524302 FAK524302 EQO524302 EGS524302 DWW524302 DNA524302 DDE524302 CTI524302 CJM524302 BZQ524302 BPU524302 BFY524302 AWC524302 AMG524302 ACK524302 SO524302 IS524302 A524302 WVE458766 WLI458766 WBM458766 VRQ458766 VHU458766 UXY458766 UOC458766 UEG458766 TUK458766 TKO458766 TAS458766 SQW458766 SHA458766 RXE458766 RNI458766 RDM458766 QTQ458766 QJU458766 PZY458766 PQC458766 PGG458766 OWK458766 OMO458766 OCS458766 NSW458766 NJA458766 MZE458766 MPI458766 MFM458766 LVQ458766 LLU458766 LBY458766 KSC458766 KIG458766 JYK458766 JOO458766 JES458766 IUW458766 ILA458766 IBE458766 HRI458766 HHM458766 GXQ458766 GNU458766 GDY458766 FUC458766 FKG458766 FAK458766 EQO458766 EGS458766 DWW458766 DNA458766 DDE458766 CTI458766 CJM458766 BZQ458766 BPU458766 BFY458766 AWC458766 AMG458766 ACK458766 SO458766 IS458766 A458766 WVE393230 WLI393230 WBM393230 VRQ393230 VHU393230 UXY393230 UOC393230 UEG393230 TUK393230 TKO393230 TAS393230 SQW393230 SHA393230 RXE393230 RNI393230 RDM393230 QTQ393230 QJU393230 PZY393230 PQC393230 PGG393230 OWK393230 OMO393230 OCS393230 NSW393230 NJA393230 MZE393230 MPI393230 MFM393230 LVQ393230 LLU393230 LBY393230 KSC393230 KIG393230 JYK393230 JOO393230 JES393230 IUW393230 ILA393230 IBE393230 HRI393230 HHM393230 GXQ393230 GNU393230 GDY393230 FUC393230 FKG393230 FAK393230 EQO393230 EGS393230 DWW393230 DNA393230 DDE393230 CTI393230 CJM393230 BZQ393230 BPU393230 BFY393230 AWC393230 AMG393230 ACK393230 SO393230 IS393230 A393230 WVE327694 WLI327694 WBM327694 VRQ327694 VHU327694 UXY327694 UOC327694 UEG327694 TUK327694 TKO327694 TAS327694 SQW327694 SHA327694 RXE327694 RNI327694 RDM327694 QTQ327694 QJU327694 PZY327694 PQC327694 PGG327694 OWK327694 OMO327694 OCS327694 NSW327694 NJA327694 MZE327694 MPI327694 MFM327694 LVQ327694 LLU327694 LBY327694 KSC327694 KIG327694 JYK327694 JOO327694 JES327694 IUW327694 ILA327694 IBE327694 HRI327694 HHM327694 GXQ327694 GNU327694 GDY327694 FUC327694 FKG327694 FAK327694 EQO327694 EGS327694 DWW327694 DNA327694 DDE327694 CTI327694 CJM327694 BZQ327694 BPU327694 BFY327694 AWC327694 AMG327694 ACK327694 SO327694 IS327694 A327694 WVE262158 WLI262158 WBM262158 VRQ262158 VHU262158 UXY262158 UOC262158 UEG262158 TUK262158 TKO262158 TAS262158 SQW262158 SHA262158 RXE262158 RNI262158 RDM262158 QTQ262158 QJU262158 PZY262158 PQC262158 PGG262158 OWK262158 OMO262158 OCS262158 NSW262158 NJA262158 MZE262158 MPI262158 MFM262158 LVQ262158 LLU262158 LBY262158 KSC262158 KIG262158 JYK262158 JOO262158 JES262158 IUW262158 ILA262158 IBE262158 HRI262158 HHM262158 GXQ262158 GNU262158 GDY262158 FUC262158 FKG262158 FAK262158 EQO262158 EGS262158 DWW262158 DNA262158 DDE262158 CTI262158 CJM262158 BZQ262158 BPU262158 BFY262158 AWC262158 AMG262158 ACK262158 SO262158 IS262158 A262158 WVE196622 WLI196622 WBM196622 VRQ196622 VHU196622 UXY196622 UOC196622 UEG196622 TUK196622 TKO196622 TAS196622 SQW196622 SHA196622 RXE196622 RNI196622 RDM196622 QTQ196622 QJU196622 PZY196622 PQC196622 PGG196622 OWK196622 OMO196622 OCS196622 NSW196622 NJA196622 MZE196622 MPI196622 MFM196622 LVQ196622 LLU196622 LBY196622 KSC196622 KIG196622 JYK196622 JOO196622 JES196622 IUW196622 ILA196622 IBE196622 HRI196622 HHM196622 GXQ196622 GNU196622 GDY196622 FUC196622 FKG196622 FAK196622 EQO196622 EGS196622 DWW196622 DNA196622 DDE196622 CTI196622 CJM196622 BZQ196622 BPU196622 BFY196622 AWC196622 AMG196622 ACK196622 SO196622 IS196622 A196622 WVE131086 WLI131086 WBM131086 VRQ131086 VHU131086 UXY131086 UOC131086 UEG131086 TUK131086 TKO131086 TAS131086 SQW131086 SHA131086 RXE131086 RNI131086 RDM131086 QTQ131086 QJU131086 PZY131086 PQC131086 PGG131086 OWK131086 OMO131086 OCS131086 NSW131086 NJA131086 MZE131086 MPI131086 MFM131086 LVQ131086 LLU131086 LBY131086 KSC131086 KIG131086 JYK131086 JOO131086 JES131086 IUW131086 ILA131086 IBE131086 HRI131086 HHM131086 GXQ131086 GNU131086 GDY131086 FUC131086 FKG131086 FAK131086 EQO131086 EGS131086 DWW131086 DNA131086 DDE131086 CTI131086 CJM131086 BZQ131086 BPU131086 BFY131086 AWC131086 AMG131086 ACK131086 SO131086 IS131086 A131086 WVE65550 WLI65550 WBM65550 VRQ65550 VHU65550 UXY65550 UOC65550 UEG65550 TUK65550 TKO65550 TAS65550 SQW65550 SHA65550 RXE65550 RNI65550 RDM65550 QTQ65550 QJU65550 PZY65550 PQC65550 PGG65550 OWK65550 OMO65550 OCS65550 NSW65550 NJA65550 MZE65550 MPI65550 MFM65550 LVQ65550 LLU65550 LBY65550 KSC65550 KIG65550 JYK65550 JOO65550 JES65550 IUW65550 ILA65550 IBE65550 HRI65550 HHM65550 GXQ65550 GNU65550 GDY65550 FUC65550 FKG65550 FAK65550 EQO65550 EGS65550 DWW65550 DNA65550 DDE65550 CTI65550 CJM65550 BZQ65550 BPU65550 BFY65550 AWC65550 AMG65550 ACK65550 SO65550 IS65550 A65550">
      <formula1>"1,2,3,4,5"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133"/>
  <sheetViews>
    <sheetView topLeftCell="A127" zoomScale="80" zoomScaleNormal="80" workbookViewId="0">
      <selection activeCell="C46" sqref="C46"/>
    </sheetView>
  </sheetViews>
  <sheetFormatPr baseColWidth="10" defaultColWidth="2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41.7109375"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21.85546875" style="31" customWidth="1"/>
    <col min="18" max="18" width="22.7109375" style="31" bestFit="1" customWidth="1"/>
    <col min="19" max="22" width="6.42578125" style="31" customWidth="1"/>
    <col min="23" max="251" width="11.42578125" style="31" customWidth="1"/>
    <col min="252" max="252" width="1" style="31" customWidth="1"/>
    <col min="253" max="253" width="4.28515625" style="31" customWidth="1"/>
    <col min="254" max="254" width="34.7109375" style="31" customWidth="1"/>
    <col min="255" max="255" width="0" style="31" hidden="1" customWidth="1"/>
    <col min="256" max="256" width="20" style="31"/>
    <col min="257" max="257" width="3.140625" style="31" bestFit="1" customWidth="1"/>
    <col min="258" max="258" width="58.85546875" style="31" customWidth="1"/>
    <col min="259" max="259" width="31.140625" style="31" customWidth="1"/>
    <col min="260" max="260" width="26.7109375" style="31" customWidth="1"/>
    <col min="261" max="261" width="25" style="31" customWidth="1"/>
    <col min="262" max="263" width="29.7109375" style="31" customWidth="1"/>
    <col min="264" max="264" width="23" style="31" customWidth="1"/>
    <col min="265" max="265" width="27.28515625" style="31" customWidth="1"/>
    <col min="266" max="266" width="29.5703125" style="31" customWidth="1"/>
    <col min="267" max="267" width="41.7109375" style="31" customWidth="1"/>
    <col min="268" max="268" width="29.85546875" style="31" customWidth="1"/>
    <col min="269" max="269" width="26.28515625" style="31" customWidth="1"/>
    <col min="270" max="270" width="22.140625" style="31" customWidth="1"/>
    <col min="271" max="271" width="26.140625" style="31" customWidth="1"/>
    <col min="272" max="272" width="19.5703125" style="31" bestFit="1" customWidth="1"/>
    <col min="273" max="273" width="21.85546875" style="31" customWidth="1"/>
    <col min="274" max="274" width="18.28515625" style="31" customWidth="1"/>
    <col min="275" max="278" width="6.42578125" style="31" customWidth="1"/>
    <col min="279" max="507" width="11.42578125" style="31" customWidth="1"/>
    <col min="508" max="508" width="1" style="31" customWidth="1"/>
    <col min="509" max="509" width="4.28515625" style="31" customWidth="1"/>
    <col min="510" max="510" width="34.7109375" style="31" customWidth="1"/>
    <col min="511" max="511" width="0" style="31" hidden="1" customWidth="1"/>
    <col min="512" max="512" width="20" style="31"/>
    <col min="513" max="513" width="3.140625" style="31" bestFit="1" customWidth="1"/>
    <col min="514" max="514" width="58.85546875" style="31" customWidth="1"/>
    <col min="515" max="515" width="31.140625" style="31" customWidth="1"/>
    <col min="516" max="516" width="26.7109375" style="31" customWidth="1"/>
    <col min="517" max="517" width="25" style="31" customWidth="1"/>
    <col min="518" max="519" width="29.7109375" style="31" customWidth="1"/>
    <col min="520" max="520" width="23" style="31" customWidth="1"/>
    <col min="521" max="521" width="27.28515625" style="31" customWidth="1"/>
    <col min="522" max="522" width="29.5703125" style="31" customWidth="1"/>
    <col min="523" max="523" width="41.7109375" style="31" customWidth="1"/>
    <col min="524" max="524" width="29.85546875" style="31" customWidth="1"/>
    <col min="525" max="525" width="26.28515625" style="31" customWidth="1"/>
    <col min="526" max="526" width="22.140625" style="31" customWidth="1"/>
    <col min="527" max="527" width="26.140625" style="31" customWidth="1"/>
    <col min="528" max="528" width="19.5703125" style="31" bestFit="1" customWidth="1"/>
    <col min="529" max="529" width="21.85546875" style="31" customWidth="1"/>
    <col min="530" max="530" width="18.28515625" style="31" customWidth="1"/>
    <col min="531" max="534" width="6.42578125" style="31" customWidth="1"/>
    <col min="535" max="763" width="11.42578125" style="31" customWidth="1"/>
    <col min="764" max="764" width="1" style="31" customWidth="1"/>
    <col min="765" max="765" width="4.28515625" style="31" customWidth="1"/>
    <col min="766" max="766" width="34.7109375" style="31" customWidth="1"/>
    <col min="767" max="767" width="0" style="31" hidden="1" customWidth="1"/>
    <col min="768" max="768" width="20" style="31"/>
    <col min="769" max="769" width="3.140625" style="31" bestFit="1" customWidth="1"/>
    <col min="770" max="770" width="58.85546875" style="31" customWidth="1"/>
    <col min="771" max="771" width="31.140625" style="31" customWidth="1"/>
    <col min="772" max="772" width="26.7109375" style="31" customWidth="1"/>
    <col min="773" max="773" width="25" style="31" customWidth="1"/>
    <col min="774" max="775" width="29.7109375" style="31" customWidth="1"/>
    <col min="776" max="776" width="23" style="31" customWidth="1"/>
    <col min="777" max="777" width="27.28515625" style="31" customWidth="1"/>
    <col min="778" max="778" width="29.5703125" style="31" customWidth="1"/>
    <col min="779" max="779" width="41.7109375" style="31" customWidth="1"/>
    <col min="780" max="780" width="29.85546875" style="31" customWidth="1"/>
    <col min="781" max="781" width="26.28515625" style="31" customWidth="1"/>
    <col min="782" max="782" width="22.140625" style="31" customWidth="1"/>
    <col min="783" max="783" width="26.140625" style="31" customWidth="1"/>
    <col min="784" max="784" width="19.5703125" style="31" bestFit="1" customWidth="1"/>
    <col min="785" max="785" width="21.85546875" style="31" customWidth="1"/>
    <col min="786" max="786" width="18.28515625" style="31" customWidth="1"/>
    <col min="787" max="790" width="6.42578125" style="31" customWidth="1"/>
    <col min="791" max="1019" width="11.42578125" style="31" customWidth="1"/>
    <col min="1020" max="1020" width="1" style="31" customWidth="1"/>
    <col min="1021" max="1021" width="4.28515625" style="31" customWidth="1"/>
    <col min="1022" max="1022" width="34.7109375" style="31" customWidth="1"/>
    <col min="1023" max="1023" width="0" style="31" hidden="1" customWidth="1"/>
    <col min="1024" max="1024" width="20" style="31"/>
    <col min="1025" max="1025" width="3.140625" style="31" bestFit="1" customWidth="1"/>
    <col min="1026" max="1026" width="58.85546875" style="31" customWidth="1"/>
    <col min="1027" max="1027" width="31.140625" style="31" customWidth="1"/>
    <col min="1028" max="1028" width="26.7109375" style="31" customWidth="1"/>
    <col min="1029" max="1029" width="25" style="31" customWidth="1"/>
    <col min="1030" max="1031" width="29.7109375" style="31" customWidth="1"/>
    <col min="1032" max="1032" width="23" style="31" customWidth="1"/>
    <col min="1033" max="1033" width="27.28515625" style="31" customWidth="1"/>
    <col min="1034" max="1034" width="29.5703125" style="31" customWidth="1"/>
    <col min="1035" max="1035" width="41.7109375" style="31" customWidth="1"/>
    <col min="1036" max="1036" width="29.85546875" style="31" customWidth="1"/>
    <col min="1037" max="1037" width="26.28515625" style="31" customWidth="1"/>
    <col min="1038" max="1038" width="22.140625" style="31" customWidth="1"/>
    <col min="1039" max="1039" width="26.140625" style="31" customWidth="1"/>
    <col min="1040" max="1040" width="19.5703125" style="31" bestFit="1" customWidth="1"/>
    <col min="1041" max="1041" width="21.85546875" style="31" customWidth="1"/>
    <col min="1042" max="1042" width="18.28515625" style="31" customWidth="1"/>
    <col min="1043" max="1046" width="6.42578125" style="31" customWidth="1"/>
    <col min="1047" max="1275" width="11.42578125" style="31" customWidth="1"/>
    <col min="1276" max="1276" width="1" style="31" customWidth="1"/>
    <col min="1277" max="1277" width="4.28515625" style="31" customWidth="1"/>
    <col min="1278" max="1278" width="34.7109375" style="31" customWidth="1"/>
    <col min="1279" max="1279" width="0" style="31" hidden="1" customWidth="1"/>
    <col min="1280" max="1280" width="20" style="31"/>
    <col min="1281" max="1281" width="3.140625" style="31" bestFit="1" customWidth="1"/>
    <col min="1282" max="1282" width="58.85546875" style="31" customWidth="1"/>
    <col min="1283" max="1283" width="31.140625" style="31" customWidth="1"/>
    <col min="1284" max="1284" width="26.7109375" style="31" customWidth="1"/>
    <col min="1285" max="1285" width="25" style="31" customWidth="1"/>
    <col min="1286" max="1287" width="29.7109375" style="31" customWidth="1"/>
    <col min="1288" max="1288" width="23" style="31" customWidth="1"/>
    <col min="1289" max="1289" width="27.28515625" style="31" customWidth="1"/>
    <col min="1290" max="1290" width="29.5703125" style="31" customWidth="1"/>
    <col min="1291" max="1291" width="41.7109375" style="31" customWidth="1"/>
    <col min="1292" max="1292" width="29.85546875" style="31" customWidth="1"/>
    <col min="1293" max="1293" width="26.28515625" style="31" customWidth="1"/>
    <col min="1294" max="1294" width="22.140625" style="31" customWidth="1"/>
    <col min="1295" max="1295" width="26.140625" style="31" customWidth="1"/>
    <col min="1296" max="1296" width="19.5703125" style="31" bestFit="1" customWidth="1"/>
    <col min="1297" max="1297" width="21.85546875" style="31" customWidth="1"/>
    <col min="1298" max="1298" width="18.28515625" style="31" customWidth="1"/>
    <col min="1299" max="1302" width="6.42578125" style="31" customWidth="1"/>
    <col min="1303" max="1531" width="11.42578125" style="31" customWidth="1"/>
    <col min="1532" max="1532" width="1" style="31" customWidth="1"/>
    <col min="1533" max="1533" width="4.28515625" style="31" customWidth="1"/>
    <col min="1534" max="1534" width="34.7109375" style="31" customWidth="1"/>
    <col min="1535" max="1535" width="0" style="31" hidden="1" customWidth="1"/>
    <col min="1536" max="1536" width="20" style="31"/>
    <col min="1537" max="1537" width="3.140625" style="31" bestFit="1" customWidth="1"/>
    <col min="1538" max="1538" width="58.85546875" style="31" customWidth="1"/>
    <col min="1539" max="1539" width="31.140625" style="31" customWidth="1"/>
    <col min="1540" max="1540" width="26.7109375" style="31" customWidth="1"/>
    <col min="1541" max="1541" width="25" style="31" customWidth="1"/>
    <col min="1542" max="1543" width="29.7109375" style="31" customWidth="1"/>
    <col min="1544" max="1544" width="23" style="31" customWidth="1"/>
    <col min="1545" max="1545" width="27.28515625" style="31" customWidth="1"/>
    <col min="1546" max="1546" width="29.5703125" style="31" customWidth="1"/>
    <col min="1547" max="1547" width="41.7109375" style="31" customWidth="1"/>
    <col min="1548" max="1548" width="29.85546875" style="31" customWidth="1"/>
    <col min="1549" max="1549" width="26.28515625" style="31" customWidth="1"/>
    <col min="1550" max="1550" width="22.140625" style="31" customWidth="1"/>
    <col min="1551" max="1551" width="26.140625" style="31" customWidth="1"/>
    <col min="1552" max="1552" width="19.5703125" style="31" bestFit="1" customWidth="1"/>
    <col min="1553" max="1553" width="21.85546875" style="31" customWidth="1"/>
    <col min="1554" max="1554" width="18.28515625" style="31" customWidth="1"/>
    <col min="1555" max="1558" width="6.42578125" style="31" customWidth="1"/>
    <col min="1559" max="1787" width="11.42578125" style="31" customWidth="1"/>
    <col min="1788" max="1788" width="1" style="31" customWidth="1"/>
    <col min="1789" max="1789" width="4.28515625" style="31" customWidth="1"/>
    <col min="1790" max="1790" width="34.7109375" style="31" customWidth="1"/>
    <col min="1791" max="1791" width="0" style="31" hidden="1" customWidth="1"/>
    <col min="1792" max="1792" width="20" style="31"/>
    <col min="1793" max="1793" width="3.140625" style="31" bestFit="1" customWidth="1"/>
    <col min="1794" max="1794" width="58.85546875" style="31" customWidth="1"/>
    <col min="1795" max="1795" width="31.140625" style="31" customWidth="1"/>
    <col min="1796" max="1796" width="26.7109375" style="31" customWidth="1"/>
    <col min="1797" max="1797" width="25" style="31" customWidth="1"/>
    <col min="1798" max="1799" width="29.7109375" style="31" customWidth="1"/>
    <col min="1800" max="1800" width="23" style="31" customWidth="1"/>
    <col min="1801" max="1801" width="27.28515625" style="31" customWidth="1"/>
    <col min="1802" max="1802" width="29.5703125" style="31" customWidth="1"/>
    <col min="1803" max="1803" width="41.7109375" style="31" customWidth="1"/>
    <col min="1804" max="1804" width="29.85546875" style="31" customWidth="1"/>
    <col min="1805" max="1805" width="26.28515625" style="31" customWidth="1"/>
    <col min="1806" max="1806" width="22.140625" style="31" customWidth="1"/>
    <col min="1807" max="1807" width="26.140625" style="31" customWidth="1"/>
    <col min="1808" max="1808" width="19.5703125" style="31" bestFit="1" customWidth="1"/>
    <col min="1809" max="1809" width="21.85546875" style="31" customWidth="1"/>
    <col min="1810" max="1810" width="18.28515625" style="31" customWidth="1"/>
    <col min="1811" max="1814" width="6.42578125" style="31" customWidth="1"/>
    <col min="1815" max="2043" width="11.42578125" style="31" customWidth="1"/>
    <col min="2044" max="2044" width="1" style="31" customWidth="1"/>
    <col min="2045" max="2045" width="4.28515625" style="31" customWidth="1"/>
    <col min="2046" max="2046" width="34.7109375" style="31" customWidth="1"/>
    <col min="2047" max="2047" width="0" style="31" hidden="1" customWidth="1"/>
    <col min="2048" max="2048" width="20" style="31"/>
    <col min="2049" max="2049" width="3.140625" style="31" bestFit="1" customWidth="1"/>
    <col min="2050" max="2050" width="58.85546875" style="31" customWidth="1"/>
    <col min="2051" max="2051" width="31.140625" style="31" customWidth="1"/>
    <col min="2052" max="2052" width="26.7109375" style="31" customWidth="1"/>
    <col min="2053" max="2053" width="25" style="31" customWidth="1"/>
    <col min="2054" max="2055" width="29.7109375" style="31" customWidth="1"/>
    <col min="2056" max="2056" width="23" style="31" customWidth="1"/>
    <col min="2057" max="2057" width="27.28515625" style="31" customWidth="1"/>
    <col min="2058" max="2058" width="29.5703125" style="31" customWidth="1"/>
    <col min="2059" max="2059" width="41.7109375" style="31" customWidth="1"/>
    <col min="2060" max="2060" width="29.85546875" style="31" customWidth="1"/>
    <col min="2061" max="2061" width="26.28515625" style="31" customWidth="1"/>
    <col min="2062" max="2062" width="22.140625" style="31" customWidth="1"/>
    <col min="2063" max="2063" width="26.140625" style="31" customWidth="1"/>
    <col min="2064" max="2064" width="19.5703125" style="31" bestFit="1" customWidth="1"/>
    <col min="2065" max="2065" width="21.85546875" style="31" customWidth="1"/>
    <col min="2066" max="2066" width="18.28515625" style="31" customWidth="1"/>
    <col min="2067" max="2070" width="6.42578125" style="31" customWidth="1"/>
    <col min="2071" max="2299" width="11.42578125" style="31" customWidth="1"/>
    <col min="2300" max="2300" width="1" style="31" customWidth="1"/>
    <col min="2301" max="2301" width="4.28515625" style="31" customWidth="1"/>
    <col min="2302" max="2302" width="34.7109375" style="31" customWidth="1"/>
    <col min="2303" max="2303" width="0" style="31" hidden="1" customWidth="1"/>
    <col min="2304" max="2304" width="20" style="31"/>
    <col min="2305" max="2305" width="3.140625" style="31" bestFit="1" customWidth="1"/>
    <col min="2306" max="2306" width="58.85546875" style="31" customWidth="1"/>
    <col min="2307" max="2307" width="31.140625" style="31" customWidth="1"/>
    <col min="2308" max="2308" width="26.7109375" style="31" customWidth="1"/>
    <col min="2309" max="2309" width="25" style="31" customWidth="1"/>
    <col min="2310" max="2311" width="29.7109375" style="31" customWidth="1"/>
    <col min="2312" max="2312" width="23" style="31" customWidth="1"/>
    <col min="2313" max="2313" width="27.28515625" style="31" customWidth="1"/>
    <col min="2314" max="2314" width="29.5703125" style="31" customWidth="1"/>
    <col min="2315" max="2315" width="41.7109375" style="31" customWidth="1"/>
    <col min="2316" max="2316" width="29.85546875" style="31" customWidth="1"/>
    <col min="2317" max="2317" width="26.28515625" style="31" customWidth="1"/>
    <col min="2318" max="2318" width="22.140625" style="31" customWidth="1"/>
    <col min="2319" max="2319" width="26.140625" style="31" customWidth="1"/>
    <col min="2320" max="2320" width="19.5703125" style="31" bestFit="1" customWidth="1"/>
    <col min="2321" max="2321" width="21.85546875" style="31" customWidth="1"/>
    <col min="2322" max="2322" width="18.28515625" style="31" customWidth="1"/>
    <col min="2323" max="2326" width="6.42578125" style="31" customWidth="1"/>
    <col min="2327" max="2555" width="11.42578125" style="31" customWidth="1"/>
    <col min="2556" max="2556" width="1" style="31" customWidth="1"/>
    <col min="2557" max="2557" width="4.28515625" style="31" customWidth="1"/>
    <col min="2558" max="2558" width="34.7109375" style="31" customWidth="1"/>
    <col min="2559" max="2559" width="0" style="31" hidden="1" customWidth="1"/>
    <col min="2560" max="2560" width="20" style="31"/>
    <col min="2561" max="2561" width="3.140625" style="31" bestFit="1" customWidth="1"/>
    <col min="2562" max="2562" width="58.85546875" style="31" customWidth="1"/>
    <col min="2563" max="2563" width="31.140625" style="31" customWidth="1"/>
    <col min="2564" max="2564" width="26.7109375" style="31" customWidth="1"/>
    <col min="2565" max="2565" width="25" style="31" customWidth="1"/>
    <col min="2566" max="2567" width="29.7109375" style="31" customWidth="1"/>
    <col min="2568" max="2568" width="23" style="31" customWidth="1"/>
    <col min="2569" max="2569" width="27.28515625" style="31" customWidth="1"/>
    <col min="2570" max="2570" width="29.5703125" style="31" customWidth="1"/>
    <col min="2571" max="2571" width="41.7109375" style="31" customWidth="1"/>
    <col min="2572" max="2572" width="29.85546875" style="31" customWidth="1"/>
    <col min="2573" max="2573" width="26.28515625" style="31" customWidth="1"/>
    <col min="2574" max="2574" width="22.140625" style="31" customWidth="1"/>
    <col min="2575" max="2575" width="26.140625" style="31" customWidth="1"/>
    <col min="2576" max="2576" width="19.5703125" style="31" bestFit="1" customWidth="1"/>
    <col min="2577" max="2577" width="21.85546875" style="31" customWidth="1"/>
    <col min="2578" max="2578" width="18.28515625" style="31" customWidth="1"/>
    <col min="2579" max="2582" width="6.42578125" style="31" customWidth="1"/>
    <col min="2583" max="2811" width="11.42578125" style="31" customWidth="1"/>
    <col min="2812" max="2812" width="1" style="31" customWidth="1"/>
    <col min="2813" max="2813" width="4.28515625" style="31" customWidth="1"/>
    <col min="2814" max="2814" width="34.7109375" style="31" customWidth="1"/>
    <col min="2815" max="2815" width="0" style="31" hidden="1" customWidth="1"/>
    <col min="2816" max="2816" width="20" style="31"/>
    <col min="2817" max="2817" width="3.140625" style="31" bestFit="1" customWidth="1"/>
    <col min="2818" max="2818" width="58.85546875" style="31" customWidth="1"/>
    <col min="2819" max="2819" width="31.140625" style="31" customWidth="1"/>
    <col min="2820" max="2820" width="26.7109375" style="31" customWidth="1"/>
    <col min="2821" max="2821" width="25" style="31" customWidth="1"/>
    <col min="2822" max="2823" width="29.7109375" style="31" customWidth="1"/>
    <col min="2824" max="2824" width="23" style="31" customWidth="1"/>
    <col min="2825" max="2825" width="27.28515625" style="31" customWidth="1"/>
    <col min="2826" max="2826" width="29.5703125" style="31" customWidth="1"/>
    <col min="2827" max="2827" width="41.7109375" style="31" customWidth="1"/>
    <col min="2828" max="2828" width="29.85546875" style="31" customWidth="1"/>
    <col min="2829" max="2829" width="26.28515625" style="31" customWidth="1"/>
    <col min="2830" max="2830" width="22.140625" style="31" customWidth="1"/>
    <col min="2831" max="2831" width="26.140625" style="31" customWidth="1"/>
    <col min="2832" max="2832" width="19.5703125" style="31" bestFit="1" customWidth="1"/>
    <col min="2833" max="2833" width="21.85546875" style="31" customWidth="1"/>
    <col min="2834" max="2834" width="18.28515625" style="31" customWidth="1"/>
    <col min="2835" max="2838" width="6.42578125" style="31" customWidth="1"/>
    <col min="2839" max="3067" width="11.42578125" style="31" customWidth="1"/>
    <col min="3068" max="3068" width="1" style="31" customWidth="1"/>
    <col min="3069" max="3069" width="4.28515625" style="31" customWidth="1"/>
    <col min="3070" max="3070" width="34.7109375" style="31" customWidth="1"/>
    <col min="3071" max="3071" width="0" style="31" hidden="1" customWidth="1"/>
    <col min="3072" max="3072" width="20" style="31"/>
    <col min="3073" max="3073" width="3.140625" style="31" bestFit="1" customWidth="1"/>
    <col min="3074" max="3074" width="58.85546875" style="31" customWidth="1"/>
    <col min="3075" max="3075" width="31.140625" style="31" customWidth="1"/>
    <col min="3076" max="3076" width="26.7109375" style="31" customWidth="1"/>
    <col min="3077" max="3077" width="25" style="31" customWidth="1"/>
    <col min="3078" max="3079" width="29.7109375" style="31" customWidth="1"/>
    <col min="3080" max="3080" width="23" style="31" customWidth="1"/>
    <col min="3081" max="3081" width="27.28515625" style="31" customWidth="1"/>
    <col min="3082" max="3082" width="29.5703125" style="31" customWidth="1"/>
    <col min="3083" max="3083" width="41.7109375" style="31" customWidth="1"/>
    <col min="3084" max="3084" width="29.85546875" style="31" customWidth="1"/>
    <col min="3085" max="3085" width="26.28515625" style="31" customWidth="1"/>
    <col min="3086" max="3086" width="22.140625" style="31" customWidth="1"/>
    <col min="3087" max="3087" width="26.140625" style="31" customWidth="1"/>
    <col min="3088" max="3088" width="19.5703125" style="31" bestFit="1" customWidth="1"/>
    <col min="3089" max="3089" width="21.85546875" style="31" customWidth="1"/>
    <col min="3090" max="3090" width="18.28515625" style="31" customWidth="1"/>
    <col min="3091" max="3094" width="6.42578125" style="31" customWidth="1"/>
    <col min="3095" max="3323" width="11.42578125" style="31" customWidth="1"/>
    <col min="3324" max="3324" width="1" style="31" customWidth="1"/>
    <col min="3325" max="3325" width="4.28515625" style="31" customWidth="1"/>
    <col min="3326" max="3326" width="34.7109375" style="31" customWidth="1"/>
    <col min="3327" max="3327" width="0" style="31" hidden="1" customWidth="1"/>
    <col min="3328" max="3328" width="20" style="31"/>
    <col min="3329" max="3329" width="3.140625" style="31" bestFit="1" customWidth="1"/>
    <col min="3330" max="3330" width="58.85546875" style="31" customWidth="1"/>
    <col min="3331" max="3331" width="31.140625" style="31" customWidth="1"/>
    <col min="3332" max="3332" width="26.7109375" style="31" customWidth="1"/>
    <col min="3333" max="3333" width="25" style="31" customWidth="1"/>
    <col min="3334" max="3335" width="29.7109375" style="31" customWidth="1"/>
    <col min="3336" max="3336" width="23" style="31" customWidth="1"/>
    <col min="3337" max="3337" width="27.28515625" style="31" customWidth="1"/>
    <col min="3338" max="3338" width="29.5703125" style="31" customWidth="1"/>
    <col min="3339" max="3339" width="41.7109375" style="31" customWidth="1"/>
    <col min="3340" max="3340" width="29.85546875" style="31" customWidth="1"/>
    <col min="3341" max="3341" width="26.28515625" style="31" customWidth="1"/>
    <col min="3342" max="3342" width="22.140625" style="31" customWidth="1"/>
    <col min="3343" max="3343" width="26.140625" style="31" customWidth="1"/>
    <col min="3344" max="3344" width="19.5703125" style="31" bestFit="1" customWidth="1"/>
    <col min="3345" max="3345" width="21.85546875" style="31" customWidth="1"/>
    <col min="3346" max="3346" width="18.28515625" style="31" customWidth="1"/>
    <col min="3347" max="3350" width="6.42578125" style="31" customWidth="1"/>
    <col min="3351" max="3579" width="11.42578125" style="31" customWidth="1"/>
    <col min="3580" max="3580" width="1" style="31" customWidth="1"/>
    <col min="3581" max="3581" width="4.28515625" style="31" customWidth="1"/>
    <col min="3582" max="3582" width="34.7109375" style="31" customWidth="1"/>
    <col min="3583" max="3583" width="0" style="31" hidden="1" customWidth="1"/>
    <col min="3584" max="3584" width="20" style="31"/>
    <col min="3585" max="3585" width="3.140625" style="31" bestFit="1" customWidth="1"/>
    <col min="3586" max="3586" width="58.85546875" style="31" customWidth="1"/>
    <col min="3587" max="3587" width="31.140625" style="31" customWidth="1"/>
    <col min="3588" max="3588" width="26.7109375" style="31" customWidth="1"/>
    <col min="3589" max="3589" width="25" style="31" customWidth="1"/>
    <col min="3590" max="3591" width="29.7109375" style="31" customWidth="1"/>
    <col min="3592" max="3592" width="23" style="31" customWidth="1"/>
    <col min="3593" max="3593" width="27.28515625" style="31" customWidth="1"/>
    <col min="3594" max="3594" width="29.5703125" style="31" customWidth="1"/>
    <col min="3595" max="3595" width="41.7109375" style="31" customWidth="1"/>
    <col min="3596" max="3596" width="29.85546875" style="31" customWidth="1"/>
    <col min="3597" max="3597" width="26.28515625" style="31" customWidth="1"/>
    <col min="3598" max="3598" width="22.140625" style="31" customWidth="1"/>
    <col min="3599" max="3599" width="26.140625" style="31" customWidth="1"/>
    <col min="3600" max="3600" width="19.5703125" style="31" bestFit="1" customWidth="1"/>
    <col min="3601" max="3601" width="21.85546875" style="31" customWidth="1"/>
    <col min="3602" max="3602" width="18.28515625" style="31" customWidth="1"/>
    <col min="3603" max="3606" width="6.42578125" style="31" customWidth="1"/>
    <col min="3607" max="3835" width="11.42578125" style="31" customWidth="1"/>
    <col min="3836" max="3836" width="1" style="31" customWidth="1"/>
    <col min="3837" max="3837" width="4.28515625" style="31" customWidth="1"/>
    <col min="3838" max="3838" width="34.7109375" style="31" customWidth="1"/>
    <col min="3839" max="3839" width="0" style="31" hidden="1" customWidth="1"/>
    <col min="3840" max="3840" width="20" style="31"/>
    <col min="3841" max="3841" width="3.140625" style="31" bestFit="1" customWidth="1"/>
    <col min="3842" max="3842" width="58.85546875" style="31" customWidth="1"/>
    <col min="3843" max="3843" width="31.140625" style="31" customWidth="1"/>
    <col min="3844" max="3844" width="26.7109375" style="31" customWidth="1"/>
    <col min="3845" max="3845" width="25" style="31" customWidth="1"/>
    <col min="3846" max="3847" width="29.7109375" style="31" customWidth="1"/>
    <col min="3848" max="3848" width="23" style="31" customWidth="1"/>
    <col min="3849" max="3849" width="27.28515625" style="31" customWidth="1"/>
    <col min="3850" max="3850" width="29.5703125" style="31" customWidth="1"/>
    <col min="3851" max="3851" width="41.7109375" style="31" customWidth="1"/>
    <col min="3852" max="3852" width="29.85546875" style="31" customWidth="1"/>
    <col min="3853" max="3853" width="26.28515625" style="31" customWidth="1"/>
    <col min="3854" max="3854" width="22.140625" style="31" customWidth="1"/>
    <col min="3855" max="3855" width="26.140625" style="31" customWidth="1"/>
    <col min="3856" max="3856" width="19.5703125" style="31" bestFit="1" customWidth="1"/>
    <col min="3857" max="3857" width="21.85546875" style="31" customWidth="1"/>
    <col min="3858" max="3858" width="18.28515625" style="31" customWidth="1"/>
    <col min="3859" max="3862" width="6.42578125" style="31" customWidth="1"/>
    <col min="3863" max="4091" width="11.42578125" style="31" customWidth="1"/>
    <col min="4092" max="4092" width="1" style="31" customWidth="1"/>
    <col min="4093" max="4093" width="4.28515625" style="31" customWidth="1"/>
    <col min="4094" max="4094" width="34.7109375" style="31" customWidth="1"/>
    <col min="4095" max="4095" width="0" style="31" hidden="1" customWidth="1"/>
    <col min="4096" max="4096" width="20" style="31"/>
    <col min="4097" max="4097" width="3.140625" style="31" bestFit="1" customWidth="1"/>
    <col min="4098" max="4098" width="58.85546875" style="31" customWidth="1"/>
    <col min="4099" max="4099" width="31.140625" style="31" customWidth="1"/>
    <col min="4100" max="4100" width="26.7109375" style="31" customWidth="1"/>
    <col min="4101" max="4101" width="25" style="31" customWidth="1"/>
    <col min="4102" max="4103" width="29.7109375" style="31" customWidth="1"/>
    <col min="4104" max="4104" width="23" style="31" customWidth="1"/>
    <col min="4105" max="4105" width="27.28515625" style="31" customWidth="1"/>
    <col min="4106" max="4106" width="29.5703125" style="31" customWidth="1"/>
    <col min="4107" max="4107" width="41.7109375" style="31" customWidth="1"/>
    <col min="4108" max="4108" width="29.85546875" style="31" customWidth="1"/>
    <col min="4109" max="4109" width="26.28515625" style="31" customWidth="1"/>
    <col min="4110" max="4110" width="22.140625" style="31" customWidth="1"/>
    <col min="4111" max="4111" width="26.140625" style="31" customWidth="1"/>
    <col min="4112" max="4112" width="19.5703125" style="31" bestFit="1" customWidth="1"/>
    <col min="4113" max="4113" width="21.85546875" style="31" customWidth="1"/>
    <col min="4114" max="4114" width="18.28515625" style="31" customWidth="1"/>
    <col min="4115" max="4118" width="6.42578125" style="31" customWidth="1"/>
    <col min="4119" max="4347" width="11.42578125" style="31" customWidth="1"/>
    <col min="4348" max="4348" width="1" style="31" customWidth="1"/>
    <col min="4349" max="4349" width="4.28515625" style="31" customWidth="1"/>
    <col min="4350" max="4350" width="34.7109375" style="31" customWidth="1"/>
    <col min="4351" max="4351" width="0" style="31" hidden="1" customWidth="1"/>
    <col min="4352" max="4352" width="20" style="31"/>
    <col min="4353" max="4353" width="3.140625" style="31" bestFit="1" customWidth="1"/>
    <col min="4354" max="4354" width="58.85546875" style="31" customWidth="1"/>
    <col min="4355" max="4355" width="31.140625" style="31" customWidth="1"/>
    <col min="4356" max="4356" width="26.7109375" style="31" customWidth="1"/>
    <col min="4357" max="4357" width="25" style="31" customWidth="1"/>
    <col min="4358" max="4359" width="29.7109375" style="31" customWidth="1"/>
    <col min="4360" max="4360" width="23" style="31" customWidth="1"/>
    <col min="4361" max="4361" width="27.28515625" style="31" customWidth="1"/>
    <col min="4362" max="4362" width="29.5703125" style="31" customWidth="1"/>
    <col min="4363" max="4363" width="41.7109375" style="31" customWidth="1"/>
    <col min="4364" max="4364" width="29.85546875" style="31" customWidth="1"/>
    <col min="4365" max="4365" width="26.28515625" style="31" customWidth="1"/>
    <col min="4366" max="4366" width="22.140625" style="31" customWidth="1"/>
    <col min="4367" max="4367" width="26.140625" style="31" customWidth="1"/>
    <col min="4368" max="4368" width="19.5703125" style="31" bestFit="1" customWidth="1"/>
    <col min="4369" max="4369" width="21.85546875" style="31" customWidth="1"/>
    <col min="4370" max="4370" width="18.28515625" style="31" customWidth="1"/>
    <col min="4371" max="4374" width="6.42578125" style="31" customWidth="1"/>
    <col min="4375" max="4603" width="11.42578125" style="31" customWidth="1"/>
    <col min="4604" max="4604" width="1" style="31" customWidth="1"/>
    <col min="4605" max="4605" width="4.28515625" style="31" customWidth="1"/>
    <col min="4606" max="4606" width="34.7109375" style="31" customWidth="1"/>
    <col min="4607" max="4607" width="0" style="31" hidden="1" customWidth="1"/>
    <col min="4608" max="4608" width="20" style="31"/>
    <col min="4609" max="4609" width="3.140625" style="31" bestFit="1" customWidth="1"/>
    <col min="4610" max="4610" width="58.85546875" style="31" customWidth="1"/>
    <col min="4611" max="4611" width="31.140625" style="31" customWidth="1"/>
    <col min="4612" max="4612" width="26.7109375" style="31" customWidth="1"/>
    <col min="4613" max="4613" width="25" style="31" customWidth="1"/>
    <col min="4614" max="4615" width="29.7109375" style="31" customWidth="1"/>
    <col min="4616" max="4616" width="23" style="31" customWidth="1"/>
    <col min="4617" max="4617" width="27.28515625" style="31" customWidth="1"/>
    <col min="4618" max="4618" width="29.5703125" style="31" customWidth="1"/>
    <col min="4619" max="4619" width="41.7109375" style="31" customWidth="1"/>
    <col min="4620" max="4620" width="29.85546875" style="31" customWidth="1"/>
    <col min="4621" max="4621" width="26.28515625" style="31" customWidth="1"/>
    <col min="4622" max="4622" width="22.140625" style="31" customWidth="1"/>
    <col min="4623" max="4623" width="26.140625" style="31" customWidth="1"/>
    <col min="4624" max="4624" width="19.5703125" style="31" bestFit="1" customWidth="1"/>
    <col min="4625" max="4625" width="21.85546875" style="31" customWidth="1"/>
    <col min="4626" max="4626" width="18.28515625" style="31" customWidth="1"/>
    <col min="4627" max="4630" width="6.42578125" style="31" customWidth="1"/>
    <col min="4631" max="4859" width="11.42578125" style="31" customWidth="1"/>
    <col min="4860" max="4860" width="1" style="31" customWidth="1"/>
    <col min="4861" max="4861" width="4.28515625" style="31" customWidth="1"/>
    <col min="4862" max="4862" width="34.7109375" style="31" customWidth="1"/>
    <col min="4863" max="4863" width="0" style="31" hidden="1" customWidth="1"/>
    <col min="4864" max="4864" width="20" style="31"/>
    <col min="4865" max="4865" width="3.140625" style="31" bestFit="1" customWidth="1"/>
    <col min="4866" max="4866" width="58.85546875" style="31" customWidth="1"/>
    <col min="4867" max="4867" width="31.140625" style="31" customWidth="1"/>
    <col min="4868" max="4868" width="26.7109375" style="31" customWidth="1"/>
    <col min="4869" max="4869" width="25" style="31" customWidth="1"/>
    <col min="4870" max="4871" width="29.7109375" style="31" customWidth="1"/>
    <col min="4872" max="4872" width="23" style="31" customWidth="1"/>
    <col min="4873" max="4873" width="27.28515625" style="31" customWidth="1"/>
    <col min="4874" max="4874" width="29.5703125" style="31" customWidth="1"/>
    <col min="4875" max="4875" width="41.7109375" style="31" customWidth="1"/>
    <col min="4876" max="4876" width="29.85546875" style="31" customWidth="1"/>
    <col min="4877" max="4877" width="26.28515625" style="31" customWidth="1"/>
    <col min="4878" max="4878" width="22.140625" style="31" customWidth="1"/>
    <col min="4879" max="4879" width="26.140625" style="31" customWidth="1"/>
    <col min="4880" max="4880" width="19.5703125" style="31" bestFit="1" customWidth="1"/>
    <col min="4881" max="4881" width="21.85546875" style="31" customWidth="1"/>
    <col min="4882" max="4882" width="18.28515625" style="31" customWidth="1"/>
    <col min="4883" max="4886" width="6.42578125" style="31" customWidth="1"/>
    <col min="4887" max="5115" width="11.42578125" style="31" customWidth="1"/>
    <col min="5116" max="5116" width="1" style="31" customWidth="1"/>
    <col min="5117" max="5117" width="4.28515625" style="31" customWidth="1"/>
    <col min="5118" max="5118" width="34.7109375" style="31" customWidth="1"/>
    <col min="5119" max="5119" width="0" style="31" hidden="1" customWidth="1"/>
    <col min="5120" max="5120" width="20" style="31"/>
    <col min="5121" max="5121" width="3.140625" style="31" bestFit="1" customWidth="1"/>
    <col min="5122" max="5122" width="58.85546875" style="31" customWidth="1"/>
    <col min="5123" max="5123" width="31.140625" style="31" customWidth="1"/>
    <col min="5124" max="5124" width="26.7109375" style="31" customWidth="1"/>
    <col min="5125" max="5125" width="25" style="31" customWidth="1"/>
    <col min="5126" max="5127" width="29.7109375" style="31" customWidth="1"/>
    <col min="5128" max="5128" width="23" style="31" customWidth="1"/>
    <col min="5129" max="5129" width="27.28515625" style="31" customWidth="1"/>
    <col min="5130" max="5130" width="29.5703125" style="31" customWidth="1"/>
    <col min="5131" max="5131" width="41.7109375" style="31" customWidth="1"/>
    <col min="5132" max="5132" width="29.85546875" style="31" customWidth="1"/>
    <col min="5133" max="5133" width="26.28515625" style="31" customWidth="1"/>
    <col min="5134" max="5134" width="22.140625" style="31" customWidth="1"/>
    <col min="5135" max="5135" width="26.140625" style="31" customWidth="1"/>
    <col min="5136" max="5136" width="19.5703125" style="31" bestFit="1" customWidth="1"/>
    <col min="5137" max="5137" width="21.85546875" style="31" customWidth="1"/>
    <col min="5138" max="5138" width="18.28515625" style="31" customWidth="1"/>
    <col min="5139" max="5142" width="6.42578125" style="31" customWidth="1"/>
    <col min="5143" max="5371" width="11.42578125" style="31" customWidth="1"/>
    <col min="5372" max="5372" width="1" style="31" customWidth="1"/>
    <col min="5373" max="5373" width="4.28515625" style="31" customWidth="1"/>
    <col min="5374" max="5374" width="34.7109375" style="31" customWidth="1"/>
    <col min="5375" max="5375" width="0" style="31" hidden="1" customWidth="1"/>
    <col min="5376" max="5376" width="20" style="31"/>
    <col min="5377" max="5377" width="3.140625" style="31" bestFit="1" customWidth="1"/>
    <col min="5378" max="5378" width="58.85546875" style="31" customWidth="1"/>
    <col min="5379" max="5379" width="31.140625" style="31" customWidth="1"/>
    <col min="5380" max="5380" width="26.7109375" style="31" customWidth="1"/>
    <col min="5381" max="5381" width="25" style="31" customWidth="1"/>
    <col min="5382" max="5383" width="29.7109375" style="31" customWidth="1"/>
    <col min="5384" max="5384" width="23" style="31" customWidth="1"/>
    <col min="5385" max="5385" width="27.28515625" style="31" customWidth="1"/>
    <col min="5386" max="5386" width="29.5703125" style="31" customWidth="1"/>
    <col min="5387" max="5387" width="41.7109375" style="31" customWidth="1"/>
    <col min="5388" max="5388" width="29.85546875" style="31" customWidth="1"/>
    <col min="5389" max="5389" width="26.28515625" style="31" customWidth="1"/>
    <col min="5390" max="5390" width="22.140625" style="31" customWidth="1"/>
    <col min="5391" max="5391" width="26.140625" style="31" customWidth="1"/>
    <col min="5392" max="5392" width="19.5703125" style="31" bestFit="1" customWidth="1"/>
    <col min="5393" max="5393" width="21.85546875" style="31" customWidth="1"/>
    <col min="5394" max="5394" width="18.28515625" style="31" customWidth="1"/>
    <col min="5395" max="5398" width="6.42578125" style="31" customWidth="1"/>
    <col min="5399" max="5627" width="11.42578125" style="31" customWidth="1"/>
    <col min="5628" max="5628" width="1" style="31" customWidth="1"/>
    <col min="5629" max="5629" width="4.28515625" style="31" customWidth="1"/>
    <col min="5630" max="5630" width="34.7109375" style="31" customWidth="1"/>
    <col min="5631" max="5631" width="0" style="31" hidden="1" customWidth="1"/>
    <col min="5632" max="5632" width="20" style="31"/>
    <col min="5633" max="5633" width="3.140625" style="31" bestFit="1" customWidth="1"/>
    <col min="5634" max="5634" width="58.85546875" style="31" customWidth="1"/>
    <col min="5635" max="5635" width="31.140625" style="31" customWidth="1"/>
    <col min="5636" max="5636" width="26.7109375" style="31" customWidth="1"/>
    <col min="5637" max="5637" width="25" style="31" customWidth="1"/>
    <col min="5638" max="5639" width="29.7109375" style="31" customWidth="1"/>
    <col min="5640" max="5640" width="23" style="31" customWidth="1"/>
    <col min="5641" max="5641" width="27.28515625" style="31" customWidth="1"/>
    <col min="5642" max="5642" width="29.5703125" style="31" customWidth="1"/>
    <col min="5643" max="5643" width="41.7109375" style="31" customWidth="1"/>
    <col min="5644" max="5644" width="29.85546875" style="31" customWidth="1"/>
    <col min="5645" max="5645" width="26.28515625" style="31" customWidth="1"/>
    <col min="5646" max="5646" width="22.140625" style="31" customWidth="1"/>
    <col min="5647" max="5647" width="26.140625" style="31" customWidth="1"/>
    <col min="5648" max="5648" width="19.5703125" style="31" bestFit="1" customWidth="1"/>
    <col min="5649" max="5649" width="21.85546875" style="31" customWidth="1"/>
    <col min="5650" max="5650" width="18.28515625" style="31" customWidth="1"/>
    <col min="5651" max="5654" width="6.42578125" style="31" customWidth="1"/>
    <col min="5655" max="5883" width="11.42578125" style="31" customWidth="1"/>
    <col min="5884" max="5884" width="1" style="31" customWidth="1"/>
    <col min="5885" max="5885" width="4.28515625" style="31" customWidth="1"/>
    <col min="5886" max="5886" width="34.7109375" style="31" customWidth="1"/>
    <col min="5887" max="5887" width="0" style="31" hidden="1" customWidth="1"/>
    <col min="5888" max="5888" width="20" style="31"/>
    <col min="5889" max="5889" width="3.140625" style="31" bestFit="1" customWidth="1"/>
    <col min="5890" max="5890" width="58.85546875" style="31" customWidth="1"/>
    <col min="5891" max="5891" width="31.140625" style="31" customWidth="1"/>
    <col min="5892" max="5892" width="26.7109375" style="31" customWidth="1"/>
    <col min="5893" max="5893" width="25" style="31" customWidth="1"/>
    <col min="5894" max="5895" width="29.7109375" style="31" customWidth="1"/>
    <col min="5896" max="5896" width="23" style="31" customWidth="1"/>
    <col min="5897" max="5897" width="27.28515625" style="31" customWidth="1"/>
    <col min="5898" max="5898" width="29.5703125" style="31" customWidth="1"/>
    <col min="5899" max="5899" width="41.7109375" style="31" customWidth="1"/>
    <col min="5900" max="5900" width="29.85546875" style="31" customWidth="1"/>
    <col min="5901" max="5901" width="26.28515625" style="31" customWidth="1"/>
    <col min="5902" max="5902" width="22.140625" style="31" customWidth="1"/>
    <col min="5903" max="5903" width="26.140625" style="31" customWidth="1"/>
    <col min="5904" max="5904" width="19.5703125" style="31" bestFit="1" customWidth="1"/>
    <col min="5905" max="5905" width="21.85546875" style="31" customWidth="1"/>
    <col min="5906" max="5906" width="18.28515625" style="31" customWidth="1"/>
    <col min="5907" max="5910" width="6.42578125" style="31" customWidth="1"/>
    <col min="5911" max="6139" width="11.42578125" style="31" customWidth="1"/>
    <col min="6140" max="6140" width="1" style="31" customWidth="1"/>
    <col min="6141" max="6141" width="4.28515625" style="31" customWidth="1"/>
    <col min="6142" max="6142" width="34.7109375" style="31" customWidth="1"/>
    <col min="6143" max="6143" width="0" style="31" hidden="1" customWidth="1"/>
    <col min="6144" max="6144" width="20" style="31"/>
    <col min="6145" max="6145" width="3.140625" style="31" bestFit="1" customWidth="1"/>
    <col min="6146" max="6146" width="58.85546875" style="31" customWidth="1"/>
    <col min="6147" max="6147" width="31.140625" style="31" customWidth="1"/>
    <col min="6148" max="6148" width="26.7109375" style="31" customWidth="1"/>
    <col min="6149" max="6149" width="25" style="31" customWidth="1"/>
    <col min="6150" max="6151" width="29.7109375" style="31" customWidth="1"/>
    <col min="6152" max="6152" width="23" style="31" customWidth="1"/>
    <col min="6153" max="6153" width="27.28515625" style="31" customWidth="1"/>
    <col min="6154" max="6154" width="29.5703125" style="31" customWidth="1"/>
    <col min="6155" max="6155" width="41.7109375" style="31" customWidth="1"/>
    <col min="6156" max="6156" width="29.85546875" style="31" customWidth="1"/>
    <col min="6157" max="6157" width="26.28515625" style="31" customWidth="1"/>
    <col min="6158" max="6158" width="22.140625" style="31" customWidth="1"/>
    <col min="6159" max="6159" width="26.140625" style="31" customWidth="1"/>
    <col min="6160" max="6160" width="19.5703125" style="31" bestFit="1" customWidth="1"/>
    <col min="6161" max="6161" width="21.85546875" style="31" customWidth="1"/>
    <col min="6162" max="6162" width="18.28515625" style="31" customWidth="1"/>
    <col min="6163" max="6166" width="6.42578125" style="31" customWidth="1"/>
    <col min="6167" max="6395" width="11.42578125" style="31" customWidth="1"/>
    <col min="6396" max="6396" width="1" style="31" customWidth="1"/>
    <col min="6397" max="6397" width="4.28515625" style="31" customWidth="1"/>
    <col min="6398" max="6398" width="34.7109375" style="31" customWidth="1"/>
    <col min="6399" max="6399" width="0" style="31" hidden="1" customWidth="1"/>
    <col min="6400" max="6400" width="20" style="31"/>
    <col min="6401" max="6401" width="3.140625" style="31" bestFit="1" customWidth="1"/>
    <col min="6402" max="6402" width="58.85546875" style="31" customWidth="1"/>
    <col min="6403" max="6403" width="31.140625" style="31" customWidth="1"/>
    <col min="6404" max="6404" width="26.7109375" style="31" customWidth="1"/>
    <col min="6405" max="6405" width="25" style="31" customWidth="1"/>
    <col min="6406" max="6407" width="29.7109375" style="31" customWidth="1"/>
    <col min="6408" max="6408" width="23" style="31" customWidth="1"/>
    <col min="6409" max="6409" width="27.28515625" style="31" customWidth="1"/>
    <col min="6410" max="6410" width="29.5703125" style="31" customWidth="1"/>
    <col min="6411" max="6411" width="41.7109375" style="31" customWidth="1"/>
    <col min="6412" max="6412" width="29.85546875" style="31" customWidth="1"/>
    <col min="6413" max="6413" width="26.28515625" style="31" customWidth="1"/>
    <col min="6414" max="6414" width="22.140625" style="31" customWidth="1"/>
    <col min="6415" max="6415" width="26.140625" style="31" customWidth="1"/>
    <col min="6416" max="6416" width="19.5703125" style="31" bestFit="1" customWidth="1"/>
    <col min="6417" max="6417" width="21.85546875" style="31" customWidth="1"/>
    <col min="6418" max="6418" width="18.28515625" style="31" customWidth="1"/>
    <col min="6419" max="6422" width="6.42578125" style="31" customWidth="1"/>
    <col min="6423" max="6651" width="11.42578125" style="31" customWidth="1"/>
    <col min="6652" max="6652" width="1" style="31" customWidth="1"/>
    <col min="6653" max="6653" width="4.28515625" style="31" customWidth="1"/>
    <col min="6654" max="6654" width="34.7109375" style="31" customWidth="1"/>
    <col min="6655" max="6655" width="0" style="31" hidden="1" customWidth="1"/>
    <col min="6656" max="6656" width="20" style="31"/>
    <col min="6657" max="6657" width="3.140625" style="31" bestFit="1" customWidth="1"/>
    <col min="6658" max="6658" width="58.85546875" style="31" customWidth="1"/>
    <col min="6659" max="6659" width="31.140625" style="31" customWidth="1"/>
    <col min="6660" max="6660" width="26.7109375" style="31" customWidth="1"/>
    <col min="6661" max="6661" width="25" style="31" customWidth="1"/>
    <col min="6662" max="6663" width="29.7109375" style="31" customWidth="1"/>
    <col min="6664" max="6664" width="23" style="31" customWidth="1"/>
    <col min="6665" max="6665" width="27.28515625" style="31" customWidth="1"/>
    <col min="6666" max="6666" width="29.5703125" style="31" customWidth="1"/>
    <col min="6667" max="6667" width="41.7109375" style="31" customWidth="1"/>
    <col min="6668" max="6668" width="29.85546875" style="31" customWidth="1"/>
    <col min="6669" max="6669" width="26.28515625" style="31" customWidth="1"/>
    <col min="6670" max="6670" width="22.140625" style="31" customWidth="1"/>
    <col min="6671" max="6671" width="26.140625" style="31" customWidth="1"/>
    <col min="6672" max="6672" width="19.5703125" style="31" bestFit="1" customWidth="1"/>
    <col min="6673" max="6673" width="21.85546875" style="31" customWidth="1"/>
    <col min="6674" max="6674" width="18.28515625" style="31" customWidth="1"/>
    <col min="6675" max="6678" width="6.42578125" style="31" customWidth="1"/>
    <col min="6679" max="6907" width="11.42578125" style="31" customWidth="1"/>
    <col min="6908" max="6908" width="1" style="31" customWidth="1"/>
    <col min="6909" max="6909" width="4.28515625" style="31" customWidth="1"/>
    <col min="6910" max="6910" width="34.7109375" style="31" customWidth="1"/>
    <col min="6911" max="6911" width="0" style="31" hidden="1" customWidth="1"/>
    <col min="6912" max="6912" width="20" style="31"/>
    <col min="6913" max="6913" width="3.140625" style="31" bestFit="1" customWidth="1"/>
    <col min="6914" max="6914" width="58.85546875" style="31" customWidth="1"/>
    <col min="6915" max="6915" width="31.140625" style="31" customWidth="1"/>
    <col min="6916" max="6916" width="26.7109375" style="31" customWidth="1"/>
    <col min="6917" max="6917" width="25" style="31" customWidth="1"/>
    <col min="6918" max="6919" width="29.7109375" style="31" customWidth="1"/>
    <col min="6920" max="6920" width="23" style="31" customWidth="1"/>
    <col min="6921" max="6921" width="27.28515625" style="31" customWidth="1"/>
    <col min="6922" max="6922" width="29.5703125" style="31" customWidth="1"/>
    <col min="6923" max="6923" width="41.7109375" style="31" customWidth="1"/>
    <col min="6924" max="6924" width="29.85546875" style="31" customWidth="1"/>
    <col min="6925" max="6925" width="26.28515625" style="31" customWidth="1"/>
    <col min="6926" max="6926" width="22.140625" style="31" customWidth="1"/>
    <col min="6927" max="6927" width="26.140625" style="31" customWidth="1"/>
    <col min="6928" max="6928" width="19.5703125" style="31" bestFit="1" customWidth="1"/>
    <col min="6929" max="6929" width="21.85546875" style="31" customWidth="1"/>
    <col min="6930" max="6930" width="18.28515625" style="31" customWidth="1"/>
    <col min="6931" max="6934" width="6.42578125" style="31" customWidth="1"/>
    <col min="6935" max="7163" width="11.42578125" style="31" customWidth="1"/>
    <col min="7164" max="7164" width="1" style="31" customWidth="1"/>
    <col min="7165" max="7165" width="4.28515625" style="31" customWidth="1"/>
    <col min="7166" max="7166" width="34.7109375" style="31" customWidth="1"/>
    <col min="7167" max="7167" width="0" style="31" hidden="1" customWidth="1"/>
    <col min="7168" max="7168" width="20" style="31"/>
    <col min="7169" max="7169" width="3.140625" style="31" bestFit="1" customWidth="1"/>
    <col min="7170" max="7170" width="58.85546875" style="31" customWidth="1"/>
    <col min="7171" max="7171" width="31.140625" style="31" customWidth="1"/>
    <col min="7172" max="7172" width="26.7109375" style="31" customWidth="1"/>
    <col min="7173" max="7173" width="25" style="31" customWidth="1"/>
    <col min="7174" max="7175" width="29.7109375" style="31" customWidth="1"/>
    <col min="7176" max="7176" width="23" style="31" customWidth="1"/>
    <col min="7177" max="7177" width="27.28515625" style="31" customWidth="1"/>
    <col min="7178" max="7178" width="29.5703125" style="31" customWidth="1"/>
    <col min="7179" max="7179" width="41.7109375" style="31" customWidth="1"/>
    <col min="7180" max="7180" width="29.85546875" style="31" customWidth="1"/>
    <col min="7181" max="7181" width="26.28515625" style="31" customWidth="1"/>
    <col min="7182" max="7182" width="22.140625" style="31" customWidth="1"/>
    <col min="7183" max="7183" width="26.140625" style="31" customWidth="1"/>
    <col min="7184" max="7184" width="19.5703125" style="31" bestFit="1" customWidth="1"/>
    <col min="7185" max="7185" width="21.85546875" style="31" customWidth="1"/>
    <col min="7186" max="7186" width="18.28515625" style="31" customWidth="1"/>
    <col min="7187" max="7190" width="6.42578125" style="31" customWidth="1"/>
    <col min="7191" max="7419" width="11.42578125" style="31" customWidth="1"/>
    <col min="7420" max="7420" width="1" style="31" customWidth="1"/>
    <col min="7421" max="7421" width="4.28515625" style="31" customWidth="1"/>
    <col min="7422" max="7422" width="34.7109375" style="31" customWidth="1"/>
    <col min="7423" max="7423" width="0" style="31" hidden="1" customWidth="1"/>
    <col min="7424" max="7424" width="20" style="31"/>
    <col min="7425" max="7425" width="3.140625" style="31" bestFit="1" customWidth="1"/>
    <col min="7426" max="7426" width="58.85546875" style="31" customWidth="1"/>
    <col min="7427" max="7427" width="31.140625" style="31" customWidth="1"/>
    <col min="7428" max="7428" width="26.7109375" style="31" customWidth="1"/>
    <col min="7429" max="7429" width="25" style="31" customWidth="1"/>
    <col min="7430" max="7431" width="29.7109375" style="31" customWidth="1"/>
    <col min="7432" max="7432" width="23" style="31" customWidth="1"/>
    <col min="7433" max="7433" width="27.28515625" style="31" customWidth="1"/>
    <col min="7434" max="7434" width="29.5703125" style="31" customWidth="1"/>
    <col min="7435" max="7435" width="41.7109375" style="31" customWidth="1"/>
    <col min="7436" max="7436" width="29.85546875" style="31" customWidth="1"/>
    <col min="7437" max="7437" width="26.28515625" style="31" customWidth="1"/>
    <col min="7438" max="7438" width="22.140625" style="31" customWidth="1"/>
    <col min="7439" max="7439" width="26.140625" style="31" customWidth="1"/>
    <col min="7440" max="7440" width="19.5703125" style="31" bestFit="1" customWidth="1"/>
    <col min="7441" max="7441" width="21.85546875" style="31" customWidth="1"/>
    <col min="7442" max="7442" width="18.28515625" style="31" customWidth="1"/>
    <col min="7443" max="7446" width="6.42578125" style="31" customWidth="1"/>
    <col min="7447" max="7675" width="11.42578125" style="31" customWidth="1"/>
    <col min="7676" max="7676" width="1" style="31" customWidth="1"/>
    <col min="7677" max="7677" width="4.28515625" style="31" customWidth="1"/>
    <col min="7678" max="7678" width="34.7109375" style="31" customWidth="1"/>
    <col min="7679" max="7679" width="0" style="31" hidden="1" customWidth="1"/>
    <col min="7680" max="7680" width="20" style="31"/>
    <col min="7681" max="7681" width="3.140625" style="31" bestFit="1" customWidth="1"/>
    <col min="7682" max="7682" width="58.85546875" style="31" customWidth="1"/>
    <col min="7683" max="7683" width="31.140625" style="31" customWidth="1"/>
    <col min="7684" max="7684" width="26.7109375" style="31" customWidth="1"/>
    <col min="7685" max="7685" width="25" style="31" customWidth="1"/>
    <col min="7686" max="7687" width="29.7109375" style="31" customWidth="1"/>
    <col min="7688" max="7688" width="23" style="31" customWidth="1"/>
    <col min="7689" max="7689" width="27.28515625" style="31" customWidth="1"/>
    <col min="7690" max="7690" width="29.5703125" style="31" customWidth="1"/>
    <col min="7691" max="7691" width="41.7109375" style="31" customWidth="1"/>
    <col min="7692" max="7692" width="29.85546875" style="31" customWidth="1"/>
    <col min="7693" max="7693" width="26.28515625" style="31" customWidth="1"/>
    <col min="7694" max="7694" width="22.140625" style="31" customWidth="1"/>
    <col min="7695" max="7695" width="26.140625" style="31" customWidth="1"/>
    <col min="7696" max="7696" width="19.5703125" style="31" bestFit="1" customWidth="1"/>
    <col min="7697" max="7697" width="21.85546875" style="31" customWidth="1"/>
    <col min="7698" max="7698" width="18.28515625" style="31" customWidth="1"/>
    <col min="7699" max="7702" width="6.42578125" style="31" customWidth="1"/>
    <col min="7703" max="7931" width="11.42578125" style="31" customWidth="1"/>
    <col min="7932" max="7932" width="1" style="31" customWidth="1"/>
    <col min="7933" max="7933" width="4.28515625" style="31" customWidth="1"/>
    <col min="7934" max="7934" width="34.7109375" style="31" customWidth="1"/>
    <col min="7935" max="7935" width="0" style="31" hidden="1" customWidth="1"/>
    <col min="7936" max="7936" width="20" style="31"/>
    <col min="7937" max="7937" width="3.140625" style="31" bestFit="1" customWidth="1"/>
    <col min="7938" max="7938" width="58.85546875" style="31" customWidth="1"/>
    <col min="7939" max="7939" width="31.140625" style="31" customWidth="1"/>
    <col min="7940" max="7940" width="26.7109375" style="31" customWidth="1"/>
    <col min="7941" max="7941" width="25" style="31" customWidth="1"/>
    <col min="7942" max="7943" width="29.7109375" style="31" customWidth="1"/>
    <col min="7944" max="7944" width="23" style="31" customWidth="1"/>
    <col min="7945" max="7945" width="27.28515625" style="31" customWidth="1"/>
    <col min="7946" max="7946" width="29.5703125" style="31" customWidth="1"/>
    <col min="7947" max="7947" width="41.7109375" style="31" customWidth="1"/>
    <col min="7948" max="7948" width="29.85546875" style="31" customWidth="1"/>
    <col min="7949" max="7949" width="26.28515625" style="31" customWidth="1"/>
    <col min="7950" max="7950" width="22.140625" style="31" customWidth="1"/>
    <col min="7951" max="7951" width="26.140625" style="31" customWidth="1"/>
    <col min="7952" max="7952" width="19.5703125" style="31" bestFit="1" customWidth="1"/>
    <col min="7953" max="7953" width="21.85546875" style="31" customWidth="1"/>
    <col min="7954" max="7954" width="18.28515625" style="31" customWidth="1"/>
    <col min="7955" max="7958" width="6.42578125" style="31" customWidth="1"/>
    <col min="7959" max="8187" width="11.42578125" style="31" customWidth="1"/>
    <col min="8188" max="8188" width="1" style="31" customWidth="1"/>
    <col min="8189" max="8189" width="4.28515625" style="31" customWidth="1"/>
    <col min="8190" max="8190" width="34.7109375" style="31" customWidth="1"/>
    <col min="8191" max="8191" width="0" style="31" hidden="1" customWidth="1"/>
    <col min="8192" max="8192" width="20" style="31"/>
    <col min="8193" max="8193" width="3.140625" style="31" bestFit="1" customWidth="1"/>
    <col min="8194" max="8194" width="58.85546875" style="31" customWidth="1"/>
    <col min="8195" max="8195" width="31.140625" style="31" customWidth="1"/>
    <col min="8196" max="8196" width="26.7109375" style="31" customWidth="1"/>
    <col min="8197" max="8197" width="25" style="31" customWidth="1"/>
    <col min="8198" max="8199" width="29.7109375" style="31" customWidth="1"/>
    <col min="8200" max="8200" width="23" style="31" customWidth="1"/>
    <col min="8201" max="8201" width="27.28515625" style="31" customWidth="1"/>
    <col min="8202" max="8202" width="29.5703125" style="31" customWidth="1"/>
    <col min="8203" max="8203" width="41.7109375" style="31" customWidth="1"/>
    <col min="8204" max="8204" width="29.85546875" style="31" customWidth="1"/>
    <col min="8205" max="8205" width="26.28515625" style="31" customWidth="1"/>
    <col min="8206" max="8206" width="22.140625" style="31" customWidth="1"/>
    <col min="8207" max="8207" width="26.140625" style="31" customWidth="1"/>
    <col min="8208" max="8208" width="19.5703125" style="31" bestFit="1" customWidth="1"/>
    <col min="8209" max="8209" width="21.85546875" style="31" customWidth="1"/>
    <col min="8210" max="8210" width="18.28515625" style="31" customWidth="1"/>
    <col min="8211" max="8214" width="6.42578125" style="31" customWidth="1"/>
    <col min="8215" max="8443" width="11.42578125" style="31" customWidth="1"/>
    <col min="8444" max="8444" width="1" style="31" customWidth="1"/>
    <col min="8445" max="8445" width="4.28515625" style="31" customWidth="1"/>
    <col min="8446" max="8446" width="34.7109375" style="31" customWidth="1"/>
    <col min="8447" max="8447" width="0" style="31" hidden="1" customWidth="1"/>
    <col min="8448" max="8448" width="20" style="31"/>
    <col min="8449" max="8449" width="3.140625" style="31" bestFit="1" customWidth="1"/>
    <col min="8450" max="8450" width="58.85546875" style="31" customWidth="1"/>
    <col min="8451" max="8451" width="31.140625" style="31" customWidth="1"/>
    <col min="8452" max="8452" width="26.7109375" style="31" customWidth="1"/>
    <col min="8453" max="8453" width="25" style="31" customWidth="1"/>
    <col min="8454" max="8455" width="29.7109375" style="31" customWidth="1"/>
    <col min="8456" max="8456" width="23" style="31" customWidth="1"/>
    <col min="8457" max="8457" width="27.28515625" style="31" customWidth="1"/>
    <col min="8458" max="8458" width="29.5703125" style="31" customWidth="1"/>
    <col min="8459" max="8459" width="41.7109375" style="31" customWidth="1"/>
    <col min="8460" max="8460" width="29.85546875" style="31" customWidth="1"/>
    <col min="8461" max="8461" width="26.28515625" style="31" customWidth="1"/>
    <col min="8462" max="8462" width="22.140625" style="31" customWidth="1"/>
    <col min="8463" max="8463" width="26.140625" style="31" customWidth="1"/>
    <col min="8464" max="8464" width="19.5703125" style="31" bestFit="1" customWidth="1"/>
    <col min="8465" max="8465" width="21.85546875" style="31" customWidth="1"/>
    <col min="8466" max="8466" width="18.28515625" style="31" customWidth="1"/>
    <col min="8467" max="8470" width="6.42578125" style="31" customWidth="1"/>
    <col min="8471" max="8699" width="11.42578125" style="31" customWidth="1"/>
    <col min="8700" max="8700" width="1" style="31" customWidth="1"/>
    <col min="8701" max="8701" width="4.28515625" style="31" customWidth="1"/>
    <col min="8702" max="8702" width="34.7109375" style="31" customWidth="1"/>
    <col min="8703" max="8703" width="0" style="31" hidden="1" customWidth="1"/>
    <col min="8704" max="8704" width="20" style="31"/>
    <col min="8705" max="8705" width="3.140625" style="31" bestFit="1" customWidth="1"/>
    <col min="8706" max="8706" width="58.85546875" style="31" customWidth="1"/>
    <col min="8707" max="8707" width="31.140625" style="31" customWidth="1"/>
    <col min="8708" max="8708" width="26.7109375" style="31" customWidth="1"/>
    <col min="8709" max="8709" width="25" style="31" customWidth="1"/>
    <col min="8710" max="8711" width="29.7109375" style="31" customWidth="1"/>
    <col min="8712" max="8712" width="23" style="31" customWidth="1"/>
    <col min="8713" max="8713" width="27.28515625" style="31" customWidth="1"/>
    <col min="8714" max="8714" width="29.5703125" style="31" customWidth="1"/>
    <col min="8715" max="8715" width="41.7109375" style="31" customWidth="1"/>
    <col min="8716" max="8716" width="29.85546875" style="31" customWidth="1"/>
    <col min="8717" max="8717" width="26.28515625" style="31" customWidth="1"/>
    <col min="8718" max="8718" width="22.140625" style="31" customWidth="1"/>
    <col min="8719" max="8719" width="26.140625" style="31" customWidth="1"/>
    <col min="8720" max="8720" width="19.5703125" style="31" bestFit="1" customWidth="1"/>
    <col min="8721" max="8721" width="21.85546875" style="31" customWidth="1"/>
    <col min="8722" max="8722" width="18.28515625" style="31" customWidth="1"/>
    <col min="8723" max="8726" width="6.42578125" style="31" customWidth="1"/>
    <col min="8727" max="8955" width="11.42578125" style="31" customWidth="1"/>
    <col min="8956" max="8956" width="1" style="31" customWidth="1"/>
    <col min="8957" max="8957" width="4.28515625" style="31" customWidth="1"/>
    <col min="8958" max="8958" width="34.7109375" style="31" customWidth="1"/>
    <col min="8959" max="8959" width="0" style="31" hidden="1" customWidth="1"/>
    <col min="8960" max="8960" width="20" style="31"/>
    <col min="8961" max="8961" width="3.140625" style="31" bestFit="1" customWidth="1"/>
    <col min="8962" max="8962" width="58.85546875" style="31" customWidth="1"/>
    <col min="8963" max="8963" width="31.140625" style="31" customWidth="1"/>
    <col min="8964" max="8964" width="26.7109375" style="31" customWidth="1"/>
    <col min="8965" max="8965" width="25" style="31" customWidth="1"/>
    <col min="8966" max="8967" width="29.7109375" style="31" customWidth="1"/>
    <col min="8968" max="8968" width="23" style="31" customWidth="1"/>
    <col min="8969" max="8969" width="27.28515625" style="31" customWidth="1"/>
    <col min="8970" max="8970" width="29.5703125" style="31" customWidth="1"/>
    <col min="8971" max="8971" width="41.7109375" style="31" customWidth="1"/>
    <col min="8972" max="8972" width="29.85546875" style="31" customWidth="1"/>
    <col min="8973" max="8973" width="26.28515625" style="31" customWidth="1"/>
    <col min="8974" max="8974" width="22.140625" style="31" customWidth="1"/>
    <col min="8975" max="8975" width="26.140625" style="31" customWidth="1"/>
    <col min="8976" max="8976" width="19.5703125" style="31" bestFit="1" customWidth="1"/>
    <col min="8977" max="8977" width="21.85546875" style="31" customWidth="1"/>
    <col min="8978" max="8978" width="18.28515625" style="31" customWidth="1"/>
    <col min="8979" max="8982" width="6.42578125" style="31" customWidth="1"/>
    <col min="8983" max="9211" width="11.42578125" style="31" customWidth="1"/>
    <col min="9212" max="9212" width="1" style="31" customWidth="1"/>
    <col min="9213" max="9213" width="4.28515625" style="31" customWidth="1"/>
    <col min="9214" max="9214" width="34.7109375" style="31" customWidth="1"/>
    <col min="9215" max="9215" width="0" style="31" hidden="1" customWidth="1"/>
    <col min="9216" max="9216" width="20" style="31"/>
    <col min="9217" max="9217" width="3.140625" style="31" bestFit="1" customWidth="1"/>
    <col min="9218" max="9218" width="58.85546875" style="31" customWidth="1"/>
    <col min="9219" max="9219" width="31.140625" style="31" customWidth="1"/>
    <col min="9220" max="9220" width="26.7109375" style="31" customWidth="1"/>
    <col min="9221" max="9221" width="25" style="31" customWidth="1"/>
    <col min="9222" max="9223" width="29.7109375" style="31" customWidth="1"/>
    <col min="9224" max="9224" width="23" style="31" customWidth="1"/>
    <col min="9225" max="9225" width="27.28515625" style="31" customWidth="1"/>
    <col min="9226" max="9226" width="29.5703125" style="31" customWidth="1"/>
    <col min="9227" max="9227" width="41.7109375" style="31" customWidth="1"/>
    <col min="9228" max="9228" width="29.85546875" style="31" customWidth="1"/>
    <col min="9229" max="9229" width="26.28515625" style="31" customWidth="1"/>
    <col min="9230" max="9230" width="22.140625" style="31" customWidth="1"/>
    <col min="9231" max="9231" width="26.140625" style="31" customWidth="1"/>
    <col min="9232" max="9232" width="19.5703125" style="31" bestFit="1" customWidth="1"/>
    <col min="9233" max="9233" width="21.85546875" style="31" customWidth="1"/>
    <col min="9234" max="9234" width="18.28515625" style="31" customWidth="1"/>
    <col min="9235" max="9238" width="6.42578125" style="31" customWidth="1"/>
    <col min="9239" max="9467" width="11.42578125" style="31" customWidth="1"/>
    <col min="9468" max="9468" width="1" style="31" customWidth="1"/>
    <col min="9469" max="9469" width="4.28515625" style="31" customWidth="1"/>
    <col min="9470" max="9470" width="34.7109375" style="31" customWidth="1"/>
    <col min="9471" max="9471" width="0" style="31" hidden="1" customWidth="1"/>
    <col min="9472" max="9472" width="20" style="31"/>
    <col min="9473" max="9473" width="3.140625" style="31" bestFit="1" customWidth="1"/>
    <col min="9474" max="9474" width="58.85546875" style="31" customWidth="1"/>
    <col min="9475" max="9475" width="31.140625" style="31" customWidth="1"/>
    <col min="9476" max="9476" width="26.7109375" style="31" customWidth="1"/>
    <col min="9477" max="9477" width="25" style="31" customWidth="1"/>
    <col min="9478" max="9479" width="29.7109375" style="31" customWidth="1"/>
    <col min="9480" max="9480" width="23" style="31" customWidth="1"/>
    <col min="9481" max="9481" width="27.28515625" style="31" customWidth="1"/>
    <col min="9482" max="9482" width="29.5703125" style="31" customWidth="1"/>
    <col min="9483" max="9483" width="41.7109375" style="31" customWidth="1"/>
    <col min="9484" max="9484" width="29.85546875" style="31" customWidth="1"/>
    <col min="9485" max="9485" width="26.28515625" style="31" customWidth="1"/>
    <col min="9486" max="9486" width="22.140625" style="31" customWidth="1"/>
    <col min="9487" max="9487" width="26.140625" style="31" customWidth="1"/>
    <col min="9488" max="9488" width="19.5703125" style="31" bestFit="1" customWidth="1"/>
    <col min="9489" max="9489" width="21.85546875" style="31" customWidth="1"/>
    <col min="9490" max="9490" width="18.28515625" style="31" customWidth="1"/>
    <col min="9491" max="9494" width="6.42578125" style="31" customWidth="1"/>
    <col min="9495" max="9723" width="11.42578125" style="31" customWidth="1"/>
    <col min="9724" max="9724" width="1" style="31" customWidth="1"/>
    <col min="9725" max="9725" width="4.28515625" style="31" customWidth="1"/>
    <col min="9726" max="9726" width="34.7109375" style="31" customWidth="1"/>
    <col min="9727" max="9727" width="0" style="31" hidden="1" customWidth="1"/>
    <col min="9728" max="9728" width="20" style="31"/>
    <col min="9729" max="9729" width="3.140625" style="31" bestFit="1" customWidth="1"/>
    <col min="9730" max="9730" width="58.85546875" style="31" customWidth="1"/>
    <col min="9731" max="9731" width="31.140625" style="31" customWidth="1"/>
    <col min="9732" max="9732" width="26.7109375" style="31" customWidth="1"/>
    <col min="9733" max="9733" width="25" style="31" customWidth="1"/>
    <col min="9734" max="9735" width="29.7109375" style="31" customWidth="1"/>
    <col min="9736" max="9736" width="23" style="31" customWidth="1"/>
    <col min="9737" max="9737" width="27.28515625" style="31" customWidth="1"/>
    <col min="9738" max="9738" width="29.5703125" style="31" customWidth="1"/>
    <col min="9739" max="9739" width="41.7109375" style="31" customWidth="1"/>
    <col min="9740" max="9740" width="29.85546875" style="31" customWidth="1"/>
    <col min="9741" max="9741" width="26.28515625" style="31" customWidth="1"/>
    <col min="9742" max="9742" width="22.140625" style="31" customWidth="1"/>
    <col min="9743" max="9743" width="26.140625" style="31" customWidth="1"/>
    <col min="9744" max="9744" width="19.5703125" style="31" bestFit="1" customWidth="1"/>
    <col min="9745" max="9745" width="21.85546875" style="31" customWidth="1"/>
    <col min="9746" max="9746" width="18.28515625" style="31" customWidth="1"/>
    <col min="9747" max="9750" width="6.42578125" style="31" customWidth="1"/>
    <col min="9751" max="9979" width="11.42578125" style="31" customWidth="1"/>
    <col min="9980" max="9980" width="1" style="31" customWidth="1"/>
    <col min="9981" max="9981" width="4.28515625" style="31" customWidth="1"/>
    <col min="9982" max="9982" width="34.7109375" style="31" customWidth="1"/>
    <col min="9983" max="9983" width="0" style="31" hidden="1" customWidth="1"/>
    <col min="9984" max="9984" width="20" style="31"/>
    <col min="9985" max="9985" width="3.140625" style="31" bestFit="1" customWidth="1"/>
    <col min="9986" max="9986" width="58.85546875" style="31" customWidth="1"/>
    <col min="9987" max="9987" width="31.140625" style="31" customWidth="1"/>
    <col min="9988" max="9988" width="26.7109375" style="31" customWidth="1"/>
    <col min="9989" max="9989" width="25" style="31" customWidth="1"/>
    <col min="9990" max="9991" width="29.7109375" style="31" customWidth="1"/>
    <col min="9992" max="9992" width="23" style="31" customWidth="1"/>
    <col min="9993" max="9993" width="27.28515625" style="31" customWidth="1"/>
    <col min="9994" max="9994" width="29.5703125" style="31" customWidth="1"/>
    <col min="9995" max="9995" width="41.7109375" style="31" customWidth="1"/>
    <col min="9996" max="9996" width="29.85546875" style="31" customWidth="1"/>
    <col min="9997" max="9997" width="26.28515625" style="31" customWidth="1"/>
    <col min="9998" max="9998" width="22.140625" style="31" customWidth="1"/>
    <col min="9999" max="9999" width="26.140625" style="31" customWidth="1"/>
    <col min="10000" max="10000" width="19.5703125" style="31" bestFit="1" customWidth="1"/>
    <col min="10001" max="10001" width="21.85546875" style="31" customWidth="1"/>
    <col min="10002" max="10002" width="18.28515625" style="31" customWidth="1"/>
    <col min="10003" max="10006" width="6.42578125" style="31" customWidth="1"/>
    <col min="10007" max="10235" width="11.42578125" style="31" customWidth="1"/>
    <col min="10236" max="10236" width="1" style="31" customWidth="1"/>
    <col min="10237" max="10237" width="4.28515625" style="31" customWidth="1"/>
    <col min="10238" max="10238" width="34.7109375" style="31" customWidth="1"/>
    <col min="10239" max="10239" width="0" style="31" hidden="1" customWidth="1"/>
    <col min="10240" max="10240" width="20" style="31"/>
    <col min="10241" max="10241" width="3.140625" style="31" bestFit="1" customWidth="1"/>
    <col min="10242" max="10242" width="58.85546875" style="31" customWidth="1"/>
    <col min="10243" max="10243" width="31.140625" style="31" customWidth="1"/>
    <col min="10244" max="10244" width="26.7109375" style="31" customWidth="1"/>
    <col min="10245" max="10245" width="25" style="31" customWidth="1"/>
    <col min="10246" max="10247" width="29.7109375" style="31" customWidth="1"/>
    <col min="10248" max="10248" width="23" style="31" customWidth="1"/>
    <col min="10249" max="10249" width="27.28515625" style="31" customWidth="1"/>
    <col min="10250" max="10250" width="29.5703125" style="31" customWidth="1"/>
    <col min="10251" max="10251" width="41.7109375" style="31" customWidth="1"/>
    <col min="10252" max="10252" width="29.85546875" style="31" customWidth="1"/>
    <col min="10253" max="10253" width="26.28515625" style="31" customWidth="1"/>
    <col min="10254" max="10254" width="22.140625" style="31" customWidth="1"/>
    <col min="10255" max="10255" width="26.140625" style="31" customWidth="1"/>
    <col min="10256" max="10256" width="19.5703125" style="31" bestFit="1" customWidth="1"/>
    <col min="10257" max="10257" width="21.85546875" style="31" customWidth="1"/>
    <col min="10258" max="10258" width="18.28515625" style="31" customWidth="1"/>
    <col min="10259" max="10262" width="6.42578125" style="31" customWidth="1"/>
    <col min="10263" max="10491" width="11.42578125" style="31" customWidth="1"/>
    <col min="10492" max="10492" width="1" style="31" customWidth="1"/>
    <col min="10493" max="10493" width="4.28515625" style="31" customWidth="1"/>
    <col min="10494" max="10494" width="34.7109375" style="31" customWidth="1"/>
    <col min="10495" max="10495" width="0" style="31" hidden="1" customWidth="1"/>
    <col min="10496" max="10496" width="20" style="31"/>
    <col min="10497" max="10497" width="3.140625" style="31" bestFit="1" customWidth="1"/>
    <col min="10498" max="10498" width="58.85546875" style="31" customWidth="1"/>
    <col min="10499" max="10499" width="31.140625" style="31" customWidth="1"/>
    <col min="10500" max="10500" width="26.7109375" style="31" customWidth="1"/>
    <col min="10501" max="10501" width="25" style="31" customWidth="1"/>
    <col min="10502" max="10503" width="29.7109375" style="31" customWidth="1"/>
    <col min="10504" max="10504" width="23" style="31" customWidth="1"/>
    <col min="10505" max="10505" width="27.28515625" style="31" customWidth="1"/>
    <col min="10506" max="10506" width="29.5703125" style="31" customWidth="1"/>
    <col min="10507" max="10507" width="41.7109375" style="31" customWidth="1"/>
    <col min="10508" max="10508" width="29.85546875" style="31" customWidth="1"/>
    <col min="10509" max="10509" width="26.28515625" style="31" customWidth="1"/>
    <col min="10510" max="10510" width="22.140625" style="31" customWidth="1"/>
    <col min="10511" max="10511" width="26.140625" style="31" customWidth="1"/>
    <col min="10512" max="10512" width="19.5703125" style="31" bestFit="1" customWidth="1"/>
    <col min="10513" max="10513" width="21.85546875" style="31" customWidth="1"/>
    <col min="10514" max="10514" width="18.28515625" style="31" customWidth="1"/>
    <col min="10515" max="10518" width="6.42578125" style="31" customWidth="1"/>
    <col min="10519" max="10747" width="11.42578125" style="31" customWidth="1"/>
    <col min="10748" max="10748" width="1" style="31" customWidth="1"/>
    <col min="10749" max="10749" width="4.28515625" style="31" customWidth="1"/>
    <col min="10750" max="10750" width="34.7109375" style="31" customWidth="1"/>
    <col min="10751" max="10751" width="0" style="31" hidden="1" customWidth="1"/>
    <col min="10752" max="10752" width="20" style="31"/>
    <col min="10753" max="10753" width="3.140625" style="31" bestFit="1" customWidth="1"/>
    <col min="10754" max="10754" width="58.85546875" style="31" customWidth="1"/>
    <col min="10755" max="10755" width="31.140625" style="31" customWidth="1"/>
    <col min="10756" max="10756" width="26.7109375" style="31" customWidth="1"/>
    <col min="10757" max="10757" width="25" style="31" customWidth="1"/>
    <col min="10758" max="10759" width="29.7109375" style="31" customWidth="1"/>
    <col min="10760" max="10760" width="23" style="31" customWidth="1"/>
    <col min="10761" max="10761" width="27.28515625" style="31" customWidth="1"/>
    <col min="10762" max="10762" width="29.5703125" style="31" customWidth="1"/>
    <col min="10763" max="10763" width="41.7109375" style="31" customWidth="1"/>
    <col min="10764" max="10764" width="29.85546875" style="31" customWidth="1"/>
    <col min="10765" max="10765" width="26.28515625" style="31" customWidth="1"/>
    <col min="10766" max="10766" width="22.140625" style="31" customWidth="1"/>
    <col min="10767" max="10767" width="26.140625" style="31" customWidth="1"/>
    <col min="10768" max="10768" width="19.5703125" style="31" bestFit="1" customWidth="1"/>
    <col min="10769" max="10769" width="21.85546875" style="31" customWidth="1"/>
    <col min="10770" max="10770" width="18.28515625" style="31" customWidth="1"/>
    <col min="10771" max="10774" width="6.42578125" style="31" customWidth="1"/>
    <col min="10775" max="11003" width="11.42578125" style="31" customWidth="1"/>
    <col min="11004" max="11004" width="1" style="31" customWidth="1"/>
    <col min="11005" max="11005" width="4.28515625" style="31" customWidth="1"/>
    <col min="11006" max="11006" width="34.7109375" style="31" customWidth="1"/>
    <col min="11007" max="11007" width="0" style="31" hidden="1" customWidth="1"/>
    <col min="11008" max="11008" width="20" style="31"/>
    <col min="11009" max="11009" width="3.140625" style="31" bestFit="1" customWidth="1"/>
    <col min="11010" max="11010" width="58.85546875" style="31" customWidth="1"/>
    <col min="11011" max="11011" width="31.140625" style="31" customWidth="1"/>
    <col min="11012" max="11012" width="26.7109375" style="31" customWidth="1"/>
    <col min="11013" max="11013" width="25" style="31" customWidth="1"/>
    <col min="11014" max="11015" width="29.7109375" style="31" customWidth="1"/>
    <col min="11016" max="11016" width="23" style="31" customWidth="1"/>
    <col min="11017" max="11017" width="27.28515625" style="31" customWidth="1"/>
    <col min="11018" max="11018" width="29.5703125" style="31" customWidth="1"/>
    <col min="11019" max="11019" width="41.7109375" style="31" customWidth="1"/>
    <col min="11020" max="11020" width="29.85546875" style="31" customWidth="1"/>
    <col min="11021" max="11021" width="26.28515625" style="31" customWidth="1"/>
    <col min="11022" max="11022" width="22.140625" style="31" customWidth="1"/>
    <col min="11023" max="11023" width="26.140625" style="31" customWidth="1"/>
    <col min="11024" max="11024" width="19.5703125" style="31" bestFit="1" customWidth="1"/>
    <col min="11025" max="11025" width="21.85546875" style="31" customWidth="1"/>
    <col min="11026" max="11026" width="18.28515625" style="31" customWidth="1"/>
    <col min="11027" max="11030" width="6.42578125" style="31" customWidth="1"/>
    <col min="11031" max="11259" width="11.42578125" style="31" customWidth="1"/>
    <col min="11260" max="11260" width="1" style="31" customWidth="1"/>
    <col min="11261" max="11261" width="4.28515625" style="31" customWidth="1"/>
    <col min="11262" max="11262" width="34.7109375" style="31" customWidth="1"/>
    <col min="11263" max="11263" width="0" style="31" hidden="1" customWidth="1"/>
    <col min="11264" max="11264" width="20" style="31"/>
    <col min="11265" max="11265" width="3.140625" style="31" bestFit="1" customWidth="1"/>
    <col min="11266" max="11266" width="58.85546875" style="31" customWidth="1"/>
    <col min="11267" max="11267" width="31.140625" style="31" customWidth="1"/>
    <col min="11268" max="11268" width="26.7109375" style="31" customWidth="1"/>
    <col min="11269" max="11269" width="25" style="31" customWidth="1"/>
    <col min="11270" max="11271" width="29.7109375" style="31" customWidth="1"/>
    <col min="11272" max="11272" width="23" style="31" customWidth="1"/>
    <col min="11273" max="11273" width="27.28515625" style="31" customWidth="1"/>
    <col min="11274" max="11274" width="29.5703125" style="31" customWidth="1"/>
    <col min="11275" max="11275" width="41.7109375" style="31" customWidth="1"/>
    <col min="11276" max="11276" width="29.85546875" style="31" customWidth="1"/>
    <col min="11277" max="11277" width="26.28515625" style="31" customWidth="1"/>
    <col min="11278" max="11278" width="22.140625" style="31" customWidth="1"/>
    <col min="11279" max="11279" width="26.140625" style="31" customWidth="1"/>
    <col min="11280" max="11280" width="19.5703125" style="31" bestFit="1" customWidth="1"/>
    <col min="11281" max="11281" width="21.85546875" style="31" customWidth="1"/>
    <col min="11282" max="11282" width="18.28515625" style="31" customWidth="1"/>
    <col min="11283" max="11286" width="6.42578125" style="31" customWidth="1"/>
    <col min="11287" max="11515" width="11.42578125" style="31" customWidth="1"/>
    <col min="11516" max="11516" width="1" style="31" customWidth="1"/>
    <col min="11517" max="11517" width="4.28515625" style="31" customWidth="1"/>
    <col min="11518" max="11518" width="34.7109375" style="31" customWidth="1"/>
    <col min="11519" max="11519" width="0" style="31" hidden="1" customWidth="1"/>
    <col min="11520" max="11520" width="20" style="31"/>
    <col min="11521" max="11521" width="3.140625" style="31" bestFit="1" customWidth="1"/>
    <col min="11522" max="11522" width="58.85546875" style="31" customWidth="1"/>
    <col min="11523" max="11523" width="31.140625" style="31" customWidth="1"/>
    <col min="11524" max="11524" width="26.7109375" style="31" customWidth="1"/>
    <col min="11525" max="11525" width="25" style="31" customWidth="1"/>
    <col min="11526" max="11527" width="29.7109375" style="31" customWidth="1"/>
    <col min="11528" max="11528" width="23" style="31" customWidth="1"/>
    <col min="11529" max="11529" width="27.28515625" style="31" customWidth="1"/>
    <col min="11530" max="11530" width="29.5703125" style="31" customWidth="1"/>
    <col min="11531" max="11531" width="41.7109375" style="31" customWidth="1"/>
    <col min="11532" max="11532" width="29.85546875" style="31" customWidth="1"/>
    <col min="11533" max="11533" width="26.28515625" style="31" customWidth="1"/>
    <col min="11534" max="11534" width="22.140625" style="31" customWidth="1"/>
    <col min="11535" max="11535" width="26.140625" style="31" customWidth="1"/>
    <col min="11536" max="11536" width="19.5703125" style="31" bestFit="1" customWidth="1"/>
    <col min="11537" max="11537" width="21.85546875" style="31" customWidth="1"/>
    <col min="11538" max="11538" width="18.28515625" style="31" customWidth="1"/>
    <col min="11539" max="11542" width="6.42578125" style="31" customWidth="1"/>
    <col min="11543" max="11771" width="11.42578125" style="31" customWidth="1"/>
    <col min="11772" max="11772" width="1" style="31" customWidth="1"/>
    <col min="11773" max="11773" width="4.28515625" style="31" customWidth="1"/>
    <col min="11774" max="11774" width="34.7109375" style="31" customWidth="1"/>
    <col min="11775" max="11775" width="0" style="31" hidden="1" customWidth="1"/>
    <col min="11776" max="11776" width="20" style="31"/>
    <col min="11777" max="11777" width="3.140625" style="31" bestFit="1" customWidth="1"/>
    <col min="11778" max="11778" width="58.85546875" style="31" customWidth="1"/>
    <col min="11779" max="11779" width="31.140625" style="31" customWidth="1"/>
    <col min="11780" max="11780" width="26.7109375" style="31" customWidth="1"/>
    <col min="11781" max="11781" width="25" style="31" customWidth="1"/>
    <col min="11782" max="11783" width="29.7109375" style="31" customWidth="1"/>
    <col min="11784" max="11784" width="23" style="31" customWidth="1"/>
    <col min="11785" max="11785" width="27.28515625" style="31" customWidth="1"/>
    <col min="11786" max="11786" width="29.5703125" style="31" customWidth="1"/>
    <col min="11787" max="11787" width="41.7109375" style="31" customWidth="1"/>
    <col min="11788" max="11788" width="29.85546875" style="31" customWidth="1"/>
    <col min="11789" max="11789" width="26.28515625" style="31" customWidth="1"/>
    <col min="11790" max="11790" width="22.140625" style="31" customWidth="1"/>
    <col min="11791" max="11791" width="26.140625" style="31" customWidth="1"/>
    <col min="11792" max="11792" width="19.5703125" style="31" bestFit="1" customWidth="1"/>
    <col min="11793" max="11793" width="21.85546875" style="31" customWidth="1"/>
    <col min="11794" max="11794" width="18.28515625" style="31" customWidth="1"/>
    <col min="11795" max="11798" width="6.42578125" style="31" customWidth="1"/>
    <col min="11799" max="12027" width="11.42578125" style="31" customWidth="1"/>
    <col min="12028" max="12028" width="1" style="31" customWidth="1"/>
    <col min="12029" max="12029" width="4.28515625" style="31" customWidth="1"/>
    <col min="12030" max="12030" width="34.7109375" style="31" customWidth="1"/>
    <col min="12031" max="12031" width="0" style="31" hidden="1" customWidth="1"/>
    <col min="12032" max="12032" width="20" style="31"/>
    <col min="12033" max="12033" width="3.140625" style="31" bestFit="1" customWidth="1"/>
    <col min="12034" max="12034" width="58.85546875" style="31" customWidth="1"/>
    <col min="12035" max="12035" width="31.140625" style="31" customWidth="1"/>
    <col min="12036" max="12036" width="26.7109375" style="31" customWidth="1"/>
    <col min="12037" max="12037" width="25" style="31" customWidth="1"/>
    <col min="12038" max="12039" width="29.7109375" style="31" customWidth="1"/>
    <col min="12040" max="12040" width="23" style="31" customWidth="1"/>
    <col min="12041" max="12041" width="27.28515625" style="31" customWidth="1"/>
    <col min="12042" max="12042" width="29.5703125" style="31" customWidth="1"/>
    <col min="12043" max="12043" width="41.7109375" style="31" customWidth="1"/>
    <col min="12044" max="12044" width="29.85546875" style="31" customWidth="1"/>
    <col min="12045" max="12045" width="26.28515625" style="31" customWidth="1"/>
    <col min="12046" max="12046" width="22.140625" style="31" customWidth="1"/>
    <col min="12047" max="12047" width="26.140625" style="31" customWidth="1"/>
    <col min="12048" max="12048" width="19.5703125" style="31" bestFit="1" customWidth="1"/>
    <col min="12049" max="12049" width="21.85546875" style="31" customWidth="1"/>
    <col min="12050" max="12050" width="18.28515625" style="31" customWidth="1"/>
    <col min="12051" max="12054" width="6.42578125" style="31" customWidth="1"/>
    <col min="12055" max="12283" width="11.42578125" style="31" customWidth="1"/>
    <col min="12284" max="12284" width="1" style="31" customWidth="1"/>
    <col min="12285" max="12285" width="4.28515625" style="31" customWidth="1"/>
    <col min="12286" max="12286" width="34.7109375" style="31" customWidth="1"/>
    <col min="12287" max="12287" width="0" style="31" hidden="1" customWidth="1"/>
    <col min="12288" max="12288" width="20" style="31"/>
    <col min="12289" max="12289" width="3.140625" style="31" bestFit="1" customWidth="1"/>
    <col min="12290" max="12290" width="58.85546875" style="31" customWidth="1"/>
    <col min="12291" max="12291" width="31.140625" style="31" customWidth="1"/>
    <col min="12292" max="12292" width="26.7109375" style="31" customWidth="1"/>
    <col min="12293" max="12293" width="25" style="31" customWidth="1"/>
    <col min="12294" max="12295" width="29.7109375" style="31" customWidth="1"/>
    <col min="12296" max="12296" width="23" style="31" customWidth="1"/>
    <col min="12297" max="12297" width="27.28515625" style="31" customWidth="1"/>
    <col min="12298" max="12298" width="29.5703125" style="31" customWidth="1"/>
    <col min="12299" max="12299" width="41.7109375" style="31" customWidth="1"/>
    <col min="12300" max="12300" width="29.85546875" style="31" customWidth="1"/>
    <col min="12301" max="12301" width="26.28515625" style="31" customWidth="1"/>
    <col min="12302" max="12302" width="22.140625" style="31" customWidth="1"/>
    <col min="12303" max="12303" width="26.140625" style="31" customWidth="1"/>
    <col min="12304" max="12304" width="19.5703125" style="31" bestFit="1" customWidth="1"/>
    <col min="12305" max="12305" width="21.85546875" style="31" customWidth="1"/>
    <col min="12306" max="12306" width="18.28515625" style="31" customWidth="1"/>
    <col min="12307" max="12310" width="6.42578125" style="31" customWidth="1"/>
    <col min="12311" max="12539" width="11.42578125" style="31" customWidth="1"/>
    <col min="12540" max="12540" width="1" style="31" customWidth="1"/>
    <col min="12541" max="12541" width="4.28515625" style="31" customWidth="1"/>
    <col min="12542" max="12542" width="34.7109375" style="31" customWidth="1"/>
    <col min="12543" max="12543" width="0" style="31" hidden="1" customWidth="1"/>
    <col min="12544" max="12544" width="20" style="31"/>
    <col min="12545" max="12545" width="3.140625" style="31" bestFit="1" customWidth="1"/>
    <col min="12546" max="12546" width="58.85546875" style="31" customWidth="1"/>
    <col min="12547" max="12547" width="31.140625" style="31" customWidth="1"/>
    <col min="12548" max="12548" width="26.7109375" style="31" customWidth="1"/>
    <col min="12549" max="12549" width="25" style="31" customWidth="1"/>
    <col min="12550" max="12551" width="29.7109375" style="31" customWidth="1"/>
    <col min="12552" max="12552" width="23" style="31" customWidth="1"/>
    <col min="12553" max="12553" width="27.28515625" style="31" customWidth="1"/>
    <col min="12554" max="12554" width="29.5703125" style="31" customWidth="1"/>
    <col min="12555" max="12555" width="41.7109375" style="31" customWidth="1"/>
    <col min="12556" max="12556" width="29.85546875" style="31" customWidth="1"/>
    <col min="12557" max="12557" width="26.28515625" style="31" customWidth="1"/>
    <col min="12558" max="12558" width="22.140625" style="31" customWidth="1"/>
    <col min="12559" max="12559" width="26.140625" style="31" customWidth="1"/>
    <col min="12560" max="12560" width="19.5703125" style="31" bestFit="1" customWidth="1"/>
    <col min="12561" max="12561" width="21.85546875" style="31" customWidth="1"/>
    <col min="12562" max="12562" width="18.28515625" style="31" customWidth="1"/>
    <col min="12563" max="12566" width="6.42578125" style="31" customWidth="1"/>
    <col min="12567" max="12795" width="11.42578125" style="31" customWidth="1"/>
    <col min="12796" max="12796" width="1" style="31" customWidth="1"/>
    <col min="12797" max="12797" width="4.28515625" style="31" customWidth="1"/>
    <col min="12798" max="12798" width="34.7109375" style="31" customWidth="1"/>
    <col min="12799" max="12799" width="0" style="31" hidden="1" customWidth="1"/>
    <col min="12800" max="12800" width="20" style="31"/>
    <col min="12801" max="12801" width="3.140625" style="31" bestFit="1" customWidth="1"/>
    <col min="12802" max="12802" width="58.85546875" style="31" customWidth="1"/>
    <col min="12803" max="12803" width="31.140625" style="31" customWidth="1"/>
    <col min="12804" max="12804" width="26.7109375" style="31" customWidth="1"/>
    <col min="12805" max="12805" width="25" style="31" customWidth="1"/>
    <col min="12806" max="12807" width="29.7109375" style="31" customWidth="1"/>
    <col min="12808" max="12808" width="23" style="31" customWidth="1"/>
    <col min="12809" max="12809" width="27.28515625" style="31" customWidth="1"/>
    <col min="12810" max="12810" width="29.5703125" style="31" customWidth="1"/>
    <col min="12811" max="12811" width="41.7109375" style="31" customWidth="1"/>
    <col min="12812" max="12812" width="29.85546875" style="31" customWidth="1"/>
    <col min="12813" max="12813" width="26.28515625" style="31" customWidth="1"/>
    <col min="12814" max="12814" width="22.140625" style="31" customWidth="1"/>
    <col min="12815" max="12815" width="26.140625" style="31" customWidth="1"/>
    <col min="12816" max="12816" width="19.5703125" style="31" bestFit="1" customWidth="1"/>
    <col min="12817" max="12817" width="21.85546875" style="31" customWidth="1"/>
    <col min="12818" max="12818" width="18.28515625" style="31" customWidth="1"/>
    <col min="12819" max="12822" width="6.42578125" style="31" customWidth="1"/>
    <col min="12823" max="13051" width="11.42578125" style="31" customWidth="1"/>
    <col min="13052" max="13052" width="1" style="31" customWidth="1"/>
    <col min="13053" max="13053" width="4.28515625" style="31" customWidth="1"/>
    <col min="13054" max="13054" width="34.7109375" style="31" customWidth="1"/>
    <col min="13055" max="13055" width="0" style="31" hidden="1" customWidth="1"/>
    <col min="13056" max="13056" width="20" style="31"/>
    <col min="13057" max="13057" width="3.140625" style="31" bestFit="1" customWidth="1"/>
    <col min="13058" max="13058" width="58.85546875" style="31" customWidth="1"/>
    <col min="13059" max="13059" width="31.140625" style="31" customWidth="1"/>
    <col min="13060" max="13060" width="26.7109375" style="31" customWidth="1"/>
    <col min="13061" max="13061" width="25" style="31" customWidth="1"/>
    <col min="13062" max="13063" width="29.7109375" style="31" customWidth="1"/>
    <col min="13064" max="13064" width="23" style="31" customWidth="1"/>
    <col min="13065" max="13065" width="27.28515625" style="31" customWidth="1"/>
    <col min="13066" max="13066" width="29.5703125" style="31" customWidth="1"/>
    <col min="13067" max="13067" width="41.7109375" style="31" customWidth="1"/>
    <col min="13068" max="13068" width="29.85546875" style="31" customWidth="1"/>
    <col min="13069" max="13069" width="26.28515625" style="31" customWidth="1"/>
    <col min="13070" max="13070" width="22.140625" style="31" customWidth="1"/>
    <col min="13071" max="13071" width="26.140625" style="31" customWidth="1"/>
    <col min="13072" max="13072" width="19.5703125" style="31" bestFit="1" customWidth="1"/>
    <col min="13073" max="13073" width="21.85546875" style="31" customWidth="1"/>
    <col min="13074" max="13074" width="18.28515625" style="31" customWidth="1"/>
    <col min="13075" max="13078" width="6.42578125" style="31" customWidth="1"/>
    <col min="13079" max="13307" width="11.42578125" style="31" customWidth="1"/>
    <col min="13308" max="13308" width="1" style="31" customWidth="1"/>
    <col min="13309" max="13309" width="4.28515625" style="31" customWidth="1"/>
    <col min="13310" max="13310" width="34.7109375" style="31" customWidth="1"/>
    <col min="13311" max="13311" width="0" style="31" hidden="1" customWidth="1"/>
    <col min="13312" max="13312" width="20" style="31"/>
    <col min="13313" max="13313" width="3.140625" style="31" bestFit="1" customWidth="1"/>
    <col min="13314" max="13314" width="58.85546875" style="31" customWidth="1"/>
    <col min="13315" max="13315" width="31.140625" style="31" customWidth="1"/>
    <col min="13316" max="13316" width="26.7109375" style="31" customWidth="1"/>
    <col min="13317" max="13317" width="25" style="31" customWidth="1"/>
    <col min="13318" max="13319" width="29.7109375" style="31" customWidth="1"/>
    <col min="13320" max="13320" width="23" style="31" customWidth="1"/>
    <col min="13321" max="13321" width="27.28515625" style="31" customWidth="1"/>
    <col min="13322" max="13322" width="29.5703125" style="31" customWidth="1"/>
    <col min="13323" max="13323" width="41.7109375" style="31" customWidth="1"/>
    <col min="13324" max="13324" width="29.85546875" style="31" customWidth="1"/>
    <col min="13325" max="13325" width="26.28515625" style="31" customWidth="1"/>
    <col min="13326" max="13326" width="22.140625" style="31" customWidth="1"/>
    <col min="13327" max="13327" width="26.140625" style="31" customWidth="1"/>
    <col min="13328" max="13328" width="19.5703125" style="31" bestFit="1" customWidth="1"/>
    <col min="13329" max="13329" width="21.85546875" style="31" customWidth="1"/>
    <col min="13330" max="13330" width="18.28515625" style="31" customWidth="1"/>
    <col min="13331" max="13334" width="6.42578125" style="31" customWidth="1"/>
    <col min="13335" max="13563" width="11.42578125" style="31" customWidth="1"/>
    <col min="13564" max="13564" width="1" style="31" customWidth="1"/>
    <col min="13565" max="13565" width="4.28515625" style="31" customWidth="1"/>
    <col min="13566" max="13566" width="34.7109375" style="31" customWidth="1"/>
    <col min="13567" max="13567" width="0" style="31" hidden="1" customWidth="1"/>
    <col min="13568" max="13568" width="20" style="31"/>
    <col min="13569" max="13569" width="3.140625" style="31" bestFit="1" customWidth="1"/>
    <col min="13570" max="13570" width="58.85546875" style="31" customWidth="1"/>
    <col min="13571" max="13571" width="31.140625" style="31" customWidth="1"/>
    <col min="13572" max="13572" width="26.7109375" style="31" customWidth="1"/>
    <col min="13573" max="13573" width="25" style="31" customWidth="1"/>
    <col min="13574" max="13575" width="29.7109375" style="31" customWidth="1"/>
    <col min="13576" max="13576" width="23" style="31" customWidth="1"/>
    <col min="13577" max="13577" width="27.28515625" style="31" customWidth="1"/>
    <col min="13578" max="13578" width="29.5703125" style="31" customWidth="1"/>
    <col min="13579" max="13579" width="41.7109375" style="31" customWidth="1"/>
    <col min="13580" max="13580" width="29.85546875" style="31" customWidth="1"/>
    <col min="13581" max="13581" width="26.28515625" style="31" customWidth="1"/>
    <col min="13582" max="13582" width="22.140625" style="31" customWidth="1"/>
    <col min="13583" max="13583" width="26.140625" style="31" customWidth="1"/>
    <col min="13584" max="13584" width="19.5703125" style="31" bestFit="1" customWidth="1"/>
    <col min="13585" max="13585" width="21.85546875" style="31" customWidth="1"/>
    <col min="13586" max="13586" width="18.28515625" style="31" customWidth="1"/>
    <col min="13587" max="13590" width="6.42578125" style="31" customWidth="1"/>
    <col min="13591" max="13819" width="11.42578125" style="31" customWidth="1"/>
    <col min="13820" max="13820" width="1" style="31" customWidth="1"/>
    <col min="13821" max="13821" width="4.28515625" style="31" customWidth="1"/>
    <col min="13822" max="13822" width="34.7109375" style="31" customWidth="1"/>
    <col min="13823" max="13823" width="0" style="31" hidden="1" customWidth="1"/>
    <col min="13824" max="13824" width="20" style="31"/>
    <col min="13825" max="13825" width="3.140625" style="31" bestFit="1" customWidth="1"/>
    <col min="13826" max="13826" width="58.85546875" style="31" customWidth="1"/>
    <col min="13827" max="13827" width="31.140625" style="31" customWidth="1"/>
    <col min="13828" max="13828" width="26.7109375" style="31" customWidth="1"/>
    <col min="13829" max="13829" width="25" style="31" customWidth="1"/>
    <col min="13830" max="13831" width="29.7109375" style="31" customWidth="1"/>
    <col min="13832" max="13832" width="23" style="31" customWidth="1"/>
    <col min="13833" max="13833" width="27.28515625" style="31" customWidth="1"/>
    <col min="13834" max="13834" width="29.5703125" style="31" customWidth="1"/>
    <col min="13835" max="13835" width="41.7109375" style="31" customWidth="1"/>
    <col min="13836" max="13836" width="29.85546875" style="31" customWidth="1"/>
    <col min="13837" max="13837" width="26.28515625" style="31" customWidth="1"/>
    <col min="13838" max="13838" width="22.140625" style="31" customWidth="1"/>
    <col min="13839" max="13839" width="26.140625" style="31" customWidth="1"/>
    <col min="13840" max="13840" width="19.5703125" style="31" bestFit="1" customWidth="1"/>
    <col min="13841" max="13841" width="21.85546875" style="31" customWidth="1"/>
    <col min="13842" max="13842" width="18.28515625" style="31" customWidth="1"/>
    <col min="13843" max="13846" width="6.42578125" style="31" customWidth="1"/>
    <col min="13847" max="14075" width="11.42578125" style="31" customWidth="1"/>
    <col min="14076" max="14076" width="1" style="31" customWidth="1"/>
    <col min="14077" max="14077" width="4.28515625" style="31" customWidth="1"/>
    <col min="14078" max="14078" width="34.7109375" style="31" customWidth="1"/>
    <col min="14079" max="14079" width="0" style="31" hidden="1" customWidth="1"/>
    <col min="14080" max="14080" width="20" style="31"/>
    <col min="14081" max="14081" width="3.140625" style="31" bestFit="1" customWidth="1"/>
    <col min="14082" max="14082" width="58.85546875" style="31" customWidth="1"/>
    <col min="14083" max="14083" width="31.140625" style="31" customWidth="1"/>
    <col min="14084" max="14084" width="26.7109375" style="31" customWidth="1"/>
    <col min="14085" max="14085" width="25" style="31" customWidth="1"/>
    <col min="14086" max="14087" width="29.7109375" style="31" customWidth="1"/>
    <col min="14088" max="14088" width="23" style="31" customWidth="1"/>
    <col min="14089" max="14089" width="27.28515625" style="31" customWidth="1"/>
    <col min="14090" max="14090" width="29.5703125" style="31" customWidth="1"/>
    <col min="14091" max="14091" width="41.7109375" style="31" customWidth="1"/>
    <col min="14092" max="14092" width="29.85546875" style="31" customWidth="1"/>
    <col min="14093" max="14093" width="26.28515625" style="31" customWidth="1"/>
    <col min="14094" max="14094" width="22.140625" style="31" customWidth="1"/>
    <col min="14095" max="14095" width="26.140625" style="31" customWidth="1"/>
    <col min="14096" max="14096" width="19.5703125" style="31" bestFit="1" customWidth="1"/>
    <col min="14097" max="14097" width="21.85546875" style="31" customWidth="1"/>
    <col min="14098" max="14098" width="18.28515625" style="31" customWidth="1"/>
    <col min="14099" max="14102" width="6.42578125" style="31" customWidth="1"/>
    <col min="14103" max="14331" width="11.42578125" style="31" customWidth="1"/>
    <col min="14332" max="14332" width="1" style="31" customWidth="1"/>
    <col min="14333" max="14333" width="4.28515625" style="31" customWidth="1"/>
    <col min="14334" max="14334" width="34.7109375" style="31" customWidth="1"/>
    <col min="14335" max="14335" width="0" style="31" hidden="1" customWidth="1"/>
    <col min="14336" max="14336" width="20" style="31"/>
    <col min="14337" max="14337" width="3.140625" style="31" bestFit="1" customWidth="1"/>
    <col min="14338" max="14338" width="58.85546875" style="31" customWidth="1"/>
    <col min="14339" max="14339" width="31.140625" style="31" customWidth="1"/>
    <col min="14340" max="14340" width="26.7109375" style="31" customWidth="1"/>
    <col min="14341" max="14341" width="25" style="31" customWidth="1"/>
    <col min="14342" max="14343" width="29.7109375" style="31" customWidth="1"/>
    <col min="14344" max="14344" width="23" style="31" customWidth="1"/>
    <col min="14345" max="14345" width="27.28515625" style="31" customWidth="1"/>
    <col min="14346" max="14346" width="29.5703125" style="31" customWidth="1"/>
    <col min="14347" max="14347" width="41.7109375" style="31" customWidth="1"/>
    <col min="14348" max="14348" width="29.85546875" style="31" customWidth="1"/>
    <col min="14349" max="14349" width="26.28515625" style="31" customWidth="1"/>
    <col min="14350" max="14350" width="22.140625" style="31" customWidth="1"/>
    <col min="14351" max="14351" width="26.140625" style="31" customWidth="1"/>
    <col min="14352" max="14352" width="19.5703125" style="31" bestFit="1" customWidth="1"/>
    <col min="14353" max="14353" width="21.85546875" style="31" customWidth="1"/>
    <col min="14354" max="14354" width="18.28515625" style="31" customWidth="1"/>
    <col min="14355" max="14358" width="6.42578125" style="31" customWidth="1"/>
    <col min="14359" max="14587" width="11.42578125" style="31" customWidth="1"/>
    <col min="14588" max="14588" width="1" style="31" customWidth="1"/>
    <col min="14589" max="14589" width="4.28515625" style="31" customWidth="1"/>
    <col min="14590" max="14590" width="34.7109375" style="31" customWidth="1"/>
    <col min="14591" max="14591" width="0" style="31" hidden="1" customWidth="1"/>
    <col min="14592" max="14592" width="20" style="31"/>
    <col min="14593" max="14593" width="3.140625" style="31" bestFit="1" customWidth="1"/>
    <col min="14594" max="14594" width="58.85546875" style="31" customWidth="1"/>
    <col min="14595" max="14595" width="31.140625" style="31" customWidth="1"/>
    <col min="14596" max="14596" width="26.7109375" style="31" customWidth="1"/>
    <col min="14597" max="14597" width="25" style="31" customWidth="1"/>
    <col min="14598" max="14599" width="29.7109375" style="31" customWidth="1"/>
    <col min="14600" max="14600" width="23" style="31" customWidth="1"/>
    <col min="14601" max="14601" width="27.28515625" style="31" customWidth="1"/>
    <col min="14602" max="14602" width="29.5703125" style="31" customWidth="1"/>
    <col min="14603" max="14603" width="41.7109375" style="31" customWidth="1"/>
    <col min="14604" max="14604" width="29.85546875" style="31" customWidth="1"/>
    <col min="14605" max="14605" width="26.28515625" style="31" customWidth="1"/>
    <col min="14606" max="14606" width="22.140625" style="31" customWidth="1"/>
    <col min="14607" max="14607" width="26.140625" style="31" customWidth="1"/>
    <col min="14608" max="14608" width="19.5703125" style="31" bestFit="1" customWidth="1"/>
    <col min="14609" max="14609" width="21.85546875" style="31" customWidth="1"/>
    <col min="14610" max="14610" width="18.28515625" style="31" customWidth="1"/>
    <col min="14611" max="14614" width="6.42578125" style="31" customWidth="1"/>
    <col min="14615" max="14843" width="11.42578125" style="31" customWidth="1"/>
    <col min="14844" max="14844" width="1" style="31" customWidth="1"/>
    <col min="14845" max="14845" width="4.28515625" style="31" customWidth="1"/>
    <col min="14846" max="14846" width="34.7109375" style="31" customWidth="1"/>
    <col min="14847" max="14847" width="0" style="31" hidden="1" customWidth="1"/>
    <col min="14848" max="14848" width="20" style="31"/>
    <col min="14849" max="14849" width="3.140625" style="31" bestFit="1" customWidth="1"/>
    <col min="14850" max="14850" width="58.85546875" style="31" customWidth="1"/>
    <col min="14851" max="14851" width="31.140625" style="31" customWidth="1"/>
    <col min="14852" max="14852" width="26.7109375" style="31" customWidth="1"/>
    <col min="14853" max="14853" width="25" style="31" customWidth="1"/>
    <col min="14854" max="14855" width="29.7109375" style="31" customWidth="1"/>
    <col min="14856" max="14856" width="23" style="31" customWidth="1"/>
    <col min="14857" max="14857" width="27.28515625" style="31" customWidth="1"/>
    <col min="14858" max="14858" width="29.5703125" style="31" customWidth="1"/>
    <col min="14859" max="14859" width="41.7109375" style="31" customWidth="1"/>
    <col min="14860" max="14860" width="29.85546875" style="31" customWidth="1"/>
    <col min="14861" max="14861" width="26.28515625" style="31" customWidth="1"/>
    <col min="14862" max="14862" width="22.140625" style="31" customWidth="1"/>
    <col min="14863" max="14863" width="26.140625" style="31" customWidth="1"/>
    <col min="14864" max="14864" width="19.5703125" style="31" bestFit="1" customWidth="1"/>
    <col min="14865" max="14865" width="21.85546875" style="31" customWidth="1"/>
    <col min="14866" max="14866" width="18.28515625" style="31" customWidth="1"/>
    <col min="14867" max="14870" width="6.42578125" style="31" customWidth="1"/>
    <col min="14871" max="15099" width="11.42578125" style="31" customWidth="1"/>
    <col min="15100" max="15100" width="1" style="31" customWidth="1"/>
    <col min="15101" max="15101" width="4.28515625" style="31" customWidth="1"/>
    <col min="15102" max="15102" width="34.7109375" style="31" customWidth="1"/>
    <col min="15103" max="15103" width="0" style="31" hidden="1" customWidth="1"/>
    <col min="15104" max="15104" width="20" style="31"/>
    <col min="15105" max="15105" width="3.140625" style="31" bestFit="1" customWidth="1"/>
    <col min="15106" max="15106" width="58.85546875" style="31" customWidth="1"/>
    <col min="15107" max="15107" width="31.140625" style="31" customWidth="1"/>
    <col min="15108" max="15108" width="26.7109375" style="31" customWidth="1"/>
    <col min="15109" max="15109" width="25" style="31" customWidth="1"/>
    <col min="15110" max="15111" width="29.7109375" style="31" customWidth="1"/>
    <col min="15112" max="15112" width="23" style="31" customWidth="1"/>
    <col min="15113" max="15113" width="27.28515625" style="31" customWidth="1"/>
    <col min="15114" max="15114" width="29.5703125" style="31" customWidth="1"/>
    <col min="15115" max="15115" width="41.7109375" style="31" customWidth="1"/>
    <col min="15116" max="15116" width="29.85546875" style="31" customWidth="1"/>
    <col min="15117" max="15117" width="26.28515625" style="31" customWidth="1"/>
    <col min="15118" max="15118" width="22.140625" style="31" customWidth="1"/>
    <col min="15119" max="15119" width="26.140625" style="31" customWidth="1"/>
    <col min="15120" max="15120" width="19.5703125" style="31" bestFit="1" customWidth="1"/>
    <col min="15121" max="15121" width="21.85546875" style="31" customWidth="1"/>
    <col min="15122" max="15122" width="18.28515625" style="31" customWidth="1"/>
    <col min="15123" max="15126" width="6.42578125" style="31" customWidth="1"/>
    <col min="15127" max="15355" width="11.42578125" style="31" customWidth="1"/>
    <col min="15356" max="15356" width="1" style="31" customWidth="1"/>
    <col min="15357" max="15357" width="4.28515625" style="31" customWidth="1"/>
    <col min="15358" max="15358" width="34.7109375" style="31" customWidth="1"/>
    <col min="15359" max="15359" width="0" style="31" hidden="1" customWidth="1"/>
    <col min="15360" max="15360" width="20" style="31"/>
    <col min="15361" max="15361" width="3.140625" style="31" bestFit="1" customWidth="1"/>
    <col min="15362" max="15362" width="58.85546875" style="31" customWidth="1"/>
    <col min="15363" max="15363" width="31.140625" style="31" customWidth="1"/>
    <col min="15364" max="15364" width="26.7109375" style="31" customWidth="1"/>
    <col min="15365" max="15365" width="25" style="31" customWidth="1"/>
    <col min="15366" max="15367" width="29.7109375" style="31" customWidth="1"/>
    <col min="15368" max="15368" width="23" style="31" customWidth="1"/>
    <col min="15369" max="15369" width="27.28515625" style="31" customWidth="1"/>
    <col min="15370" max="15370" width="29.5703125" style="31" customWidth="1"/>
    <col min="15371" max="15371" width="41.7109375" style="31" customWidth="1"/>
    <col min="15372" max="15372" width="29.85546875" style="31" customWidth="1"/>
    <col min="15373" max="15373" width="26.28515625" style="31" customWidth="1"/>
    <col min="15374" max="15374" width="22.140625" style="31" customWidth="1"/>
    <col min="15375" max="15375" width="26.140625" style="31" customWidth="1"/>
    <col min="15376" max="15376" width="19.5703125" style="31" bestFit="1" customWidth="1"/>
    <col min="15377" max="15377" width="21.85546875" style="31" customWidth="1"/>
    <col min="15378" max="15378" width="18.28515625" style="31" customWidth="1"/>
    <col min="15379" max="15382" width="6.42578125" style="31" customWidth="1"/>
    <col min="15383" max="15611" width="11.42578125" style="31" customWidth="1"/>
    <col min="15612" max="15612" width="1" style="31" customWidth="1"/>
    <col min="15613" max="15613" width="4.28515625" style="31" customWidth="1"/>
    <col min="15614" max="15614" width="34.7109375" style="31" customWidth="1"/>
    <col min="15615" max="15615" width="0" style="31" hidden="1" customWidth="1"/>
    <col min="15616" max="15616" width="20" style="31"/>
    <col min="15617" max="15617" width="3.140625" style="31" bestFit="1" customWidth="1"/>
    <col min="15618" max="15618" width="58.85546875" style="31" customWidth="1"/>
    <col min="15619" max="15619" width="31.140625" style="31" customWidth="1"/>
    <col min="15620" max="15620" width="26.7109375" style="31" customWidth="1"/>
    <col min="15621" max="15621" width="25" style="31" customWidth="1"/>
    <col min="15622" max="15623" width="29.7109375" style="31" customWidth="1"/>
    <col min="15624" max="15624" width="23" style="31" customWidth="1"/>
    <col min="15625" max="15625" width="27.28515625" style="31" customWidth="1"/>
    <col min="15626" max="15626" width="29.5703125" style="31" customWidth="1"/>
    <col min="15627" max="15627" width="41.7109375" style="31" customWidth="1"/>
    <col min="15628" max="15628" width="29.85546875" style="31" customWidth="1"/>
    <col min="15629" max="15629" width="26.28515625" style="31" customWidth="1"/>
    <col min="15630" max="15630" width="22.140625" style="31" customWidth="1"/>
    <col min="15631" max="15631" width="26.140625" style="31" customWidth="1"/>
    <col min="15632" max="15632" width="19.5703125" style="31" bestFit="1" customWidth="1"/>
    <col min="15633" max="15633" width="21.85546875" style="31" customWidth="1"/>
    <col min="15634" max="15634" width="18.28515625" style="31" customWidth="1"/>
    <col min="15635" max="15638" width="6.42578125" style="31" customWidth="1"/>
    <col min="15639" max="15867" width="11.42578125" style="31" customWidth="1"/>
    <col min="15868" max="15868" width="1" style="31" customWidth="1"/>
    <col min="15869" max="15869" width="4.28515625" style="31" customWidth="1"/>
    <col min="15870" max="15870" width="34.7109375" style="31" customWidth="1"/>
    <col min="15871" max="15871" width="0" style="31" hidden="1" customWidth="1"/>
    <col min="15872" max="15872" width="20" style="31"/>
    <col min="15873" max="15873" width="3.140625" style="31" bestFit="1" customWidth="1"/>
    <col min="15874" max="15874" width="58.85546875" style="31" customWidth="1"/>
    <col min="15875" max="15875" width="31.140625" style="31" customWidth="1"/>
    <col min="15876" max="15876" width="26.7109375" style="31" customWidth="1"/>
    <col min="15877" max="15877" width="25" style="31" customWidth="1"/>
    <col min="15878" max="15879" width="29.7109375" style="31" customWidth="1"/>
    <col min="15880" max="15880" width="23" style="31" customWidth="1"/>
    <col min="15881" max="15881" width="27.28515625" style="31" customWidth="1"/>
    <col min="15882" max="15882" width="29.5703125" style="31" customWidth="1"/>
    <col min="15883" max="15883" width="41.7109375" style="31" customWidth="1"/>
    <col min="15884" max="15884" width="29.85546875" style="31" customWidth="1"/>
    <col min="15885" max="15885" width="26.28515625" style="31" customWidth="1"/>
    <col min="15886" max="15886" width="22.140625" style="31" customWidth="1"/>
    <col min="15887" max="15887" width="26.140625" style="31" customWidth="1"/>
    <col min="15888" max="15888" width="19.5703125" style="31" bestFit="1" customWidth="1"/>
    <col min="15889" max="15889" width="21.85546875" style="31" customWidth="1"/>
    <col min="15890" max="15890" width="18.28515625" style="31" customWidth="1"/>
    <col min="15891" max="15894" width="6.42578125" style="31" customWidth="1"/>
    <col min="15895" max="16123" width="11.42578125" style="31" customWidth="1"/>
    <col min="16124" max="16124" width="1" style="31" customWidth="1"/>
    <col min="16125" max="16125" width="4.28515625" style="31" customWidth="1"/>
    <col min="16126" max="16126" width="34.7109375" style="31" customWidth="1"/>
    <col min="16127" max="16127" width="0" style="31" hidden="1" customWidth="1"/>
    <col min="16128" max="16128" width="20" style="31"/>
    <col min="16129" max="16129" width="3.140625" style="31" bestFit="1" customWidth="1"/>
    <col min="16130" max="16130" width="58.85546875" style="31" customWidth="1"/>
    <col min="16131" max="16131" width="31.140625" style="31" customWidth="1"/>
    <col min="16132" max="16132" width="26.7109375" style="31" customWidth="1"/>
    <col min="16133" max="16133" width="25" style="31" customWidth="1"/>
    <col min="16134" max="16135" width="29.7109375" style="31" customWidth="1"/>
    <col min="16136" max="16136" width="23" style="31" customWidth="1"/>
    <col min="16137" max="16137" width="27.28515625" style="31" customWidth="1"/>
    <col min="16138" max="16138" width="29.5703125" style="31" customWidth="1"/>
    <col min="16139" max="16139" width="41.7109375" style="31" customWidth="1"/>
    <col min="16140" max="16140" width="29.85546875" style="31" customWidth="1"/>
    <col min="16141" max="16141" width="26.28515625" style="31" customWidth="1"/>
    <col min="16142" max="16142" width="22.140625" style="31" customWidth="1"/>
    <col min="16143" max="16143" width="26.140625" style="31" customWidth="1"/>
    <col min="16144" max="16144" width="19.5703125" style="31" bestFit="1" customWidth="1"/>
    <col min="16145" max="16145" width="21.85546875" style="31" customWidth="1"/>
    <col min="16146" max="16146" width="18.28515625" style="31" customWidth="1"/>
    <col min="16147" max="16150" width="6.42578125" style="31" customWidth="1"/>
    <col min="16151" max="16379" width="11.42578125" style="31" customWidth="1"/>
    <col min="16380" max="16380" width="1" style="31" customWidth="1"/>
    <col min="16381" max="16381" width="4.28515625" style="31" customWidth="1"/>
    <col min="16382" max="16382" width="34.7109375" style="31" customWidth="1"/>
    <col min="16383" max="16383" width="0" style="31" hidden="1" customWidth="1"/>
    <col min="16384" max="16384" width="20" style="31"/>
  </cols>
  <sheetData>
    <row r="2" spans="1:256" ht="15" x14ac:dyDescent="0.25">
      <c r="B2" s="1069" t="s">
        <v>2</v>
      </c>
      <c r="C2" s="1070"/>
      <c r="D2" s="1070"/>
      <c r="E2" s="1070"/>
      <c r="F2" s="1070"/>
      <c r="G2" s="1070"/>
      <c r="H2" s="1070"/>
      <c r="I2" s="1070"/>
      <c r="J2" s="1070"/>
      <c r="K2" s="1070"/>
      <c r="L2" s="1070"/>
      <c r="M2" s="1070"/>
      <c r="N2" s="1070"/>
      <c r="O2" s="1070"/>
      <c r="P2" s="1070"/>
    </row>
    <row r="4" spans="1:256" ht="15" x14ac:dyDescent="0.25">
      <c r="B4" s="1080" t="s">
        <v>3</v>
      </c>
      <c r="C4" s="1080"/>
      <c r="D4" s="1080"/>
      <c r="E4" s="1080"/>
      <c r="F4" s="1080"/>
      <c r="G4" s="1080"/>
      <c r="H4" s="1080"/>
      <c r="I4" s="1080"/>
      <c r="J4" s="1080"/>
      <c r="K4" s="1080"/>
      <c r="L4" s="1080"/>
      <c r="M4" s="1080"/>
      <c r="N4" s="1080"/>
      <c r="O4" s="1080"/>
      <c r="P4" s="1080"/>
    </row>
    <row r="5" spans="1:256" ht="15" x14ac:dyDescent="0.25">
      <c r="A5" s="1083" t="s">
        <v>4</v>
      </c>
      <c r="B5" s="1083"/>
      <c r="C5" s="1083"/>
      <c r="D5" s="1083"/>
      <c r="E5" s="1083"/>
      <c r="F5" s="1083"/>
      <c r="G5" s="1083"/>
      <c r="H5" s="1083"/>
      <c r="I5" s="1083"/>
      <c r="J5" s="1083"/>
      <c r="K5" s="1083"/>
      <c r="L5" s="1083"/>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c r="FD5" s="59"/>
      <c r="FE5" s="59"/>
      <c r="FF5" s="59"/>
      <c r="FG5" s="59"/>
      <c r="FH5" s="59"/>
      <c r="FI5" s="59"/>
      <c r="FJ5" s="59"/>
      <c r="FK5" s="59"/>
      <c r="FL5" s="59"/>
      <c r="FM5" s="59"/>
      <c r="FN5" s="59"/>
      <c r="FO5" s="59"/>
      <c r="FP5" s="59"/>
      <c r="FQ5" s="59"/>
      <c r="FR5" s="59"/>
      <c r="FS5" s="59"/>
      <c r="FT5" s="59"/>
      <c r="FU5" s="59"/>
      <c r="FV5" s="59"/>
      <c r="FW5" s="59"/>
      <c r="FX5" s="59"/>
      <c r="FY5" s="59"/>
      <c r="FZ5" s="59"/>
      <c r="GA5" s="59"/>
      <c r="GB5" s="59"/>
      <c r="GC5" s="59"/>
      <c r="GD5" s="59"/>
      <c r="GE5" s="59"/>
      <c r="GF5" s="59"/>
      <c r="GG5" s="59"/>
      <c r="GH5" s="59"/>
      <c r="GI5" s="59"/>
      <c r="GJ5" s="59"/>
      <c r="GK5" s="59"/>
      <c r="GL5" s="59"/>
      <c r="GM5" s="59"/>
      <c r="GN5" s="59"/>
      <c r="GO5" s="59"/>
      <c r="GP5" s="59"/>
      <c r="GQ5" s="59"/>
      <c r="GR5" s="59"/>
      <c r="GS5" s="59"/>
      <c r="GT5" s="59"/>
      <c r="GU5" s="59"/>
      <c r="GV5" s="59"/>
      <c r="GW5" s="59"/>
      <c r="GX5" s="59"/>
      <c r="GY5" s="59"/>
      <c r="GZ5" s="59"/>
      <c r="HA5" s="59"/>
      <c r="HB5" s="59"/>
      <c r="HC5" s="59"/>
      <c r="HD5" s="59"/>
      <c r="HE5" s="59"/>
      <c r="HF5" s="59"/>
      <c r="HG5" s="59"/>
      <c r="HH5" s="59"/>
      <c r="HI5" s="59"/>
      <c r="HJ5" s="59"/>
      <c r="HK5" s="59"/>
      <c r="HL5" s="59"/>
      <c r="HM5" s="59"/>
      <c r="HN5" s="59"/>
      <c r="HO5" s="59"/>
      <c r="HP5" s="59"/>
      <c r="HQ5" s="59"/>
      <c r="HR5" s="59"/>
      <c r="HS5" s="59"/>
      <c r="HT5" s="59"/>
      <c r="HU5" s="59"/>
      <c r="HV5" s="59"/>
      <c r="HW5" s="59"/>
      <c r="HX5" s="59"/>
      <c r="HY5" s="59"/>
      <c r="HZ5" s="59"/>
      <c r="IA5" s="59"/>
      <c r="IB5" s="59"/>
      <c r="IC5" s="59"/>
      <c r="ID5" s="59"/>
      <c r="IE5" s="59"/>
      <c r="IF5" s="59"/>
      <c r="IG5" s="59"/>
      <c r="IH5" s="59"/>
      <c r="II5" s="59"/>
      <c r="IJ5" s="59"/>
      <c r="IK5" s="59"/>
      <c r="IL5" s="59"/>
      <c r="IM5" s="59"/>
      <c r="IN5" s="59"/>
      <c r="IO5" s="59"/>
      <c r="IP5" s="59"/>
      <c r="IQ5" s="59"/>
      <c r="IR5" s="59"/>
      <c r="IS5" s="59"/>
      <c r="IT5" s="59"/>
      <c r="IU5" s="59"/>
      <c r="IV5" s="59"/>
    </row>
    <row r="6" spans="1:256" ht="15" thickBot="1" x14ac:dyDescent="0.3"/>
    <row r="7" spans="1:256" ht="15.75" thickBot="1" x14ac:dyDescent="0.3">
      <c r="B7" s="238" t="s">
        <v>5</v>
      </c>
      <c r="C7" s="1075" t="s">
        <v>130</v>
      </c>
      <c r="D7" s="1075"/>
      <c r="E7" s="1075"/>
      <c r="F7" s="1075"/>
      <c r="G7" s="1075"/>
      <c r="H7" s="1075"/>
      <c r="I7" s="1075"/>
      <c r="J7" s="1075"/>
      <c r="K7" s="1075"/>
      <c r="L7" s="1075"/>
      <c r="M7" s="1075"/>
      <c r="N7" s="1076"/>
    </row>
    <row r="8" spans="1:256" ht="15.75" thickBot="1" x14ac:dyDescent="0.3">
      <c r="B8" s="238" t="s">
        <v>6</v>
      </c>
      <c r="C8" s="1075"/>
      <c r="D8" s="1075"/>
      <c r="E8" s="1075"/>
      <c r="F8" s="1075"/>
      <c r="G8" s="1075"/>
      <c r="H8" s="1075"/>
      <c r="I8" s="1075"/>
      <c r="J8" s="1075"/>
      <c r="K8" s="1075"/>
      <c r="L8" s="1075"/>
      <c r="M8" s="1075"/>
      <c r="N8" s="1076"/>
    </row>
    <row r="9" spans="1:256" ht="15.75" thickBot="1" x14ac:dyDescent="0.3">
      <c r="B9" s="238" t="s">
        <v>7</v>
      </c>
      <c r="C9" s="1075"/>
      <c r="D9" s="1075"/>
      <c r="E9" s="1075"/>
      <c r="F9" s="1075"/>
      <c r="G9" s="1075"/>
      <c r="H9" s="1075"/>
      <c r="I9" s="1075"/>
      <c r="J9" s="1075"/>
      <c r="K9" s="1075"/>
      <c r="L9" s="1075"/>
      <c r="M9" s="1075"/>
      <c r="N9" s="1076"/>
    </row>
    <row r="10" spans="1:256" ht="15.75" thickBot="1" x14ac:dyDescent="0.3">
      <c r="B10" s="238" t="s">
        <v>8</v>
      </c>
      <c r="C10" s="1075"/>
      <c r="D10" s="1075"/>
      <c r="E10" s="1075"/>
      <c r="F10" s="1075"/>
      <c r="G10" s="1075"/>
      <c r="H10" s="1075"/>
      <c r="I10" s="1075"/>
      <c r="J10" s="1075"/>
      <c r="K10" s="1075"/>
      <c r="L10" s="1075"/>
      <c r="M10" s="1075"/>
      <c r="N10" s="1076"/>
    </row>
    <row r="11" spans="1:256" ht="15.75" thickBot="1" x14ac:dyDescent="0.3">
      <c r="B11" s="238" t="s">
        <v>9</v>
      </c>
      <c r="C11" s="1077">
        <v>13</v>
      </c>
      <c r="D11" s="1077"/>
      <c r="E11" s="1078"/>
      <c r="F11" s="60"/>
      <c r="G11" s="60"/>
      <c r="H11" s="60"/>
      <c r="I11" s="60"/>
      <c r="J11" s="60"/>
      <c r="K11" s="60"/>
      <c r="L11" s="60"/>
      <c r="M11" s="60"/>
      <c r="N11" s="61"/>
    </row>
    <row r="12" spans="1:256" ht="15.75" thickBot="1" x14ac:dyDescent="0.3">
      <c r="B12" s="35" t="s">
        <v>10</v>
      </c>
      <c r="C12" s="38">
        <v>42021</v>
      </c>
      <c r="D12" s="490"/>
      <c r="E12" s="490"/>
      <c r="F12" s="490"/>
      <c r="G12" s="490"/>
      <c r="H12" s="490"/>
      <c r="I12" s="490"/>
      <c r="J12" s="490"/>
      <c r="K12" s="490"/>
      <c r="L12" s="490"/>
      <c r="M12" s="490"/>
      <c r="N12" s="491"/>
    </row>
    <row r="13" spans="1:256" ht="15" x14ac:dyDescent="0.25">
      <c r="B13" s="36"/>
      <c r="C13" s="39"/>
      <c r="D13" s="239"/>
      <c r="E13" s="239"/>
      <c r="F13" s="239"/>
      <c r="G13" s="239"/>
      <c r="H13" s="239"/>
      <c r="I13" s="62"/>
      <c r="J13" s="62"/>
      <c r="K13" s="62"/>
      <c r="L13" s="62"/>
      <c r="M13" s="62"/>
      <c r="N13" s="239"/>
    </row>
    <row r="14" spans="1:256" ht="15" x14ac:dyDescent="0.25">
      <c r="I14" s="62"/>
      <c r="J14" s="62"/>
      <c r="K14" s="62"/>
      <c r="L14" s="62"/>
      <c r="M14" s="62"/>
      <c r="N14" s="63"/>
    </row>
    <row r="15" spans="1:256" ht="15" x14ac:dyDescent="0.25">
      <c r="B15" s="1071" t="s">
        <v>11</v>
      </c>
      <c r="C15" s="1071"/>
      <c r="D15" s="494" t="s">
        <v>12</v>
      </c>
      <c r="E15" s="494" t="s">
        <v>13</v>
      </c>
      <c r="F15" s="494" t="s">
        <v>14</v>
      </c>
      <c r="G15" s="64"/>
      <c r="I15" s="40"/>
      <c r="J15" s="40"/>
      <c r="K15" s="40"/>
      <c r="L15" s="40"/>
      <c r="M15" s="40"/>
      <c r="N15" s="63"/>
    </row>
    <row r="16" spans="1:256" ht="15" x14ac:dyDescent="0.25">
      <c r="B16" s="1071"/>
      <c r="C16" s="1071"/>
      <c r="D16" s="494">
        <v>13</v>
      </c>
      <c r="E16" s="65">
        <v>1088295200</v>
      </c>
      <c r="F16" s="65">
        <v>400</v>
      </c>
      <c r="G16" s="66"/>
      <c r="I16" s="41"/>
      <c r="J16" s="41"/>
      <c r="K16" s="41"/>
      <c r="L16" s="41"/>
      <c r="M16" s="41"/>
      <c r="N16" s="63"/>
    </row>
    <row r="17" spans="1:14" ht="15" x14ac:dyDescent="0.25">
      <c r="B17" s="1071"/>
      <c r="C17" s="1071"/>
      <c r="D17" s="494"/>
      <c r="E17" s="65"/>
      <c r="F17" s="65"/>
      <c r="G17" s="66"/>
      <c r="I17" s="41"/>
      <c r="J17" s="41"/>
      <c r="K17" s="41"/>
      <c r="L17" s="41"/>
      <c r="M17" s="41"/>
      <c r="N17" s="63"/>
    </row>
    <row r="18" spans="1:14" ht="15" x14ac:dyDescent="0.25">
      <c r="B18" s="1071"/>
      <c r="C18" s="1071"/>
      <c r="D18" s="494"/>
      <c r="E18" s="65"/>
      <c r="F18" s="65"/>
      <c r="G18" s="66"/>
      <c r="I18" s="41"/>
      <c r="J18" s="41"/>
      <c r="K18" s="41"/>
      <c r="L18" s="41"/>
      <c r="M18" s="41"/>
      <c r="N18" s="63"/>
    </row>
    <row r="19" spans="1:14" ht="15" x14ac:dyDescent="0.25">
      <c r="B19" s="1071"/>
      <c r="C19" s="1071"/>
      <c r="D19" s="494"/>
      <c r="E19" s="67"/>
      <c r="F19" s="65"/>
      <c r="G19" s="66"/>
      <c r="H19" s="42"/>
      <c r="I19" s="41"/>
      <c r="J19" s="41"/>
      <c r="K19" s="41"/>
      <c r="L19" s="41"/>
      <c r="M19" s="41"/>
      <c r="N19" s="68"/>
    </row>
    <row r="20" spans="1:14" ht="15" x14ac:dyDescent="0.25">
      <c r="B20" s="1071"/>
      <c r="C20" s="1071"/>
      <c r="D20" s="494"/>
      <c r="E20" s="67"/>
      <c r="F20" s="65"/>
      <c r="G20" s="66"/>
      <c r="H20" s="42"/>
      <c r="I20" s="520"/>
      <c r="J20" s="520"/>
      <c r="K20" s="520"/>
      <c r="L20" s="520"/>
      <c r="M20" s="520"/>
      <c r="N20" s="68"/>
    </row>
    <row r="21" spans="1:14" ht="15" x14ac:dyDescent="0.25">
      <c r="B21" s="1071"/>
      <c r="C21" s="1071"/>
      <c r="D21" s="494"/>
      <c r="E21" s="67"/>
      <c r="F21" s="65"/>
      <c r="G21" s="66"/>
      <c r="H21" s="42"/>
      <c r="I21" s="62"/>
      <c r="J21" s="62"/>
      <c r="K21" s="62"/>
      <c r="L21" s="62"/>
      <c r="M21" s="62"/>
      <c r="N21" s="68"/>
    </row>
    <row r="22" spans="1:14" ht="15" x14ac:dyDescent="0.25">
      <c r="B22" s="1071"/>
      <c r="C22" s="1071"/>
      <c r="D22" s="494"/>
      <c r="E22" s="67"/>
      <c r="F22" s="65"/>
      <c r="G22" s="66"/>
      <c r="H22" s="42"/>
      <c r="I22" s="62"/>
      <c r="J22" s="62"/>
      <c r="K22" s="62"/>
      <c r="L22" s="62"/>
      <c r="M22" s="62"/>
      <c r="N22" s="68"/>
    </row>
    <row r="23" spans="1:14" ht="15.75" thickBot="1" x14ac:dyDescent="0.3">
      <c r="B23" s="1056" t="s">
        <v>15</v>
      </c>
      <c r="C23" s="1058"/>
      <c r="D23" s="494"/>
      <c r="E23" s="69">
        <f>SUM(E16:E22)</f>
        <v>1088295200</v>
      </c>
      <c r="F23" s="65">
        <f>SUM(F16:F22)</f>
        <v>400</v>
      </c>
      <c r="G23" s="66"/>
      <c r="H23" s="42"/>
      <c r="I23" s="62"/>
      <c r="J23" s="62"/>
      <c r="K23" s="62"/>
      <c r="L23" s="62"/>
      <c r="M23" s="62"/>
      <c r="N23" s="68"/>
    </row>
    <row r="24" spans="1:14" ht="43.5" thickBot="1" x14ac:dyDescent="0.3">
      <c r="A24" s="35"/>
      <c r="B24" s="525" t="s">
        <v>16</v>
      </c>
      <c r="C24" s="525" t="s">
        <v>17</v>
      </c>
      <c r="E24" s="40"/>
      <c r="F24" s="40"/>
      <c r="G24" s="40"/>
      <c r="H24" s="40"/>
      <c r="I24" s="36"/>
      <c r="J24" s="36"/>
      <c r="K24" s="36"/>
      <c r="L24" s="36"/>
      <c r="M24" s="36"/>
    </row>
    <row r="25" spans="1:14" ht="15.75" thickBot="1" x14ac:dyDescent="0.3">
      <c r="A25" s="70">
        <v>1</v>
      </c>
      <c r="C25" s="71">
        <f>+F23*80%</f>
        <v>320</v>
      </c>
      <c r="D25" s="41"/>
      <c r="E25" s="72">
        <f>E23</f>
        <v>1088295200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494" t="s">
        <v>19</v>
      </c>
      <c r="C30" s="494" t="s">
        <v>0</v>
      </c>
      <c r="D30" s="494" t="s">
        <v>20</v>
      </c>
      <c r="E30" s="59"/>
      <c r="F30" s="59"/>
      <c r="G30" s="59"/>
      <c r="H30" s="59"/>
      <c r="I30" s="62"/>
      <c r="J30" s="62"/>
      <c r="K30" s="62"/>
      <c r="L30" s="62"/>
      <c r="M30" s="62"/>
      <c r="N30" s="63"/>
    </row>
    <row r="31" spans="1:14" ht="15" x14ac:dyDescent="0.2">
      <c r="A31" s="74"/>
      <c r="B31" s="508" t="s">
        <v>22</v>
      </c>
      <c r="C31" s="500" t="s">
        <v>23</v>
      </c>
      <c r="D31" s="500"/>
      <c r="E31" s="59"/>
      <c r="F31" s="59"/>
      <c r="G31" s="59"/>
      <c r="H31" s="59"/>
      <c r="I31" s="62"/>
      <c r="J31" s="62"/>
      <c r="K31" s="62"/>
      <c r="L31" s="62"/>
      <c r="M31" s="62"/>
      <c r="N31" s="63"/>
    </row>
    <row r="32" spans="1:14" ht="15" x14ac:dyDescent="0.2">
      <c r="A32" s="74"/>
      <c r="B32" s="508" t="s">
        <v>24</v>
      </c>
      <c r="C32" s="500" t="s">
        <v>23</v>
      </c>
      <c r="D32" s="500"/>
      <c r="E32" s="59"/>
      <c r="F32" s="59"/>
      <c r="G32" s="59"/>
      <c r="H32" s="59"/>
      <c r="I32" s="62"/>
      <c r="J32" s="62"/>
      <c r="K32" s="62"/>
      <c r="L32" s="62"/>
      <c r="M32" s="62"/>
      <c r="N32" s="63"/>
    </row>
    <row r="33" spans="1:14" ht="15" x14ac:dyDescent="0.2">
      <c r="A33" s="74"/>
      <c r="B33" s="508" t="s">
        <v>25</v>
      </c>
      <c r="C33" s="500" t="s">
        <v>23</v>
      </c>
      <c r="D33" s="508"/>
      <c r="E33" s="59"/>
      <c r="F33" s="59"/>
      <c r="G33" s="59"/>
      <c r="H33" s="59"/>
      <c r="I33" s="62"/>
      <c r="J33" s="62"/>
      <c r="K33" s="62"/>
      <c r="L33" s="62"/>
      <c r="M33" s="62"/>
      <c r="N33" s="63"/>
    </row>
    <row r="34" spans="1:14" ht="15" x14ac:dyDescent="0.2">
      <c r="A34" s="74"/>
      <c r="B34" s="508" t="s">
        <v>26</v>
      </c>
      <c r="C34" s="500" t="s">
        <v>23</v>
      </c>
      <c r="D34" s="500"/>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494" t="s">
        <v>19</v>
      </c>
      <c r="C40" s="494" t="s">
        <v>28</v>
      </c>
      <c r="D40" s="493" t="s">
        <v>29</v>
      </c>
      <c r="E40" s="493" t="s">
        <v>30</v>
      </c>
      <c r="F40" s="59"/>
      <c r="G40" s="59"/>
      <c r="H40" s="59"/>
      <c r="I40" s="62"/>
      <c r="J40" s="62"/>
      <c r="K40" s="62"/>
      <c r="L40" s="62"/>
      <c r="M40" s="62"/>
      <c r="N40" s="63"/>
    </row>
    <row r="41" spans="1:14" ht="42.75" x14ac:dyDescent="0.2">
      <c r="A41" s="74"/>
      <c r="B41" s="505" t="s">
        <v>31</v>
      </c>
      <c r="C41" s="503">
        <v>40</v>
      </c>
      <c r="D41" s="500">
        <v>40</v>
      </c>
      <c r="E41" s="1052">
        <f>+D41+D42</f>
        <v>100</v>
      </c>
      <c r="F41" s="59"/>
      <c r="G41" s="59"/>
      <c r="H41" s="59"/>
      <c r="I41" s="62"/>
      <c r="J41" s="62"/>
      <c r="K41" s="62"/>
      <c r="L41" s="62"/>
      <c r="M41" s="62"/>
      <c r="N41" s="63"/>
    </row>
    <row r="42" spans="1:14" ht="71.25" x14ac:dyDescent="0.2">
      <c r="A42" s="74"/>
      <c r="B42" s="505" t="s">
        <v>32</v>
      </c>
      <c r="C42" s="503">
        <v>60</v>
      </c>
      <c r="D42" s="500">
        <v>60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131</v>
      </c>
      <c r="N46" s="1079"/>
    </row>
    <row r="47" spans="1:14" ht="15" x14ac:dyDescent="0.25">
      <c r="B47" s="75" t="s">
        <v>33</v>
      </c>
      <c r="M47" s="77"/>
      <c r="N47" s="77"/>
    </row>
    <row r="48" spans="1:14" ht="15" thickBot="1" x14ac:dyDescent="0.3">
      <c r="M48" s="77"/>
      <c r="N48" s="77"/>
    </row>
    <row r="49" spans="1:256" ht="75" x14ac:dyDescent="0.25">
      <c r="A49" s="62"/>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497" t="s">
        <v>48</v>
      </c>
      <c r="Q49" s="497" t="s">
        <v>49</v>
      </c>
      <c r="R49" s="500"/>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c r="BO49" s="62"/>
      <c r="BP49" s="62"/>
      <c r="BQ49" s="62"/>
      <c r="BR49" s="62"/>
      <c r="BS49" s="62"/>
      <c r="BT49" s="62"/>
      <c r="BU49" s="62"/>
      <c r="BV49" s="62"/>
      <c r="BW49" s="62"/>
      <c r="BX49" s="62"/>
      <c r="BY49" s="62"/>
      <c r="BZ49" s="62"/>
      <c r="CA49" s="62"/>
      <c r="CB49" s="62"/>
      <c r="CC49" s="62"/>
      <c r="CD49" s="62"/>
      <c r="CE49" s="62"/>
      <c r="CF49" s="62"/>
      <c r="CG49" s="62"/>
      <c r="CH49" s="62"/>
      <c r="CI49" s="62"/>
      <c r="CJ49" s="62"/>
      <c r="CK49" s="62"/>
      <c r="CL49" s="62"/>
      <c r="CM49" s="62"/>
      <c r="CN49" s="62"/>
      <c r="CO49" s="62"/>
      <c r="CP49" s="62"/>
      <c r="CQ49" s="62"/>
      <c r="CR49" s="62"/>
      <c r="CS49" s="62"/>
      <c r="CT49" s="62"/>
      <c r="CU49" s="62"/>
      <c r="CV49" s="62"/>
      <c r="CW49" s="62"/>
      <c r="CX49" s="62"/>
      <c r="CY49" s="62"/>
      <c r="CZ49" s="62"/>
      <c r="DA49" s="62"/>
      <c r="DB49" s="62"/>
      <c r="DC49" s="62"/>
      <c r="DD49" s="62"/>
      <c r="DE49" s="62"/>
      <c r="DF49" s="62"/>
      <c r="DG49" s="62"/>
      <c r="DH49" s="62"/>
      <c r="DI49" s="62"/>
      <c r="DJ49" s="62"/>
      <c r="DK49" s="62"/>
      <c r="DL49" s="62"/>
      <c r="DM49" s="62"/>
      <c r="DN49" s="62"/>
      <c r="DO49" s="62"/>
      <c r="DP49" s="62"/>
      <c r="DQ49" s="62"/>
      <c r="DR49" s="62"/>
      <c r="DS49" s="62"/>
      <c r="DT49" s="62"/>
      <c r="DU49" s="62"/>
      <c r="DV49" s="62"/>
      <c r="DW49" s="62"/>
      <c r="DX49" s="62"/>
      <c r="DY49" s="62"/>
      <c r="DZ49" s="62"/>
      <c r="EA49" s="62"/>
      <c r="EB49" s="62"/>
      <c r="EC49" s="62"/>
      <c r="ED49" s="62"/>
      <c r="EE49" s="62"/>
      <c r="EF49" s="62"/>
      <c r="EG49" s="62"/>
      <c r="EH49" s="62"/>
      <c r="EI49" s="62"/>
      <c r="EJ49" s="62"/>
      <c r="EK49" s="62"/>
      <c r="EL49" s="62"/>
      <c r="EM49" s="62"/>
      <c r="EN49" s="62"/>
      <c r="EO49" s="62"/>
      <c r="EP49" s="62"/>
      <c r="EQ49" s="62"/>
      <c r="ER49" s="62"/>
      <c r="ES49" s="62"/>
      <c r="ET49" s="62"/>
      <c r="EU49" s="62"/>
      <c r="EV49" s="62"/>
      <c r="EW49" s="62"/>
      <c r="EX49" s="62"/>
      <c r="EY49" s="62"/>
      <c r="EZ49" s="62"/>
      <c r="FA49" s="62"/>
      <c r="FB49" s="62"/>
      <c r="FC49" s="62"/>
      <c r="FD49" s="62"/>
      <c r="FE49" s="62"/>
      <c r="FF49" s="62"/>
      <c r="FG49" s="62"/>
      <c r="FH49" s="62"/>
      <c r="FI49" s="62"/>
      <c r="FJ49" s="62"/>
      <c r="FK49" s="62"/>
      <c r="FL49" s="62"/>
      <c r="FM49" s="62"/>
      <c r="FN49" s="62"/>
      <c r="FO49" s="62"/>
      <c r="FP49" s="62"/>
      <c r="FQ49" s="62"/>
      <c r="FR49" s="62"/>
      <c r="FS49" s="62"/>
      <c r="FT49" s="62"/>
      <c r="FU49" s="62"/>
      <c r="FV49" s="62"/>
      <c r="FW49" s="62"/>
      <c r="FX49" s="62"/>
      <c r="FY49" s="62"/>
      <c r="FZ49" s="62"/>
      <c r="GA49" s="62"/>
      <c r="GB49" s="62"/>
      <c r="GC49" s="62"/>
      <c r="GD49" s="62"/>
      <c r="GE49" s="62"/>
      <c r="GF49" s="62"/>
      <c r="GG49" s="62"/>
      <c r="GH49" s="62"/>
      <c r="GI49" s="62"/>
      <c r="GJ49" s="62"/>
      <c r="GK49" s="62"/>
      <c r="GL49" s="62"/>
      <c r="GM49" s="62"/>
      <c r="GN49" s="62"/>
      <c r="GO49" s="62"/>
      <c r="GP49" s="62"/>
      <c r="GQ49" s="62"/>
      <c r="GR49" s="62"/>
      <c r="GS49" s="62"/>
      <c r="GT49" s="62"/>
      <c r="GU49" s="62"/>
      <c r="GV49" s="62"/>
      <c r="GW49" s="62"/>
      <c r="GX49" s="62"/>
      <c r="GY49" s="62"/>
      <c r="GZ49" s="62"/>
      <c r="HA49" s="62"/>
      <c r="HB49" s="62"/>
      <c r="HC49" s="62"/>
      <c r="HD49" s="62"/>
      <c r="HE49" s="62"/>
      <c r="HF49" s="62"/>
      <c r="HG49" s="62"/>
      <c r="HH49" s="62"/>
      <c r="HI49" s="62"/>
      <c r="HJ49" s="62"/>
      <c r="HK49" s="62"/>
      <c r="HL49" s="62"/>
      <c r="HM49" s="62"/>
      <c r="HN49" s="62"/>
      <c r="HO49" s="62"/>
      <c r="HP49" s="62"/>
      <c r="HQ49" s="62"/>
      <c r="HR49" s="62"/>
      <c r="HS49" s="62"/>
      <c r="HT49" s="62"/>
      <c r="HU49" s="62"/>
      <c r="HV49" s="62"/>
      <c r="HW49" s="62"/>
      <c r="HX49" s="62"/>
      <c r="HY49" s="62"/>
      <c r="HZ49" s="62"/>
      <c r="IA49" s="62"/>
      <c r="IB49" s="62"/>
      <c r="IC49" s="62"/>
      <c r="ID49" s="62"/>
      <c r="IE49" s="62"/>
      <c r="IF49" s="62"/>
      <c r="IG49" s="62"/>
      <c r="IH49" s="62"/>
      <c r="II49" s="62"/>
      <c r="IJ49" s="62"/>
      <c r="IK49" s="62"/>
      <c r="IL49" s="62"/>
      <c r="IM49" s="62"/>
      <c r="IN49" s="62"/>
      <c r="IO49" s="62"/>
      <c r="IP49" s="62"/>
      <c r="IQ49" s="62"/>
      <c r="IR49" s="62"/>
      <c r="IS49" s="62"/>
      <c r="IT49" s="62"/>
      <c r="IU49" s="62"/>
      <c r="IV49" s="62"/>
    </row>
    <row r="50" spans="1:256" ht="256.5" x14ac:dyDescent="0.25">
      <c r="A50" s="503">
        <v>1</v>
      </c>
      <c r="B50" s="4" t="s">
        <v>163</v>
      </c>
      <c r="C50" s="4" t="s">
        <v>163</v>
      </c>
      <c r="D50" s="4" t="s">
        <v>164</v>
      </c>
      <c r="E50" s="148" t="s">
        <v>2023</v>
      </c>
      <c r="F50" s="5" t="s">
        <v>0</v>
      </c>
      <c r="G50" s="223" t="s">
        <v>111</v>
      </c>
      <c r="H50" s="224">
        <v>40546</v>
      </c>
      <c r="I50" s="224">
        <v>40910</v>
      </c>
      <c r="J50" s="225" t="s">
        <v>20</v>
      </c>
      <c r="K50" s="263">
        <f>(I50-H50)/30</f>
        <v>12.133333333333333</v>
      </c>
      <c r="L50" s="230">
        <v>0</v>
      </c>
      <c r="M50" s="6">
        <v>437</v>
      </c>
      <c r="N50" s="228">
        <v>0</v>
      </c>
      <c r="O50" s="229" t="s">
        <v>165</v>
      </c>
      <c r="P50" s="229">
        <v>30</v>
      </c>
      <c r="Q50" s="505" t="s">
        <v>425</v>
      </c>
      <c r="R50" s="498" t="s">
        <v>2024</v>
      </c>
      <c r="S50" s="8"/>
      <c r="T50" s="8"/>
      <c r="U50" s="8"/>
      <c r="V50" s="8"/>
      <c r="W50" s="8"/>
      <c r="X50" s="8"/>
      <c r="Y50" s="8"/>
      <c r="Z50" s="8"/>
      <c r="AA50" s="495"/>
      <c r="AB50" s="495"/>
      <c r="AC50" s="495"/>
      <c r="AD50" s="495"/>
      <c r="AE50" s="495"/>
      <c r="AF50" s="495"/>
      <c r="AG50" s="495"/>
      <c r="AH50" s="495"/>
      <c r="AI50" s="495"/>
      <c r="AJ50" s="495"/>
      <c r="AK50" s="495"/>
      <c r="AL50" s="495"/>
      <c r="AM50" s="495"/>
      <c r="AN50" s="495"/>
      <c r="AO50" s="495"/>
      <c r="AP50" s="495"/>
      <c r="AQ50" s="495"/>
      <c r="AR50" s="495"/>
      <c r="AS50" s="495"/>
      <c r="AT50" s="495"/>
      <c r="AU50" s="495"/>
      <c r="AV50" s="495"/>
      <c r="AW50" s="495"/>
      <c r="AX50" s="495"/>
      <c r="AY50" s="495"/>
      <c r="AZ50" s="495"/>
      <c r="BA50" s="495"/>
      <c r="BB50" s="495"/>
      <c r="BC50" s="495"/>
      <c r="BD50" s="495"/>
      <c r="BE50" s="495"/>
      <c r="BF50" s="495"/>
      <c r="BG50" s="495"/>
      <c r="BH50" s="495"/>
      <c r="BI50" s="495"/>
      <c r="BJ50" s="495"/>
      <c r="BK50" s="495"/>
      <c r="BL50" s="495"/>
      <c r="BM50" s="495"/>
      <c r="BN50" s="495"/>
      <c r="BO50" s="495"/>
      <c r="BP50" s="495"/>
      <c r="BQ50" s="495"/>
      <c r="BR50" s="495"/>
      <c r="BS50" s="495"/>
      <c r="BT50" s="495"/>
      <c r="BU50" s="495"/>
      <c r="BV50" s="495"/>
      <c r="BW50" s="495"/>
      <c r="BX50" s="495"/>
      <c r="BY50" s="495"/>
      <c r="BZ50" s="495"/>
      <c r="CA50" s="495"/>
      <c r="CB50" s="495"/>
      <c r="CC50" s="495"/>
      <c r="CD50" s="495"/>
      <c r="CE50" s="495"/>
      <c r="CF50" s="495"/>
      <c r="CG50" s="495"/>
      <c r="CH50" s="495"/>
      <c r="CI50" s="495"/>
      <c r="CJ50" s="495"/>
      <c r="CK50" s="495"/>
      <c r="CL50" s="495"/>
      <c r="CM50" s="495"/>
      <c r="CN50" s="495"/>
      <c r="CO50" s="495"/>
      <c r="CP50" s="495"/>
      <c r="CQ50" s="495"/>
      <c r="CR50" s="495"/>
      <c r="CS50" s="495"/>
      <c r="CT50" s="495"/>
      <c r="CU50" s="495"/>
      <c r="CV50" s="495"/>
      <c r="CW50" s="495"/>
      <c r="CX50" s="495"/>
      <c r="CY50" s="495"/>
      <c r="CZ50" s="495"/>
      <c r="DA50" s="495"/>
      <c r="DB50" s="495"/>
      <c r="DC50" s="495"/>
      <c r="DD50" s="495"/>
      <c r="DE50" s="495"/>
      <c r="DF50" s="495"/>
      <c r="DG50" s="495"/>
      <c r="DH50" s="495"/>
      <c r="DI50" s="495"/>
      <c r="DJ50" s="495"/>
      <c r="DK50" s="495"/>
      <c r="DL50" s="495"/>
      <c r="DM50" s="495"/>
      <c r="DN50" s="495"/>
      <c r="DO50" s="495"/>
      <c r="DP50" s="495"/>
      <c r="DQ50" s="495"/>
      <c r="DR50" s="495"/>
      <c r="DS50" s="495"/>
      <c r="DT50" s="495"/>
      <c r="DU50" s="495"/>
      <c r="DV50" s="495"/>
      <c r="DW50" s="495"/>
      <c r="DX50" s="495"/>
      <c r="DY50" s="495"/>
      <c r="DZ50" s="495"/>
      <c r="EA50" s="495"/>
      <c r="EB50" s="495"/>
      <c r="EC50" s="495"/>
      <c r="ED50" s="495"/>
      <c r="EE50" s="495"/>
      <c r="EF50" s="495"/>
      <c r="EG50" s="495"/>
      <c r="EH50" s="495"/>
      <c r="EI50" s="495"/>
      <c r="EJ50" s="495"/>
      <c r="EK50" s="495"/>
      <c r="EL50" s="495"/>
      <c r="EM50" s="495"/>
      <c r="EN50" s="495"/>
      <c r="EO50" s="495"/>
      <c r="EP50" s="495"/>
      <c r="EQ50" s="495"/>
      <c r="ER50" s="495"/>
      <c r="ES50" s="495"/>
      <c r="ET50" s="495"/>
      <c r="EU50" s="495"/>
      <c r="EV50" s="495"/>
      <c r="EW50" s="495"/>
      <c r="EX50" s="495"/>
      <c r="EY50" s="495"/>
      <c r="EZ50" s="495"/>
      <c r="FA50" s="495"/>
      <c r="FB50" s="495"/>
      <c r="FC50" s="495"/>
      <c r="FD50" s="495"/>
      <c r="FE50" s="495"/>
      <c r="FF50" s="495"/>
      <c r="FG50" s="495"/>
      <c r="FH50" s="495"/>
      <c r="FI50" s="495"/>
      <c r="FJ50" s="495"/>
      <c r="FK50" s="495"/>
      <c r="FL50" s="495"/>
      <c r="FM50" s="495"/>
      <c r="FN50" s="495"/>
      <c r="FO50" s="495"/>
      <c r="FP50" s="495"/>
      <c r="FQ50" s="495"/>
      <c r="FR50" s="495"/>
      <c r="FS50" s="495"/>
      <c r="FT50" s="495"/>
      <c r="FU50" s="495"/>
      <c r="FV50" s="495"/>
      <c r="FW50" s="495"/>
      <c r="FX50" s="495"/>
      <c r="FY50" s="495"/>
      <c r="FZ50" s="495"/>
      <c r="GA50" s="495"/>
      <c r="GB50" s="495"/>
      <c r="GC50" s="495"/>
      <c r="GD50" s="495"/>
      <c r="GE50" s="495"/>
      <c r="GF50" s="495"/>
      <c r="GG50" s="495"/>
      <c r="GH50" s="495"/>
      <c r="GI50" s="495"/>
      <c r="GJ50" s="495"/>
      <c r="GK50" s="495"/>
      <c r="GL50" s="495"/>
      <c r="GM50" s="495"/>
      <c r="GN50" s="495"/>
      <c r="GO50" s="495"/>
      <c r="GP50" s="495"/>
      <c r="GQ50" s="495"/>
      <c r="GR50" s="495"/>
      <c r="GS50" s="495"/>
      <c r="GT50" s="495"/>
      <c r="GU50" s="495"/>
      <c r="GV50" s="495"/>
      <c r="GW50" s="495"/>
      <c r="GX50" s="495"/>
      <c r="GY50" s="495"/>
      <c r="GZ50" s="495"/>
      <c r="HA50" s="495"/>
      <c r="HB50" s="495"/>
      <c r="HC50" s="495"/>
      <c r="HD50" s="495"/>
      <c r="HE50" s="495"/>
      <c r="HF50" s="495"/>
      <c r="HG50" s="495"/>
      <c r="HH50" s="495"/>
      <c r="HI50" s="495"/>
      <c r="HJ50" s="495"/>
      <c r="HK50" s="495"/>
      <c r="HL50" s="495"/>
      <c r="HM50" s="495"/>
      <c r="HN50" s="495"/>
      <c r="HO50" s="495"/>
      <c r="HP50" s="495"/>
      <c r="HQ50" s="495"/>
      <c r="HR50" s="495"/>
      <c r="HS50" s="495"/>
      <c r="HT50" s="495"/>
      <c r="HU50" s="495"/>
      <c r="HV50" s="495"/>
      <c r="HW50" s="495"/>
      <c r="HX50" s="495"/>
      <c r="HY50" s="495"/>
      <c r="HZ50" s="495"/>
      <c r="IA50" s="495"/>
      <c r="IB50" s="495"/>
      <c r="IC50" s="495"/>
      <c r="ID50" s="495"/>
      <c r="IE50" s="495"/>
      <c r="IF50" s="495"/>
      <c r="IG50" s="495"/>
      <c r="IH50" s="495"/>
      <c r="II50" s="495"/>
      <c r="IJ50" s="495"/>
      <c r="IK50" s="495"/>
      <c r="IL50" s="495"/>
      <c r="IM50" s="495"/>
      <c r="IN50" s="495"/>
      <c r="IO50" s="495"/>
      <c r="IP50" s="495"/>
      <c r="IQ50" s="495"/>
      <c r="IR50" s="495"/>
      <c r="IS50" s="495"/>
      <c r="IT50" s="495"/>
      <c r="IU50" s="495"/>
      <c r="IV50" s="495"/>
    </row>
    <row r="51" spans="1:256" ht="256.5" x14ac:dyDescent="0.25">
      <c r="A51" s="503">
        <f>+A50+1</f>
        <v>2</v>
      </c>
      <c r="B51" s="4" t="s">
        <v>163</v>
      </c>
      <c r="C51" s="4" t="s">
        <v>163</v>
      </c>
      <c r="D51" s="4" t="s">
        <v>164</v>
      </c>
      <c r="E51" s="4" t="s">
        <v>166</v>
      </c>
      <c r="F51" s="5" t="s">
        <v>0</v>
      </c>
      <c r="G51" s="5" t="s">
        <v>111</v>
      </c>
      <c r="H51" s="224">
        <v>40911</v>
      </c>
      <c r="I51" s="224">
        <v>41276</v>
      </c>
      <c r="J51" s="225" t="s">
        <v>20</v>
      </c>
      <c r="K51" s="263">
        <f>(I51-H51)/30</f>
        <v>12.166666666666666</v>
      </c>
      <c r="L51" s="230">
        <v>0</v>
      </c>
      <c r="M51" s="6">
        <v>731</v>
      </c>
      <c r="N51" s="228">
        <v>0</v>
      </c>
      <c r="O51" s="229">
        <v>270000000</v>
      </c>
      <c r="P51" s="229">
        <v>31</v>
      </c>
      <c r="Q51" s="505" t="s">
        <v>425</v>
      </c>
      <c r="R51" s="498" t="s">
        <v>2025</v>
      </c>
      <c r="S51" s="8"/>
      <c r="T51" s="8"/>
      <c r="U51" s="8"/>
      <c r="V51" s="8"/>
      <c r="W51" s="8"/>
      <c r="X51" s="8"/>
      <c r="Y51" s="8"/>
      <c r="Z51" s="8"/>
      <c r="AA51" s="495"/>
      <c r="AB51" s="495"/>
      <c r="AC51" s="495"/>
      <c r="AD51" s="495"/>
      <c r="AE51" s="495"/>
      <c r="AF51" s="495"/>
      <c r="AG51" s="495"/>
      <c r="AH51" s="495"/>
      <c r="AI51" s="495"/>
      <c r="AJ51" s="495"/>
      <c r="AK51" s="495"/>
      <c r="AL51" s="495"/>
      <c r="AM51" s="495"/>
      <c r="AN51" s="495"/>
      <c r="AO51" s="495"/>
      <c r="AP51" s="495"/>
      <c r="AQ51" s="495"/>
      <c r="AR51" s="495"/>
      <c r="AS51" s="495"/>
      <c r="AT51" s="495"/>
      <c r="AU51" s="495"/>
      <c r="AV51" s="495"/>
      <c r="AW51" s="495"/>
      <c r="AX51" s="495"/>
      <c r="AY51" s="495"/>
      <c r="AZ51" s="495"/>
      <c r="BA51" s="495"/>
      <c r="BB51" s="495"/>
      <c r="BC51" s="495"/>
      <c r="BD51" s="495"/>
      <c r="BE51" s="495"/>
      <c r="BF51" s="495"/>
      <c r="BG51" s="495"/>
      <c r="BH51" s="495"/>
      <c r="BI51" s="495"/>
      <c r="BJ51" s="495"/>
      <c r="BK51" s="495"/>
      <c r="BL51" s="495"/>
      <c r="BM51" s="495"/>
      <c r="BN51" s="495"/>
      <c r="BO51" s="495"/>
      <c r="BP51" s="495"/>
      <c r="BQ51" s="495"/>
      <c r="BR51" s="495"/>
      <c r="BS51" s="495"/>
      <c r="BT51" s="495"/>
      <c r="BU51" s="495"/>
      <c r="BV51" s="495"/>
      <c r="BW51" s="495"/>
      <c r="BX51" s="495"/>
      <c r="BY51" s="495"/>
      <c r="BZ51" s="495"/>
      <c r="CA51" s="495"/>
      <c r="CB51" s="495"/>
      <c r="CC51" s="495"/>
      <c r="CD51" s="495"/>
      <c r="CE51" s="495"/>
      <c r="CF51" s="495"/>
      <c r="CG51" s="495"/>
      <c r="CH51" s="495"/>
      <c r="CI51" s="495"/>
      <c r="CJ51" s="495"/>
      <c r="CK51" s="495"/>
      <c r="CL51" s="495"/>
      <c r="CM51" s="495"/>
      <c r="CN51" s="495"/>
      <c r="CO51" s="495"/>
      <c r="CP51" s="495"/>
      <c r="CQ51" s="495"/>
      <c r="CR51" s="495"/>
      <c r="CS51" s="495"/>
      <c r="CT51" s="495"/>
      <c r="CU51" s="495"/>
      <c r="CV51" s="495"/>
      <c r="CW51" s="495"/>
      <c r="CX51" s="495"/>
      <c r="CY51" s="495"/>
      <c r="CZ51" s="495"/>
      <c r="DA51" s="495"/>
      <c r="DB51" s="495"/>
      <c r="DC51" s="495"/>
      <c r="DD51" s="495"/>
      <c r="DE51" s="495"/>
      <c r="DF51" s="495"/>
      <c r="DG51" s="495"/>
      <c r="DH51" s="495"/>
      <c r="DI51" s="495"/>
      <c r="DJ51" s="495"/>
      <c r="DK51" s="495"/>
      <c r="DL51" s="495"/>
      <c r="DM51" s="495"/>
      <c r="DN51" s="495"/>
      <c r="DO51" s="495"/>
      <c r="DP51" s="495"/>
      <c r="DQ51" s="495"/>
      <c r="DR51" s="495"/>
      <c r="DS51" s="495"/>
      <c r="DT51" s="495"/>
      <c r="DU51" s="495"/>
      <c r="DV51" s="495"/>
      <c r="DW51" s="495"/>
      <c r="DX51" s="495"/>
      <c r="DY51" s="495"/>
      <c r="DZ51" s="495"/>
      <c r="EA51" s="495"/>
      <c r="EB51" s="495"/>
      <c r="EC51" s="495"/>
      <c r="ED51" s="495"/>
      <c r="EE51" s="495"/>
      <c r="EF51" s="495"/>
      <c r="EG51" s="495"/>
      <c r="EH51" s="495"/>
      <c r="EI51" s="495"/>
      <c r="EJ51" s="495"/>
      <c r="EK51" s="495"/>
      <c r="EL51" s="495"/>
      <c r="EM51" s="495"/>
      <c r="EN51" s="495"/>
      <c r="EO51" s="495"/>
      <c r="EP51" s="495"/>
      <c r="EQ51" s="495"/>
      <c r="ER51" s="495"/>
      <c r="ES51" s="495"/>
      <c r="ET51" s="495"/>
      <c r="EU51" s="495"/>
      <c r="EV51" s="495"/>
      <c r="EW51" s="495"/>
      <c r="EX51" s="495"/>
      <c r="EY51" s="495"/>
      <c r="EZ51" s="495"/>
      <c r="FA51" s="495"/>
      <c r="FB51" s="495"/>
      <c r="FC51" s="495"/>
      <c r="FD51" s="495"/>
      <c r="FE51" s="495"/>
      <c r="FF51" s="495"/>
      <c r="FG51" s="495"/>
      <c r="FH51" s="495"/>
      <c r="FI51" s="495"/>
      <c r="FJ51" s="495"/>
      <c r="FK51" s="495"/>
      <c r="FL51" s="495"/>
      <c r="FM51" s="495"/>
      <c r="FN51" s="495"/>
      <c r="FO51" s="495"/>
      <c r="FP51" s="495"/>
      <c r="FQ51" s="495"/>
      <c r="FR51" s="495"/>
      <c r="FS51" s="495"/>
      <c r="FT51" s="495"/>
      <c r="FU51" s="495"/>
      <c r="FV51" s="495"/>
      <c r="FW51" s="495"/>
      <c r="FX51" s="495"/>
      <c r="FY51" s="495"/>
      <c r="FZ51" s="495"/>
      <c r="GA51" s="495"/>
      <c r="GB51" s="495"/>
      <c r="GC51" s="495"/>
      <c r="GD51" s="495"/>
      <c r="GE51" s="495"/>
      <c r="GF51" s="495"/>
      <c r="GG51" s="495"/>
      <c r="GH51" s="495"/>
      <c r="GI51" s="495"/>
      <c r="GJ51" s="495"/>
      <c r="GK51" s="495"/>
      <c r="GL51" s="495"/>
      <c r="GM51" s="495"/>
      <c r="GN51" s="495"/>
      <c r="GO51" s="495"/>
      <c r="GP51" s="495"/>
      <c r="GQ51" s="495"/>
      <c r="GR51" s="495"/>
      <c r="GS51" s="495"/>
      <c r="GT51" s="495"/>
      <c r="GU51" s="495"/>
      <c r="GV51" s="495"/>
      <c r="GW51" s="495"/>
      <c r="GX51" s="495"/>
      <c r="GY51" s="495"/>
      <c r="GZ51" s="495"/>
      <c r="HA51" s="495"/>
      <c r="HB51" s="495"/>
      <c r="HC51" s="495"/>
      <c r="HD51" s="495"/>
      <c r="HE51" s="495"/>
      <c r="HF51" s="495"/>
      <c r="HG51" s="495"/>
      <c r="HH51" s="495"/>
      <c r="HI51" s="495"/>
      <c r="HJ51" s="495"/>
      <c r="HK51" s="495"/>
      <c r="HL51" s="495"/>
      <c r="HM51" s="495"/>
      <c r="HN51" s="495"/>
      <c r="HO51" s="495"/>
      <c r="HP51" s="495"/>
      <c r="HQ51" s="495"/>
      <c r="HR51" s="495"/>
      <c r="HS51" s="495"/>
      <c r="HT51" s="495"/>
      <c r="HU51" s="495"/>
      <c r="HV51" s="495"/>
      <c r="HW51" s="495"/>
      <c r="HX51" s="495"/>
      <c r="HY51" s="495"/>
      <c r="HZ51" s="495"/>
      <c r="IA51" s="495"/>
      <c r="IB51" s="495"/>
      <c r="IC51" s="495"/>
      <c r="ID51" s="495"/>
      <c r="IE51" s="495"/>
      <c r="IF51" s="495"/>
      <c r="IG51" s="495"/>
      <c r="IH51" s="495"/>
      <c r="II51" s="495"/>
      <c r="IJ51" s="495"/>
      <c r="IK51" s="495"/>
      <c r="IL51" s="495"/>
      <c r="IM51" s="495"/>
      <c r="IN51" s="495"/>
      <c r="IO51" s="495"/>
      <c r="IP51" s="495"/>
      <c r="IQ51" s="495"/>
      <c r="IR51" s="495"/>
      <c r="IS51" s="495"/>
      <c r="IT51" s="495"/>
      <c r="IU51" s="495"/>
      <c r="IV51" s="495"/>
    </row>
    <row r="52" spans="1:256" ht="15" x14ac:dyDescent="0.25">
      <c r="A52" s="503"/>
      <c r="B52" s="26" t="s">
        <v>30</v>
      </c>
      <c r="C52" s="5"/>
      <c r="D52" s="4"/>
      <c r="E52" s="240"/>
      <c r="F52" s="5"/>
      <c r="G52" s="5"/>
      <c r="H52" s="5"/>
      <c r="I52" s="225"/>
      <c r="J52" s="225"/>
      <c r="K52" s="241">
        <f>SUM(K50:K51)</f>
        <v>24.299999999999997</v>
      </c>
      <c r="L52" s="230">
        <v>0</v>
      </c>
      <c r="M52" s="269">
        <v>731</v>
      </c>
      <c r="N52" s="242">
        <f>SUM(N50:N51)</f>
        <v>0</v>
      </c>
      <c r="O52" s="243"/>
      <c r="P52" s="243"/>
      <c r="Q52" s="498"/>
      <c r="R52" s="498"/>
      <c r="S52" s="495"/>
      <c r="T52" s="495"/>
      <c r="U52" s="495"/>
      <c r="V52" s="495"/>
      <c r="W52" s="495"/>
      <c r="X52" s="495"/>
      <c r="Y52" s="495"/>
      <c r="Z52" s="495"/>
      <c r="AA52" s="495"/>
      <c r="AB52" s="495"/>
      <c r="AC52" s="495"/>
      <c r="AD52" s="495"/>
      <c r="AE52" s="495"/>
      <c r="AF52" s="495"/>
      <c r="AG52" s="495"/>
      <c r="AH52" s="495"/>
      <c r="AI52" s="495"/>
      <c r="AJ52" s="495"/>
      <c r="AK52" s="495"/>
      <c r="AL52" s="495"/>
      <c r="AM52" s="495"/>
      <c r="AN52" s="495"/>
      <c r="AO52" s="495"/>
      <c r="AP52" s="495"/>
      <c r="AQ52" s="495"/>
      <c r="AR52" s="495"/>
      <c r="AS52" s="495"/>
      <c r="AT52" s="495"/>
      <c r="AU52" s="495"/>
      <c r="AV52" s="495"/>
      <c r="AW52" s="495"/>
      <c r="AX52" s="495"/>
      <c r="AY52" s="495"/>
      <c r="AZ52" s="495"/>
      <c r="BA52" s="495"/>
      <c r="BB52" s="495"/>
      <c r="BC52" s="495"/>
      <c r="BD52" s="495"/>
      <c r="BE52" s="495"/>
      <c r="BF52" s="495"/>
      <c r="BG52" s="495"/>
      <c r="BH52" s="495"/>
      <c r="BI52" s="495"/>
      <c r="BJ52" s="495"/>
      <c r="BK52" s="495"/>
      <c r="BL52" s="495"/>
      <c r="BM52" s="495"/>
      <c r="BN52" s="495"/>
      <c r="BO52" s="495"/>
      <c r="BP52" s="495"/>
      <c r="BQ52" s="495"/>
      <c r="BR52" s="495"/>
      <c r="BS52" s="495"/>
      <c r="BT52" s="495"/>
      <c r="BU52" s="495"/>
      <c r="BV52" s="495"/>
      <c r="BW52" s="495"/>
      <c r="BX52" s="495"/>
      <c r="BY52" s="495"/>
      <c r="BZ52" s="495"/>
      <c r="CA52" s="495"/>
      <c r="CB52" s="495"/>
      <c r="CC52" s="495"/>
      <c r="CD52" s="495"/>
      <c r="CE52" s="495"/>
      <c r="CF52" s="495"/>
      <c r="CG52" s="495"/>
      <c r="CH52" s="495"/>
      <c r="CI52" s="495"/>
      <c r="CJ52" s="495"/>
      <c r="CK52" s="495"/>
      <c r="CL52" s="495"/>
      <c r="CM52" s="495"/>
      <c r="CN52" s="495"/>
      <c r="CO52" s="495"/>
      <c r="CP52" s="495"/>
      <c r="CQ52" s="495"/>
      <c r="CR52" s="495"/>
      <c r="CS52" s="495"/>
      <c r="CT52" s="495"/>
      <c r="CU52" s="495"/>
      <c r="CV52" s="495"/>
      <c r="CW52" s="495"/>
      <c r="CX52" s="495"/>
      <c r="CY52" s="495"/>
      <c r="CZ52" s="495"/>
      <c r="DA52" s="495"/>
      <c r="DB52" s="495"/>
      <c r="DC52" s="495"/>
      <c r="DD52" s="495"/>
      <c r="DE52" s="495"/>
      <c r="DF52" s="495"/>
      <c r="DG52" s="495"/>
      <c r="DH52" s="495"/>
      <c r="DI52" s="495"/>
      <c r="DJ52" s="495"/>
      <c r="DK52" s="495"/>
      <c r="DL52" s="495"/>
      <c r="DM52" s="495"/>
      <c r="DN52" s="495"/>
      <c r="DO52" s="495"/>
      <c r="DP52" s="495"/>
      <c r="DQ52" s="495"/>
      <c r="DR52" s="495"/>
      <c r="DS52" s="495"/>
      <c r="DT52" s="495"/>
      <c r="DU52" s="495"/>
      <c r="DV52" s="495"/>
      <c r="DW52" s="495"/>
      <c r="DX52" s="495"/>
      <c r="DY52" s="495"/>
      <c r="DZ52" s="495"/>
      <c r="EA52" s="495"/>
      <c r="EB52" s="495"/>
      <c r="EC52" s="495"/>
      <c r="ED52" s="495"/>
      <c r="EE52" s="495"/>
      <c r="EF52" s="495"/>
      <c r="EG52" s="495"/>
      <c r="EH52" s="495"/>
      <c r="EI52" s="495"/>
      <c r="EJ52" s="495"/>
      <c r="EK52" s="495"/>
      <c r="EL52" s="495"/>
      <c r="EM52" s="495"/>
      <c r="EN52" s="495"/>
      <c r="EO52" s="495"/>
      <c r="EP52" s="495"/>
      <c r="EQ52" s="495"/>
      <c r="ER52" s="495"/>
      <c r="ES52" s="495"/>
      <c r="ET52" s="495"/>
      <c r="EU52" s="495"/>
      <c r="EV52" s="495"/>
      <c r="EW52" s="495"/>
      <c r="EX52" s="495"/>
      <c r="EY52" s="495"/>
      <c r="EZ52" s="495"/>
      <c r="FA52" s="495"/>
      <c r="FB52" s="495"/>
      <c r="FC52" s="495"/>
      <c r="FD52" s="495"/>
      <c r="FE52" s="495"/>
      <c r="FF52" s="495"/>
      <c r="FG52" s="495"/>
      <c r="FH52" s="495"/>
      <c r="FI52" s="495"/>
      <c r="FJ52" s="495"/>
      <c r="FK52" s="495"/>
      <c r="FL52" s="495"/>
      <c r="FM52" s="495"/>
      <c r="FN52" s="495"/>
      <c r="FO52" s="495"/>
      <c r="FP52" s="495"/>
      <c r="FQ52" s="495"/>
      <c r="FR52" s="495"/>
      <c r="FS52" s="495"/>
      <c r="FT52" s="495"/>
      <c r="FU52" s="495"/>
      <c r="FV52" s="495"/>
      <c r="FW52" s="495"/>
      <c r="FX52" s="495"/>
      <c r="FY52" s="495"/>
      <c r="FZ52" s="495"/>
      <c r="GA52" s="495"/>
      <c r="GB52" s="495"/>
      <c r="GC52" s="495"/>
      <c r="GD52" s="495"/>
      <c r="GE52" s="495"/>
      <c r="GF52" s="495"/>
      <c r="GG52" s="495"/>
      <c r="GH52" s="495"/>
      <c r="GI52" s="495"/>
      <c r="GJ52" s="495"/>
      <c r="GK52" s="495"/>
      <c r="GL52" s="495"/>
      <c r="GM52" s="495"/>
      <c r="GN52" s="495"/>
      <c r="GO52" s="495"/>
      <c r="GP52" s="495"/>
      <c r="GQ52" s="495"/>
      <c r="GR52" s="495"/>
      <c r="GS52" s="495"/>
      <c r="GT52" s="495"/>
      <c r="GU52" s="495"/>
      <c r="GV52" s="495"/>
      <c r="GW52" s="495"/>
      <c r="GX52" s="495"/>
      <c r="GY52" s="495"/>
      <c r="GZ52" s="495"/>
      <c r="HA52" s="495"/>
      <c r="HB52" s="495"/>
      <c r="HC52" s="495"/>
      <c r="HD52" s="495"/>
      <c r="HE52" s="495"/>
      <c r="HF52" s="495"/>
      <c r="HG52" s="495"/>
      <c r="HH52" s="495"/>
      <c r="HI52" s="495"/>
      <c r="HJ52" s="495"/>
      <c r="HK52" s="495"/>
      <c r="HL52" s="495"/>
      <c r="HM52" s="495"/>
      <c r="HN52" s="495"/>
      <c r="HO52" s="495"/>
      <c r="HP52" s="495"/>
      <c r="HQ52" s="495"/>
      <c r="HR52" s="495"/>
      <c r="HS52" s="495"/>
      <c r="HT52" s="495"/>
      <c r="HU52" s="495"/>
      <c r="HV52" s="495"/>
      <c r="HW52" s="495"/>
      <c r="HX52" s="495"/>
      <c r="HY52" s="495"/>
      <c r="HZ52" s="495"/>
      <c r="IA52" s="495"/>
      <c r="IB52" s="495"/>
      <c r="IC52" s="495"/>
      <c r="ID52" s="495"/>
      <c r="IE52" s="495"/>
      <c r="IF52" s="495"/>
      <c r="IG52" s="495"/>
      <c r="IH52" s="495"/>
      <c r="II52" s="495"/>
      <c r="IJ52" s="495"/>
      <c r="IK52" s="495"/>
      <c r="IL52" s="495"/>
      <c r="IM52" s="495"/>
      <c r="IN52" s="495"/>
      <c r="IO52" s="495"/>
      <c r="IP52" s="495"/>
      <c r="IQ52" s="495"/>
      <c r="IR52" s="495"/>
      <c r="IS52" s="495"/>
      <c r="IT52" s="495"/>
      <c r="IU52" s="495"/>
      <c r="IV52" s="495"/>
    </row>
    <row r="53" spans="1:256" x14ac:dyDescent="0.25">
      <c r="E53" s="46"/>
      <c r="K53" s="47"/>
    </row>
    <row r="54" spans="1:256" ht="15" x14ac:dyDescent="0.25">
      <c r="B54" s="1049" t="s">
        <v>51</v>
      </c>
      <c r="C54" s="1049" t="s">
        <v>52</v>
      </c>
      <c r="D54" s="1080" t="s">
        <v>53</v>
      </c>
      <c r="E54" s="1080"/>
      <c r="K54" s="48"/>
      <c r="L54" s="48"/>
      <c r="M54" s="48"/>
    </row>
    <row r="55" spans="1:256" ht="15" x14ac:dyDescent="0.25">
      <c r="B55" s="1051"/>
      <c r="C55" s="1051"/>
      <c r="D55" s="493" t="s">
        <v>54</v>
      </c>
      <c r="E55" s="49" t="s">
        <v>55</v>
      </c>
      <c r="H55" s="244"/>
      <c r="I55" s="542">
        <v>40194</v>
      </c>
      <c r="K55" s="51"/>
      <c r="L55" s="48"/>
    </row>
    <row r="56" spans="1:256" ht="15" x14ac:dyDescent="0.25">
      <c r="B56" s="50" t="s">
        <v>56</v>
      </c>
      <c r="C56" s="52">
        <f>+K52</f>
        <v>24.299999999999997</v>
      </c>
      <c r="D56" s="500" t="s">
        <v>23</v>
      </c>
      <c r="E56" s="500"/>
      <c r="F56" s="245"/>
      <c r="G56" s="245"/>
      <c r="H56" s="245"/>
      <c r="I56" s="245"/>
      <c r="J56" s="245"/>
      <c r="L56" s="246"/>
      <c r="M56" s="245"/>
    </row>
    <row r="57" spans="1:256" ht="15" x14ac:dyDescent="0.25">
      <c r="B57" s="50" t="s">
        <v>57</v>
      </c>
      <c r="C57" s="54">
        <f>+M52</f>
        <v>731</v>
      </c>
      <c r="D57" s="500" t="s">
        <v>23</v>
      </c>
      <c r="E57" s="500"/>
    </row>
    <row r="58" spans="1:256" x14ac:dyDescent="0.25">
      <c r="B58" s="74"/>
      <c r="C58" s="1081"/>
      <c r="D58" s="1081"/>
      <c r="E58" s="1081"/>
      <c r="F58" s="1081"/>
      <c r="G58" s="1081"/>
      <c r="H58" s="1081"/>
      <c r="I58" s="1081"/>
      <c r="J58" s="1081"/>
      <c r="K58" s="1081"/>
      <c r="L58" s="1081"/>
      <c r="M58" s="1081"/>
      <c r="N58" s="1081"/>
    </row>
    <row r="59" spans="1:256" ht="15" thickBot="1" x14ac:dyDescent="0.3"/>
    <row r="60" spans="1:256" ht="15.75" thickBot="1" x14ac:dyDescent="0.3">
      <c r="B60" s="1082" t="s">
        <v>58</v>
      </c>
      <c r="C60" s="1082"/>
      <c r="D60" s="1082"/>
      <c r="E60" s="1082"/>
      <c r="F60" s="1082"/>
      <c r="G60" s="1082"/>
      <c r="H60" s="1082"/>
      <c r="I60" s="1082"/>
      <c r="J60" s="1082"/>
      <c r="K60" s="1082"/>
      <c r="L60" s="1082"/>
      <c r="M60" s="1082"/>
      <c r="N60" s="1082"/>
    </row>
    <row r="63" spans="1:256" ht="90" x14ac:dyDescent="0.25">
      <c r="B63" s="494" t="s">
        <v>59</v>
      </c>
      <c r="C63" s="80" t="s">
        <v>60</v>
      </c>
      <c r="D63" s="80" t="s">
        <v>61</v>
      </c>
      <c r="E63" s="80" t="s">
        <v>62</v>
      </c>
      <c r="F63" s="80" t="s">
        <v>63</v>
      </c>
      <c r="G63" s="80" t="s">
        <v>64</v>
      </c>
      <c r="H63" s="80" t="s">
        <v>137</v>
      </c>
      <c r="I63" s="494" t="s">
        <v>65</v>
      </c>
      <c r="J63" s="80" t="s">
        <v>66</v>
      </c>
      <c r="K63" s="80" t="s">
        <v>67</v>
      </c>
      <c r="L63" s="80" t="s">
        <v>68</v>
      </c>
      <c r="M63" s="80" t="s">
        <v>69</v>
      </c>
      <c r="N63" s="81" t="s">
        <v>70</v>
      </c>
      <c r="O63" s="81" t="s">
        <v>71</v>
      </c>
      <c r="P63" s="1056" t="s">
        <v>21</v>
      </c>
      <c r="Q63" s="1058"/>
      <c r="R63" s="80" t="s">
        <v>72</v>
      </c>
    </row>
    <row r="64" spans="1:256" x14ac:dyDescent="0.2">
      <c r="B64" s="500" t="s">
        <v>113</v>
      </c>
      <c r="C64" s="500" t="s">
        <v>117</v>
      </c>
      <c r="D64" s="500" t="s">
        <v>167</v>
      </c>
      <c r="E64" s="500">
        <v>200</v>
      </c>
      <c r="F64" s="500" t="s">
        <v>20</v>
      </c>
      <c r="G64" s="500" t="s">
        <v>20</v>
      </c>
      <c r="H64" s="500" t="s">
        <v>0</v>
      </c>
      <c r="I64" s="500" t="s">
        <v>20</v>
      </c>
      <c r="J64" s="516" t="s">
        <v>50</v>
      </c>
      <c r="K64" s="500" t="s">
        <v>0</v>
      </c>
      <c r="L64" s="500" t="s">
        <v>0</v>
      </c>
      <c r="M64" s="500" t="s">
        <v>0</v>
      </c>
      <c r="N64" s="500" t="s">
        <v>0</v>
      </c>
      <c r="O64" s="500" t="s">
        <v>0</v>
      </c>
      <c r="P64" s="1206"/>
      <c r="Q64" s="1206"/>
      <c r="R64" s="500" t="s">
        <v>0</v>
      </c>
    </row>
    <row r="65" spans="2:18" x14ac:dyDescent="0.2">
      <c r="B65" s="500" t="s">
        <v>113</v>
      </c>
      <c r="C65" s="500" t="s">
        <v>117</v>
      </c>
      <c r="D65" s="516" t="s">
        <v>168</v>
      </c>
      <c r="E65" s="500">
        <v>200</v>
      </c>
      <c r="F65" s="500" t="s">
        <v>20</v>
      </c>
      <c r="G65" s="500" t="s">
        <v>20</v>
      </c>
      <c r="H65" s="500" t="s">
        <v>0</v>
      </c>
      <c r="I65" s="500" t="s">
        <v>20</v>
      </c>
      <c r="J65" s="516" t="s">
        <v>50</v>
      </c>
      <c r="K65" s="500" t="s">
        <v>0</v>
      </c>
      <c r="L65" s="500" t="s">
        <v>0</v>
      </c>
      <c r="M65" s="500" t="s">
        <v>0</v>
      </c>
      <c r="N65" s="500" t="s">
        <v>0</v>
      </c>
      <c r="O65" s="500" t="s">
        <v>0</v>
      </c>
      <c r="P65" s="1206"/>
      <c r="Q65" s="1206"/>
      <c r="R65" s="500" t="s">
        <v>0</v>
      </c>
    </row>
    <row r="66" spans="2:18" x14ac:dyDescent="0.25">
      <c r="B66" s="31" t="s">
        <v>73</v>
      </c>
      <c r="H66" s="508"/>
      <c r="I66" s="508"/>
    </row>
    <row r="67" spans="2:18" x14ac:dyDescent="0.25">
      <c r="B67" s="31" t="s">
        <v>74</v>
      </c>
    </row>
    <row r="68" spans="2:18" x14ac:dyDescent="0.25">
      <c r="B68" s="31" t="s">
        <v>75</v>
      </c>
    </row>
    <row r="70" spans="2:18" ht="15" thickBot="1" x14ac:dyDescent="0.3"/>
    <row r="71" spans="2:18" ht="15.75" thickBot="1" x14ac:dyDescent="0.3">
      <c r="B71" s="1063" t="s">
        <v>76</v>
      </c>
      <c r="C71" s="1064"/>
      <c r="D71" s="1064"/>
      <c r="E71" s="1064"/>
      <c r="F71" s="1064"/>
      <c r="G71" s="1064"/>
      <c r="H71" s="1064"/>
      <c r="I71" s="1064"/>
      <c r="J71" s="1064"/>
      <c r="K71" s="1064"/>
      <c r="L71" s="1064"/>
      <c r="M71" s="1064"/>
      <c r="N71" s="1065"/>
    </row>
    <row r="76" spans="2:18" ht="15" x14ac:dyDescent="0.25">
      <c r="B76" s="1054" t="s">
        <v>77</v>
      </c>
      <c r="C76" s="1071" t="s">
        <v>78</v>
      </c>
      <c r="D76" s="1071" t="s">
        <v>79</v>
      </c>
      <c r="E76" s="1071" t="s">
        <v>80</v>
      </c>
      <c r="F76" s="1071" t="s">
        <v>81</v>
      </c>
      <c r="G76" s="1071" t="s">
        <v>82</v>
      </c>
      <c r="H76" s="1071" t="s">
        <v>83</v>
      </c>
      <c r="I76" s="1071" t="s">
        <v>84</v>
      </c>
      <c r="J76" s="1071" t="s">
        <v>85</v>
      </c>
      <c r="K76" s="1071"/>
      <c r="L76" s="1071"/>
      <c r="M76" s="1071" t="s">
        <v>86</v>
      </c>
      <c r="N76" s="1071" t="s">
        <v>478</v>
      </c>
      <c r="O76" s="1071" t="s">
        <v>479</v>
      </c>
      <c r="P76" s="1071" t="s">
        <v>21</v>
      </c>
      <c r="Q76" s="1071"/>
    </row>
    <row r="77" spans="2:18" x14ac:dyDescent="0.2">
      <c r="B77" s="1055"/>
      <c r="C77" s="1071"/>
      <c r="D77" s="1071"/>
      <c r="E77" s="1071"/>
      <c r="F77" s="1071"/>
      <c r="G77" s="1071"/>
      <c r="H77" s="1071"/>
      <c r="I77" s="1071"/>
      <c r="J77" s="56" t="s">
        <v>87</v>
      </c>
      <c r="K77" s="37" t="s">
        <v>88</v>
      </c>
      <c r="L77" s="11" t="s">
        <v>89</v>
      </c>
      <c r="M77" s="1071"/>
      <c r="N77" s="1071"/>
      <c r="O77" s="1071"/>
      <c r="P77" s="1071"/>
      <c r="Q77" s="1071"/>
    </row>
    <row r="78" spans="2:18" ht="144.75" customHeight="1" x14ac:dyDescent="0.25">
      <c r="B78" s="503" t="s">
        <v>90</v>
      </c>
      <c r="C78" s="103" t="s">
        <v>120</v>
      </c>
      <c r="D78" s="503" t="s">
        <v>427</v>
      </c>
      <c r="E78" s="1" t="s">
        <v>169</v>
      </c>
      <c r="F78" s="503" t="s">
        <v>110</v>
      </c>
      <c r="G78" s="503" t="s">
        <v>430</v>
      </c>
      <c r="H78" s="7">
        <v>39675</v>
      </c>
      <c r="I78" s="1" t="s">
        <v>170</v>
      </c>
      <c r="J78" s="529" t="s">
        <v>431</v>
      </c>
      <c r="K78" s="82" t="s">
        <v>432</v>
      </c>
      <c r="L78" s="82" t="s">
        <v>433</v>
      </c>
      <c r="M78" s="503" t="s">
        <v>0</v>
      </c>
      <c r="N78" s="503" t="s">
        <v>0</v>
      </c>
      <c r="O78" s="503" t="s">
        <v>0</v>
      </c>
      <c r="P78" s="1168" t="s">
        <v>126</v>
      </c>
      <c r="Q78" s="1168"/>
    </row>
    <row r="79" spans="2:18" ht="409.5" x14ac:dyDescent="0.25">
      <c r="B79" s="503" t="s">
        <v>90</v>
      </c>
      <c r="C79" s="503" t="s">
        <v>120</v>
      </c>
      <c r="D79" s="503" t="s">
        <v>428</v>
      </c>
      <c r="E79" s="500" t="s">
        <v>171</v>
      </c>
      <c r="F79" s="503" t="s">
        <v>109</v>
      </c>
      <c r="G79" s="500" t="s">
        <v>172</v>
      </c>
      <c r="H79" s="7">
        <v>36358</v>
      </c>
      <c r="I79" s="503">
        <v>137994</v>
      </c>
      <c r="J79" s="498" t="s">
        <v>2026</v>
      </c>
      <c r="K79" s="498" t="s">
        <v>2027</v>
      </c>
      <c r="L79" s="498" t="s">
        <v>2028</v>
      </c>
      <c r="M79" s="500" t="s">
        <v>0</v>
      </c>
      <c r="N79" s="500" t="s">
        <v>0</v>
      </c>
      <c r="O79" s="500" t="s">
        <v>0</v>
      </c>
      <c r="P79" s="1168" t="s">
        <v>434</v>
      </c>
      <c r="Q79" s="1168"/>
      <c r="R79" s="449" t="s">
        <v>2029</v>
      </c>
    </row>
    <row r="80" spans="2:18" ht="99.75" x14ac:dyDescent="0.25">
      <c r="B80" s="503" t="s">
        <v>91</v>
      </c>
      <c r="C80" s="503" t="s">
        <v>120</v>
      </c>
      <c r="D80" s="503" t="s">
        <v>429</v>
      </c>
      <c r="E80" s="500" t="s">
        <v>173</v>
      </c>
      <c r="F80" s="503" t="s">
        <v>109</v>
      </c>
      <c r="G80" s="500" t="s">
        <v>174</v>
      </c>
      <c r="H80" s="7">
        <v>40736</v>
      </c>
      <c r="I80" s="503">
        <v>127881</v>
      </c>
      <c r="J80" s="498" t="s">
        <v>435</v>
      </c>
      <c r="K80" s="498" t="s">
        <v>436</v>
      </c>
      <c r="L80" s="498" t="s">
        <v>437</v>
      </c>
      <c r="M80" s="500" t="s">
        <v>0</v>
      </c>
      <c r="N80" s="500" t="s">
        <v>0</v>
      </c>
      <c r="O80" s="500" t="s">
        <v>0</v>
      </c>
      <c r="P80" s="1169" t="s">
        <v>334</v>
      </c>
      <c r="Q80" s="1202"/>
    </row>
    <row r="81" spans="2:17" ht="120" customHeight="1" x14ac:dyDescent="0.25">
      <c r="B81" s="503" t="s">
        <v>91</v>
      </c>
      <c r="C81" s="503" t="s">
        <v>120</v>
      </c>
      <c r="D81" s="503" t="s">
        <v>438</v>
      </c>
      <c r="E81" s="500" t="s">
        <v>175</v>
      </c>
      <c r="F81" s="503" t="s">
        <v>110</v>
      </c>
      <c r="G81" s="500" t="s">
        <v>176</v>
      </c>
      <c r="H81" s="7">
        <v>41013</v>
      </c>
      <c r="I81" s="503" t="s">
        <v>177</v>
      </c>
      <c r="J81" s="529" t="s">
        <v>440</v>
      </c>
      <c r="K81" s="498" t="s">
        <v>439</v>
      </c>
      <c r="L81" s="498" t="s">
        <v>178</v>
      </c>
      <c r="M81" s="500" t="s">
        <v>0</v>
      </c>
      <c r="N81" s="500" t="s">
        <v>0</v>
      </c>
      <c r="O81" s="500" t="s">
        <v>0</v>
      </c>
      <c r="P81" s="1169"/>
      <c r="Q81" s="1202"/>
    </row>
    <row r="82" spans="2:17" x14ac:dyDescent="0.25">
      <c r="B82" s="74"/>
      <c r="C82" s="74"/>
      <c r="D82" s="74"/>
      <c r="E82" s="520"/>
      <c r="F82" s="74"/>
      <c r="G82" s="520"/>
      <c r="H82" s="232"/>
      <c r="I82" s="74"/>
      <c r="J82" s="8"/>
      <c r="K82" s="8"/>
      <c r="L82" s="8"/>
      <c r="M82" s="520"/>
      <c r="N82" s="520"/>
      <c r="O82" s="520"/>
      <c r="P82" s="233"/>
      <c r="Q82" s="234"/>
    </row>
    <row r="83" spans="2:17" ht="15" thickBot="1" x14ac:dyDescent="0.3">
      <c r="B83" s="74"/>
      <c r="C83" s="74"/>
      <c r="D83" s="74"/>
      <c r="E83" s="520"/>
      <c r="F83" s="74"/>
      <c r="G83" s="520"/>
      <c r="H83" s="232"/>
      <c r="I83" s="74"/>
      <c r="J83" s="8"/>
      <c r="K83" s="8"/>
      <c r="L83" s="8"/>
      <c r="M83" s="520"/>
      <c r="N83" s="520"/>
      <c r="O83" s="520"/>
      <c r="P83" s="233"/>
      <c r="Q83" s="234"/>
    </row>
    <row r="84" spans="2:17" ht="15.75" thickBot="1" x14ac:dyDescent="0.3">
      <c r="B84" s="1203" t="s">
        <v>92</v>
      </c>
      <c r="C84" s="1204"/>
      <c r="D84" s="1204"/>
      <c r="E84" s="1204"/>
      <c r="F84" s="1204"/>
      <c r="G84" s="1204"/>
      <c r="H84" s="1204"/>
      <c r="I84" s="1204"/>
      <c r="J84" s="1204"/>
      <c r="K84" s="1204"/>
      <c r="L84" s="1204"/>
      <c r="M84" s="1204"/>
      <c r="N84" s="1205"/>
    </row>
    <row r="87" spans="2:17" ht="30" x14ac:dyDescent="0.25">
      <c r="B87" s="80" t="s">
        <v>19</v>
      </c>
      <c r="C87" s="80" t="s">
        <v>72</v>
      </c>
      <c r="D87" s="1056" t="s">
        <v>21</v>
      </c>
      <c r="E87" s="1058"/>
    </row>
    <row r="88" spans="2:17" x14ac:dyDescent="0.25">
      <c r="B88" s="503" t="s">
        <v>143</v>
      </c>
      <c r="C88" s="500" t="s">
        <v>0</v>
      </c>
      <c r="D88" s="1073" t="s">
        <v>162</v>
      </c>
      <c r="E88" s="1073"/>
    </row>
    <row r="91" spans="2:17" ht="15" x14ac:dyDescent="0.25">
      <c r="B91" s="1069" t="s">
        <v>93</v>
      </c>
      <c r="C91" s="1070"/>
      <c r="D91" s="1070"/>
      <c r="E91" s="1070"/>
      <c r="F91" s="1070"/>
      <c r="G91" s="1070"/>
      <c r="H91" s="1070"/>
      <c r="I91" s="1070"/>
      <c r="J91" s="1070"/>
      <c r="K91" s="1070"/>
      <c r="L91" s="1070"/>
      <c r="M91" s="1070"/>
      <c r="N91" s="1070"/>
      <c r="O91" s="1070"/>
      <c r="P91" s="1070"/>
    </row>
    <row r="93" spans="2:17" ht="15" thickBot="1" x14ac:dyDescent="0.3"/>
    <row r="94" spans="2:17" ht="15.75" thickBot="1" x14ac:dyDescent="0.3">
      <c r="B94" s="1199" t="s">
        <v>94</v>
      </c>
      <c r="C94" s="1200"/>
      <c r="D94" s="1200"/>
      <c r="E94" s="1200"/>
      <c r="F94" s="1200"/>
      <c r="G94" s="1200"/>
      <c r="H94" s="1200"/>
      <c r="I94" s="1200"/>
      <c r="J94" s="1200"/>
      <c r="K94" s="1200"/>
      <c r="L94" s="1200"/>
      <c r="M94" s="1200"/>
      <c r="N94" s="1201"/>
    </row>
    <row r="96" spans="2:17" ht="15" thickBot="1" x14ac:dyDescent="0.3">
      <c r="M96" s="77"/>
      <c r="N96" s="77"/>
    </row>
    <row r="97" spans="1:256" ht="75" x14ac:dyDescent="0.25">
      <c r="A97" s="62"/>
      <c r="B97" s="78" t="s">
        <v>34</v>
      </c>
      <c r="C97" s="78" t="s">
        <v>35</v>
      </c>
      <c r="D97" s="78" t="s">
        <v>36</v>
      </c>
      <c r="E97" s="78" t="s">
        <v>37</v>
      </c>
      <c r="F97" s="78" t="s">
        <v>38</v>
      </c>
      <c r="G97" s="78" t="s">
        <v>39</v>
      </c>
      <c r="H97" s="78" t="s">
        <v>40</v>
      </c>
      <c r="I97" s="78" t="s">
        <v>41</v>
      </c>
      <c r="J97" s="78" t="s">
        <v>42</v>
      </c>
      <c r="K97" s="78" t="s">
        <v>43</v>
      </c>
      <c r="L97" s="78" t="s">
        <v>44</v>
      </c>
      <c r="M97" s="79" t="s">
        <v>45</v>
      </c>
      <c r="N97" s="78" t="s">
        <v>46</v>
      </c>
      <c r="O97" s="78" t="s">
        <v>47</v>
      </c>
      <c r="P97" s="497" t="s">
        <v>48</v>
      </c>
      <c r="Q97" s="497" t="s">
        <v>49</v>
      </c>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2"/>
      <c r="BB97" s="62"/>
      <c r="BC97" s="62"/>
      <c r="BD97" s="62"/>
      <c r="BE97" s="62"/>
      <c r="BF97" s="62"/>
      <c r="BG97" s="62"/>
      <c r="BH97" s="62"/>
      <c r="BI97" s="62"/>
      <c r="BJ97" s="62"/>
      <c r="BK97" s="62"/>
      <c r="BL97" s="62"/>
      <c r="BM97" s="62"/>
      <c r="BN97" s="62"/>
      <c r="BO97" s="62"/>
      <c r="BP97" s="62"/>
      <c r="BQ97" s="62"/>
      <c r="BR97" s="62"/>
      <c r="BS97" s="62"/>
      <c r="BT97" s="62"/>
      <c r="BU97" s="62"/>
      <c r="BV97" s="62"/>
      <c r="BW97" s="62"/>
      <c r="BX97" s="62"/>
      <c r="BY97" s="62"/>
      <c r="BZ97" s="62"/>
      <c r="CA97" s="62"/>
      <c r="CB97" s="62"/>
      <c r="CC97" s="62"/>
      <c r="CD97" s="62"/>
      <c r="CE97" s="62"/>
      <c r="CF97" s="62"/>
      <c r="CG97" s="62"/>
      <c r="CH97" s="62"/>
      <c r="CI97" s="62"/>
      <c r="CJ97" s="62"/>
      <c r="CK97" s="62"/>
      <c r="CL97" s="62"/>
      <c r="CM97" s="62"/>
      <c r="CN97" s="62"/>
      <c r="CO97" s="62"/>
      <c r="CP97" s="62"/>
      <c r="CQ97" s="62"/>
      <c r="CR97" s="62"/>
      <c r="CS97" s="62"/>
      <c r="CT97" s="62"/>
      <c r="CU97" s="62"/>
      <c r="CV97" s="62"/>
      <c r="CW97" s="62"/>
      <c r="CX97" s="62"/>
      <c r="CY97" s="62"/>
      <c r="CZ97" s="62"/>
      <c r="DA97" s="62"/>
      <c r="DB97" s="62"/>
      <c r="DC97" s="62"/>
      <c r="DD97" s="62"/>
      <c r="DE97" s="62"/>
      <c r="DF97" s="62"/>
      <c r="DG97" s="62"/>
      <c r="DH97" s="62"/>
      <c r="DI97" s="62"/>
      <c r="DJ97" s="62"/>
      <c r="DK97" s="62"/>
      <c r="DL97" s="62"/>
      <c r="DM97" s="62"/>
      <c r="DN97" s="62"/>
      <c r="DO97" s="62"/>
      <c r="DP97" s="62"/>
      <c r="DQ97" s="62"/>
      <c r="DR97" s="62"/>
      <c r="DS97" s="62"/>
      <c r="DT97" s="62"/>
      <c r="DU97" s="62"/>
      <c r="DV97" s="62"/>
      <c r="DW97" s="62"/>
      <c r="DX97" s="62"/>
      <c r="DY97" s="62"/>
      <c r="DZ97" s="62"/>
      <c r="EA97" s="62"/>
      <c r="EB97" s="62"/>
      <c r="EC97" s="62"/>
      <c r="ED97" s="62"/>
      <c r="EE97" s="62"/>
      <c r="EF97" s="62"/>
      <c r="EG97" s="62"/>
      <c r="EH97" s="62"/>
      <c r="EI97" s="62"/>
      <c r="EJ97" s="62"/>
      <c r="EK97" s="62"/>
      <c r="EL97" s="62"/>
      <c r="EM97" s="62"/>
      <c r="EN97" s="62"/>
      <c r="EO97" s="62"/>
      <c r="EP97" s="62"/>
      <c r="EQ97" s="62"/>
      <c r="ER97" s="62"/>
      <c r="ES97" s="62"/>
      <c r="ET97" s="62"/>
      <c r="EU97" s="62"/>
      <c r="EV97" s="62"/>
      <c r="EW97" s="62"/>
      <c r="EX97" s="62"/>
      <c r="EY97" s="62"/>
      <c r="EZ97" s="62"/>
      <c r="FA97" s="62"/>
      <c r="FB97" s="62"/>
      <c r="FC97" s="62"/>
      <c r="FD97" s="62"/>
      <c r="FE97" s="62"/>
      <c r="FF97" s="62"/>
      <c r="FG97" s="62"/>
      <c r="FH97" s="62"/>
      <c r="FI97" s="62"/>
      <c r="FJ97" s="62"/>
      <c r="FK97" s="62"/>
      <c r="FL97" s="62"/>
      <c r="FM97" s="62"/>
      <c r="FN97" s="62"/>
      <c r="FO97" s="62"/>
      <c r="FP97" s="62"/>
      <c r="FQ97" s="62"/>
      <c r="FR97" s="62"/>
      <c r="FS97" s="62"/>
      <c r="FT97" s="62"/>
      <c r="FU97" s="62"/>
      <c r="FV97" s="62"/>
      <c r="FW97" s="62"/>
      <c r="FX97" s="62"/>
      <c r="FY97" s="62"/>
      <c r="FZ97" s="62"/>
      <c r="GA97" s="62"/>
      <c r="GB97" s="62"/>
      <c r="GC97" s="62"/>
      <c r="GD97" s="62"/>
      <c r="GE97" s="62"/>
      <c r="GF97" s="62"/>
      <c r="GG97" s="62"/>
      <c r="GH97" s="62"/>
      <c r="GI97" s="62"/>
      <c r="GJ97" s="62"/>
      <c r="GK97" s="62"/>
      <c r="GL97" s="62"/>
      <c r="GM97" s="62"/>
      <c r="GN97" s="62"/>
      <c r="GO97" s="62"/>
      <c r="GP97" s="62"/>
      <c r="GQ97" s="62"/>
      <c r="GR97" s="62"/>
      <c r="GS97" s="62"/>
      <c r="GT97" s="62"/>
      <c r="GU97" s="62"/>
      <c r="GV97" s="62"/>
      <c r="GW97" s="62"/>
      <c r="GX97" s="62"/>
      <c r="GY97" s="62"/>
      <c r="GZ97" s="62"/>
      <c r="HA97" s="62"/>
      <c r="HB97" s="62"/>
      <c r="HC97" s="62"/>
      <c r="HD97" s="62"/>
      <c r="HE97" s="62"/>
      <c r="HF97" s="62"/>
      <c r="HG97" s="62"/>
      <c r="HH97" s="62"/>
      <c r="HI97" s="62"/>
      <c r="HJ97" s="62"/>
      <c r="HK97" s="62"/>
      <c r="HL97" s="62"/>
      <c r="HM97" s="62"/>
      <c r="HN97" s="62"/>
      <c r="HO97" s="62"/>
      <c r="HP97" s="62"/>
      <c r="HQ97" s="62"/>
      <c r="HR97" s="62"/>
      <c r="HS97" s="62"/>
      <c r="HT97" s="62"/>
      <c r="HU97" s="62"/>
      <c r="HV97" s="62"/>
      <c r="HW97" s="62"/>
      <c r="HX97" s="62"/>
      <c r="HY97" s="62"/>
      <c r="HZ97" s="62"/>
      <c r="IA97" s="62"/>
      <c r="IB97" s="62"/>
      <c r="IC97" s="62"/>
      <c r="ID97" s="62"/>
      <c r="IE97" s="62"/>
      <c r="IF97" s="62"/>
      <c r="IG97" s="62"/>
      <c r="IH97" s="62"/>
      <c r="II97" s="62"/>
      <c r="IJ97" s="62"/>
      <c r="IK97" s="62"/>
      <c r="IL97" s="62"/>
      <c r="IM97" s="62"/>
      <c r="IN97" s="62"/>
      <c r="IO97" s="62"/>
      <c r="IP97" s="62"/>
      <c r="IQ97" s="62"/>
      <c r="IR97" s="62"/>
      <c r="IS97" s="62"/>
      <c r="IT97" s="62"/>
      <c r="IU97" s="62"/>
      <c r="IV97" s="62"/>
    </row>
    <row r="98" spans="1:256" ht="42.75" x14ac:dyDescent="0.25">
      <c r="A98" s="503">
        <v>1</v>
      </c>
      <c r="B98" s="4" t="s">
        <v>163</v>
      </c>
      <c r="C98" s="4" t="s">
        <v>163</v>
      </c>
      <c r="D98" s="4" t="s">
        <v>179</v>
      </c>
      <c r="E98" s="6" t="s">
        <v>180</v>
      </c>
      <c r="F98" s="5" t="s">
        <v>23</v>
      </c>
      <c r="G98" s="223" t="s">
        <v>112</v>
      </c>
      <c r="H98" s="247">
        <v>41649</v>
      </c>
      <c r="I98" s="247">
        <v>42004</v>
      </c>
      <c r="J98" s="225" t="s">
        <v>20</v>
      </c>
      <c r="K98" s="248">
        <f>+(I98-H98)/30</f>
        <v>11.833333333333334</v>
      </c>
      <c r="L98" s="6">
        <v>0</v>
      </c>
      <c r="M98" s="228">
        <v>930</v>
      </c>
      <c r="N98" s="228">
        <v>930</v>
      </c>
      <c r="O98" s="229" t="s">
        <v>181</v>
      </c>
      <c r="P98" s="229">
        <v>34</v>
      </c>
      <c r="Q98" s="503"/>
      <c r="R98" s="8"/>
      <c r="S98" s="8"/>
      <c r="T98" s="8"/>
      <c r="U98" s="8"/>
      <c r="V98" s="8"/>
      <c r="W98" s="8"/>
      <c r="X98" s="8"/>
      <c r="Y98" s="8"/>
      <c r="Z98" s="8"/>
      <c r="AA98" s="495"/>
      <c r="AB98" s="495"/>
      <c r="AC98" s="495"/>
      <c r="AD98" s="495"/>
      <c r="AE98" s="495"/>
      <c r="AF98" s="495"/>
      <c r="AG98" s="495"/>
      <c r="AH98" s="495"/>
      <c r="AI98" s="495"/>
      <c r="AJ98" s="495"/>
      <c r="AK98" s="495"/>
      <c r="AL98" s="495"/>
      <c r="AM98" s="495"/>
      <c r="AN98" s="495"/>
      <c r="AO98" s="495"/>
      <c r="AP98" s="495"/>
      <c r="AQ98" s="495"/>
      <c r="AR98" s="495"/>
      <c r="AS98" s="495"/>
      <c r="AT98" s="495"/>
      <c r="AU98" s="495"/>
      <c r="AV98" s="495"/>
      <c r="AW98" s="495"/>
      <c r="AX98" s="495"/>
      <c r="AY98" s="495"/>
      <c r="AZ98" s="495"/>
      <c r="BA98" s="495"/>
      <c r="BB98" s="495"/>
      <c r="BC98" s="495"/>
      <c r="BD98" s="495"/>
      <c r="BE98" s="495"/>
      <c r="BF98" s="495"/>
      <c r="BG98" s="495"/>
      <c r="BH98" s="495"/>
      <c r="BI98" s="495"/>
      <c r="BJ98" s="495"/>
      <c r="BK98" s="495"/>
      <c r="BL98" s="495"/>
      <c r="BM98" s="495"/>
      <c r="BN98" s="495"/>
      <c r="BO98" s="495"/>
      <c r="BP98" s="495"/>
      <c r="BQ98" s="495"/>
      <c r="BR98" s="495"/>
      <c r="BS98" s="495"/>
      <c r="BT98" s="495"/>
      <c r="BU98" s="495"/>
      <c r="BV98" s="495"/>
      <c r="BW98" s="495"/>
      <c r="BX98" s="495"/>
      <c r="BY98" s="495"/>
      <c r="BZ98" s="495"/>
      <c r="CA98" s="495"/>
      <c r="CB98" s="495"/>
      <c r="CC98" s="495"/>
      <c r="CD98" s="495"/>
      <c r="CE98" s="495"/>
      <c r="CF98" s="495"/>
      <c r="CG98" s="495"/>
      <c r="CH98" s="495"/>
      <c r="CI98" s="495"/>
      <c r="CJ98" s="495"/>
      <c r="CK98" s="495"/>
      <c r="CL98" s="495"/>
      <c r="CM98" s="495"/>
      <c r="CN98" s="495"/>
      <c r="CO98" s="495"/>
      <c r="CP98" s="495"/>
      <c r="CQ98" s="495"/>
      <c r="CR98" s="495"/>
      <c r="CS98" s="495"/>
      <c r="CT98" s="495"/>
      <c r="CU98" s="495"/>
      <c r="CV98" s="495"/>
      <c r="CW98" s="495"/>
      <c r="CX98" s="495"/>
      <c r="CY98" s="495"/>
      <c r="CZ98" s="495"/>
      <c r="DA98" s="495"/>
      <c r="DB98" s="495"/>
      <c r="DC98" s="495"/>
      <c r="DD98" s="495"/>
      <c r="DE98" s="495"/>
      <c r="DF98" s="495"/>
      <c r="DG98" s="495"/>
      <c r="DH98" s="495"/>
      <c r="DI98" s="495"/>
      <c r="DJ98" s="495"/>
      <c r="DK98" s="495"/>
      <c r="DL98" s="495"/>
      <c r="DM98" s="495"/>
      <c r="DN98" s="495"/>
      <c r="DO98" s="495"/>
      <c r="DP98" s="495"/>
      <c r="DQ98" s="495"/>
      <c r="DR98" s="495"/>
      <c r="DS98" s="495"/>
      <c r="DT98" s="495"/>
      <c r="DU98" s="495"/>
      <c r="DV98" s="495"/>
      <c r="DW98" s="495"/>
      <c r="DX98" s="495"/>
      <c r="DY98" s="495"/>
      <c r="DZ98" s="495"/>
      <c r="EA98" s="495"/>
      <c r="EB98" s="495"/>
      <c r="EC98" s="495"/>
      <c r="ED98" s="495"/>
      <c r="EE98" s="495"/>
      <c r="EF98" s="495"/>
      <c r="EG98" s="495"/>
      <c r="EH98" s="495"/>
      <c r="EI98" s="495"/>
      <c r="EJ98" s="495"/>
      <c r="EK98" s="495"/>
      <c r="EL98" s="495"/>
      <c r="EM98" s="495"/>
      <c r="EN98" s="495"/>
      <c r="EO98" s="495"/>
      <c r="EP98" s="495"/>
      <c r="EQ98" s="495"/>
      <c r="ER98" s="495"/>
      <c r="ES98" s="495"/>
      <c r="ET98" s="495"/>
      <c r="EU98" s="495"/>
      <c r="EV98" s="495"/>
      <c r="EW98" s="495"/>
      <c r="EX98" s="495"/>
      <c r="EY98" s="495"/>
      <c r="EZ98" s="495"/>
      <c r="FA98" s="495"/>
      <c r="FB98" s="495"/>
      <c r="FC98" s="495"/>
      <c r="FD98" s="495"/>
      <c r="FE98" s="495"/>
      <c r="FF98" s="495"/>
      <c r="FG98" s="495"/>
      <c r="FH98" s="495"/>
      <c r="FI98" s="495"/>
      <c r="FJ98" s="495"/>
      <c r="FK98" s="495"/>
      <c r="FL98" s="495"/>
      <c r="FM98" s="495"/>
      <c r="FN98" s="495"/>
      <c r="FO98" s="495"/>
      <c r="FP98" s="495"/>
      <c r="FQ98" s="495"/>
      <c r="FR98" s="495"/>
      <c r="FS98" s="495"/>
      <c r="FT98" s="495"/>
      <c r="FU98" s="495"/>
      <c r="FV98" s="495"/>
      <c r="FW98" s="495"/>
      <c r="FX98" s="495"/>
      <c r="FY98" s="495"/>
      <c r="FZ98" s="495"/>
      <c r="GA98" s="495"/>
      <c r="GB98" s="495"/>
      <c r="GC98" s="495"/>
      <c r="GD98" s="495"/>
      <c r="GE98" s="495"/>
      <c r="GF98" s="495"/>
      <c r="GG98" s="495"/>
      <c r="GH98" s="495"/>
      <c r="GI98" s="495"/>
      <c r="GJ98" s="495"/>
      <c r="GK98" s="495"/>
      <c r="GL98" s="495"/>
      <c r="GM98" s="495"/>
      <c r="GN98" s="495"/>
      <c r="GO98" s="495"/>
      <c r="GP98" s="495"/>
      <c r="GQ98" s="495"/>
      <c r="GR98" s="495"/>
      <c r="GS98" s="495"/>
      <c r="GT98" s="495"/>
      <c r="GU98" s="495"/>
      <c r="GV98" s="495"/>
      <c r="GW98" s="495"/>
      <c r="GX98" s="495"/>
      <c r="GY98" s="495"/>
      <c r="GZ98" s="495"/>
      <c r="HA98" s="495"/>
      <c r="HB98" s="495"/>
      <c r="HC98" s="495"/>
      <c r="HD98" s="495"/>
      <c r="HE98" s="495"/>
      <c r="HF98" s="495"/>
      <c r="HG98" s="495"/>
      <c r="HH98" s="495"/>
      <c r="HI98" s="495"/>
      <c r="HJ98" s="495"/>
      <c r="HK98" s="495"/>
      <c r="HL98" s="495"/>
      <c r="HM98" s="495"/>
      <c r="HN98" s="495"/>
      <c r="HO98" s="495"/>
      <c r="HP98" s="495"/>
      <c r="HQ98" s="495"/>
      <c r="HR98" s="495"/>
      <c r="HS98" s="495"/>
      <c r="HT98" s="495"/>
      <c r="HU98" s="495"/>
      <c r="HV98" s="495"/>
      <c r="HW98" s="495"/>
      <c r="HX98" s="495"/>
      <c r="HY98" s="495"/>
      <c r="HZ98" s="495"/>
      <c r="IA98" s="495"/>
      <c r="IB98" s="495"/>
      <c r="IC98" s="495"/>
      <c r="ID98" s="495"/>
      <c r="IE98" s="495"/>
      <c r="IF98" s="495"/>
      <c r="IG98" s="495"/>
      <c r="IH98" s="495"/>
      <c r="II98" s="495"/>
      <c r="IJ98" s="495"/>
      <c r="IK98" s="495"/>
      <c r="IL98" s="495"/>
      <c r="IM98" s="495"/>
      <c r="IN98" s="495"/>
      <c r="IO98" s="495"/>
      <c r="IP98" s="495"/>
      <c r="IQ98" s="495"/>
      <c r="IR98" s="495"/>
      <c r="IS98" s="495"/>
      <c r="IT98" s="495"/>
      <c r="IU98" s="495"/>
      <c r="IV98" s="495"/>
    </row>
    <row r="99" spans="1:256" ht="42.75" x14ac:dyDescent="0.25">
      <c r="A99" s="503">
        <f>+A98+1</f>
        <v>2</v>
      </c>
      <c r="B99" s="4" t="s">
        <v>163</v>
      </c>
      <c r="C99" s="4" t="s">
        <v>163</v>
      </c>
      <c r="D99" s="4" t="s">
        <v>179</v>
      </c>
      <c r="E99" s="6" t="s">
        <v>182</v>
      </c>
      <c r="F99" s="5" t="s">
        <v>23</v>
      </c>
      <c r="G99" s="5" t="s">
        <v>112</v>
      </c>
      <c r="H99" s="247">
        <v>41286</v>
      </c>
      <c r="I99" s="247">
        <v>41639</v>
      </c>
      <c r="J99" s="225" t="s">
        <v>20</v>
      </c>
      <c r="K99" s="248">
        <f>+(I99-H99)/30</f>
        <v>11.766666666666667</v>
      </c>
      <c r="L99" s="6">
        <v>0</v>
      </c>
      <c r="M99" s="228">
        <v>940</v>
      </c>
      <c r="N99" s="228">
        <v>940</v>
      </c>
      <c r="O99" s="229" t="s">
        <v>183</v>
      </c>
      <c r="P99" s="229">
        <v>35</v>
      </c>
      <c r="Q99" s="503"/>
      <c r="R99" s="8"/>
      <c r="S99" s="8"/>
      <c r="T99" s="8"/>
      <c r="U99" s="8"/>
      <c r="V99" s="8"/>
      <c r="W99" s="8"/>
      <c r="X99" s="8"/>
      <c r="Y99" s="8"/>
      <c r="Z99" s="8"/>
      <c r="AA99" s="495"/>
      <c r="AB99" s="495"/>
      <c r="AC99" s="495"/>
      <c r="AD99" s="495"/>
      <c r="AE99" s="495"/>
      <c r="AF99" s="495"/>
      <c r="AG99" s="495"/>
      <c r="AH99" s="495"/>
      <c r="AI99" s="495"/>
      <c r="AJ99" s="495"/>
      <c r="AK99" s="495"/>
      <c r="AL99" s="495"/>
      <c r="AM99" s="495"/>
      <c r="AN99" s="495"/>
      <c r="AO99" s="495"/>
      <c r="AP99" s="495"/>
      <c r="AQ99" s="495"/>
      <c r="AR99" s="495"/>
      <c r="AS99" s="495"/>
      <c r="AT99" s="495"/>
      <c r="AU99" s="495"/>
      <c r="AV99" s="495"/>
      <c r="AW99" s="495"/>
      <c r="AX99" s="495"/>
      <c r="AY99" s="495"/>
      <c r="AZ99" s="495"/>
      <c r="BA99" s="495"/>
      <c r="BB99" s="495"/>
      <c r="BC99" s="495"/>
      <c r="BD99" s="495"/>
      <c r="BE99" s="495"/>
      <c r="BF99" s="495"/>
      <c r="BG99" s="495"/>
      <c r="BH99" s="495"/>
      <c r="BI99" s="495"/>
      <c r="BJ99" s="495"/>
      <c r="BK99" s="495"/>
      <c r="BL99" s="495"/>
      <c r="BM99" s="495"/>
      <c r="BN99" s="495"/>
      <c r="BO99" s="495"/>
      <c r="BP99" s="495"/>
      <c r="BQ99" s="495"/>
      <c r="BR99" s="495"/>
      <c r="BS99" s="495"/>
      <c r="BT99" s="495"/>
      <c r="BU99" s="495"/>
      <c r="BV99" s="495"/>
      <c r="BW99" s="495"/>
      <c r="BX99" s="495"/>
      <c r="BY99" s="495"/>
      <c r="BZ99" s="495"/>
      <c r="CA99" s="495"/>
      <c r="CB99" s="495"/>
      <c r="CC99" s="495"/>
      <c r="CD99" s="495"/>
      <c r="CE99" s="495"/>
      <c r="CF99" s="495"/>
      <c r="CG99" s="495"/>
      <c r="CH99" s="495"/>
      <c r="CI99" s="495"/>
      <c r="CJ99" s="495"/>
      <c r="CK99" s="495"/>
      <c r="CL99" s="495"/>
      <c r="CM99" s="495"/>
      <c r="CN99" s="495"/>
      <c r="CO99" s="495"/>
      <c r="CP99" s="495"/>
      <c r="CQ99" s="495"/>
      <c r="CR99" s="495"/>
      <c r="CS99" s="495"/>
      <c r="CT99" s="495"/>
      <c r="CU99" s="495"/>
      <c r="CV99" s="495"/>
      <c r="CW99" s="495"/>
      <c r="CX99" s="495"/>
      <c r="CY99" s="495"/>
      <c r="CZ99" s="495"/>
      <c r="DA99" s="495"/>
      <c r="DB99" s="495"/>
      <c r="DC99" s="495"/>
      <c r="DD99" s="495"/>
      <c r="DE99" s="495"/>
      <c r="DF99" s="495"/>
      <c r="DG99" s="495"/>
      <c r="DH99" s="495"/>
      <c r="DI99" s="495"/>
      <c r="DJ99" s="495"/>
      <c r="DK99" s="495"/>
      <c r="DL99" s="495"/>
      <c r="DM99" s="495"/>
      <c r="DN99" s="495"/>
      <c r="DO99" s="495"/>
      <c r="DP99" s="495"/>
      <c r="DQ99" s="495"/>
      <c r="DR99" s="495"/>
      <c r="DS99" s="495"/>
      <c r="DT99" s="495"/>
      <c r="DU99" s="495"/>
      <c r="DV99" s="495"/>
      <c r="DW99" s="495"/>
      <c r="DX99" s="495"/>
      <c r="DY99" s="495"/>
      <c r="DZ99" s="495"/>
      <c r="EA99" s="495"/>
      <c r="EB99" s="495"/>
      <c r="EC99" s="495"/>
      <c r="ED99" s="495"/>
      <c r="EE99" s="495"/>
      <c r="EF99" s="495"/>
      <c r="EG99" s="495"/>
      <c r="EH99" s="495"/>
      <c r="EI99" s="495"/>
      <c r="EJ99" s="495"/>
      <c r="EK99" s="495"/>
      <c r="EL99" s="495"/>
      <c r="EM99" s="495"/>
      <c r="EN99" s="495"/>
      <c r="EO99" s="495"/>
      <c r="EP99" s="495"/>
      <c r="EQ99" s="495"/>
      <c r="ER99" s="495"/>
      <c r="ES99" s="495"/>
      <c r="ET99" s="495"/>
      <c r="EU99" s="495"/>
      <c r="EV99" s="495"/>
      <c r="EW99" s="495"/>
      <c r="EX99" s="495"/>
      <c r="EY99" s="495"/>
      <c r="EZ99" s="495"/>
      <c r="FA99" s="495"/>
      <c r="FB99" s="495"/>
      <c r="FC99" s="495"/>
      <c r="FD99" s="495"/>
      <c r="FE99" s="495"/>
      <c r="FF99" s="495"/>
      <c r="FG99" s="495"/>
      <c r="FH99" s="495"/>
      <c r="FI99" s="495"/>
      <c r="FJ99" s="495"/>
      <c r="FK99" s="495"/>
      <c r="FL99" s="495"/>
      <c r="FM99" s="495"/>
      <c r="FN99" s="495"/>
      <c r="FO99" s="495"/>
      <c r="FP99" s="495"/>
      <c r="FQ99" s="495"/>
      <c r="FR99" s="495"/>
      <c r="FS99" s="495"/>
      <c r="FT99" s="495"/>
      <c r="FU99" s="495"/>
      <c r="FV99" s="495"/>
      <c r="FW99" s="495"/>
      <c r="FX99" s="495"/>
      <c r="FY99" s="495"/>
      <c r="FZ99" s="495"/>
      <c r="GA99" s="495"/>
      <c r="GB99" s="495"/>
      <c r="GC99" s="495"/>
      <c r="GD99" s="495"/>
      <c r="GE99" s="495"/>
      <c r="GF99" s="495"/>
      <c r="GG99" s="495"/>
      <c r="GH99" s="495"/>
      <c r="GI99" s="495"/>
      <c r="GJ99" s="495"/>
      <c r="GK99" s="495"/>
      <c r="GL99" s="495"/>
      <c r="GM99" s="495"/>
      <c r="GN99" s="495"/>
      <c r="GO99" s="495"/>
      <c r="GP99" s="495"/>
      <c r="GQ99" s="495"/>
      <c r="GR99" s="495"/>
      <c r="GS99" s="495"/>
      <c r="GT99" s="495"/>
      <c r="GU99" s="495"/>
      <c r="GV99" s="495"/>
      <c r="GW99" s="495"/>
      <c r="GX99" s="495"/>
      <c r="GY99" s="495"/>
      <c r="GZ99" s="495"/>
      <c r="HA99" s="495"/>
      <c r="HB99" s="495"/>
      <c r="HC99" s="495"/>
      <c r="HD99" s="495"/>
      <c r="HE99" s="495"/>
      <c r="HF99" s="495"/>
      <c r="HG99" s="495"/>
      <c r="HH99" s="495"/>
      <c r="HI99" s="495"/>
      <c r="HJ99" s="495"/>
      <c r="HK99" s="495"/>
      <c r="HL99" s="495"/>
      <c r="HM99" s="495"/>
      <c r="HN99" s="495"/>
      <c r="HO99" s="495"/>
      <c r="HP99" s="495"/>
      <c r="HQ99" s="495"/>
      <c r="HR99" s="495"/>
      <c r="HS99" s="495"/>
      <c r="HT99" s="495"/>
      <c r="HU99" s="495"/>
      <c r="HV99" s="495"/>
      <c r="HW99" s="495"/>
      <c r="HX99" s="495"/>
      <c r="HY99" s="495"/>
      <c r="HZ99" s="495"/>
      <c r="IA99" s="495"/>
      <c r="IB99" s="495"/>
      <c r="IC99" s="495"/>
      <c r="ID99" s="495"/>
      <c r="IE99" s="495"/>
      <c r="IF99" s="495"/>
      <c r="IG99" s="495"/>
      <c r="IH99" s="495"/>
      <c r="II99" s="495"/>
      <c r="IJ99" s="495"/>
      <c r="IK99" s="495"/>
      <c r="IL99" s="495"/>
      <c r="IM99" s="495"/>
      <c r="IN99" s="495"/>
      <c r="IO99" s="495"/>
      <c r="IP99" s="495"/>
      <c r="IQ99" s="495"/>
      <c r="IR99" s="495"/>
      <c r="IS99" s="495"/>
      <c r="IT99" s="495"/>
      <c r="IU99" s="495"/>
      <c r="IV99" s="495"/>
    </row>
    <row r="100" spans="1:256" ht="15" x14ac:dyDescent="0.25">
      <c r="A100" s="503"/>
      <c r="B100" s="259" t="s">
        <v>30</v>
      </c>
      <c r="C100" s="5"/>
      <c r="D100" s="4"/>
      <c r="E100" s="240"/>
      <c r="F100" s="5"/>
      <c r="G100" s="5"/>
      <c r="H100" s="5"/>
      <c r="I100" s="225"/>
      <c r="J100" s="225"/>
      <c r="K100" s="241">
        <f>SUM(K98,K99)</f>
        <v>23.6</v>
      </c>
      <c r="L100" s="242">
        <f>SUM(L98:L99)</f>
        <v>0</v>
      </c>
      <c r="M100" s="241">
        <v>940</v>
      </c>
      <c r="N100" s="242">
        <f>SUM(N98:N99)</f>
        <v>1870</v>
      </c>
      <c r="O100" s="243"/>
      <c r="P100" s="243"/>
      <c r="Q100" s="498"/>
      <c r="R100" s="495"/>
      <c r="S100" s="495"/>
      <c r="T100" s="495"/>
      <c r="U100" s="495"/>
      <c r="V100" s="495"/>
      <c r="W100" s="495"/>
      <c r="X100" s="495"/>
      <c r="Y100" s="495"/>
      <c r="Z100" s="495"/>
      <c r="AA100" s="495"/>
      <c r="AB100" s="495"/>
      <c r="AC100" s="495"/>
      <c r="AD100" s="495"/>
      <c r="AE100" s="495"/>
      <c r="AF100" s="495"/>
      <c r="AG100" s="495"/>
      <c r="AH100" s="495"/>
      <c r="AI100" s="495"/>
      <c r="AJ100" s="495"/>
      <c r="AK100" s="495"/>
      <c r="AL100" s="495"/>
      <c r="AM100" s="495"/>
      <c r="AN100" s="495"/>
      <c r="AO100" s="495"/>
      <c r="AP100" s="495"/>
      <c r="AQ100" s="495"/>
      <c r="AR100" s="495"/>
      <c r="AS100" s="495"/>
      <c r="AT100" s="495"/>
      <c r="AU100" s="495"/>
      <c r="AV100" s="495"/>
      <c r="AW100" s="495"/>
      <c r="AX100" s="495"/>
      <c r="AY100" s="495"/>
      <c r="AZ100" s="495"/>
      <c r="BA100" s="495"/>
      <c r="BB100" s="495"/>
      <c r="BC100" s="495"/>
      <c r="BD100" s="495"/>
      <c r="BE100" s="495"/>
      <c r="BF100" s="495"/>
      <c r="BG100" s="495"/>
      <c r="BH100" s="495"/>
      <c r="BI100" s="495"/>
      <c r="BJ100" s="495"/>
      <c r="BK100" s="495"/>
      <c r="BL100" s="495"/>
      <c r="BM100" s="495"/>
      <c r="BN100" s="495"/>
      <c r="BO100" s="495"/>
      <c r="BP100" s="495"/>
      <c r="BQ100" s="495"/>
      <c r="BR100" s="495"/>
      <c r="BS100" s="495"/>
      <c r="BT100" s="495"/>
      <c r="BU100" s="495"/>
      <c r="BV100" s="495"/>
      <c r="BW100" s="495"/>
      <c r="BX100" s="495"/>
      <c r="BY100" s="495"/>
      <c r="BZ100" s="495"/>
      <c r="CA100" s="495"/>
      <c r="CB100" s="495"/>
      <c r="CC100" s="495"/>
      <c r="CD100" s="495"/>
      <c r="CE100" s="495"/>
      <c r="CF100" s="495"/>
      <c r="CG100" s="495"/>
      <c r="CH100" s="495"/>
      <c r="CI100" s="495"/>
      <c r="CJ100" s="495"/>
      <c r="CK100" s="495"/>
      <c r="CL100" s="495"/>
      <c r="CM100" s="495"/>
      <c r="CN100" s="495"/>
      <c r="CO100" s="495"/>
      <c r="CP100" s="495"/>
      <c r="CQ100" s="495"/>
      <c r="CR100" s="495"/>
      <c r="CS100" s="495"/>
      <c r="CT100" s="495"/>
      <c r="CU100" s="495"/>
      <c r="CV100" s="495"/>
      <c r="CW100" s="495"/>
      <c r="CX100" s="495"/>
      <c r="CY100" s="495"/>
      <c r="CZ100" s="495"/>
      <c r="DA100" s="495"/>
      <c r="DB100" s="495"/>
      <c r="DC100" s="495"/>
      <c r="DD100" s="495"/>
      <c r="DE100" s="495"/>
      <c r="DF100" s="495"/>
      <c r="DG100" s="495"/>
      <c r="DH100" s="495"/>
      <c r="DI100" s="495"/>
      <c r="DJ100" s="495"/>
      <c r="DK100" s="495"/>
      <c r="DL100" s="495"/>
      <c r="DM100" s="495"/>
      <c r="DN100" s="495"/>
      <c r="DO100" s="495"/>
      <c r="DP100" s="495"/>
      <c r="DQ100" s="495"/>
      <c r="DR100" s="495"/>
      <c r="DS100" s="495"/>
      <c r="DT100" s="495"/>
      <c r="DU100" s="495"/>
      <c r="DV100" s="495"/>
      <c r="DW100" s="495"/>
      <c r="DX100" s="495"/>
      <c r="DY100" s="495"/>
      <c r="DZ100" s="495"/>
      <c r="EA100" s="495"/>
      <c r="EB100" s="495"/>
      <c r="EC100" s="495"/>
      <c r="ED100" s="495"/>
      <c r="EE100" s="495"/>
      <c r="EF100" s="495"/>
      <c r="EG100" s="495"/>
      <c r="EH100" s="495"/>
      <c r="EI100" s="495"/>
      <c r="EJ100" s="495"/>
      <c r="EK100" s="495"/>
      <c r="EL100" s="495"/>
      <c r="EM100" s="495"/>
      <c r="EN100" s="495"/>
      <c r="EO100" s="495"/>
      <c r="EP100" s="495"/>
      <c r="EQ100" s="495"/>
      <c r="ER100" s="495"/>
      <c r="ES100" s="495"/>
      <c r="ET100" s="495"/>
      <c r="EU100" s="495"/>
      <c r="EV100" s="495"/>
      <c r="EW100" s="495"/>
      <c r="EX100" s="495"/>
      <c r="EY100" s="495"/>
      <c r="EZ100" s="495"/>
      <c r="FA100" s="495"/>
      <c r="FB100" s="495"/>
      <c r="FC100" s="495"/>
      <c r="FD100" s="495"/>
      <c r="FE100" s="495"/>
      <c r="FF100" s="495"/>
      <c r="FG100" s="495"/>
      <c r="FH100" s="495"/>
      <c r="FI100" s="495"/>
      <c r="FJ100" s="495"/>
      <c r="FK100" s="495"/>
      <c r="FL100" s="495"/>
      <c r="FM100" s="495"/>
      <c r="FN100" s="495"/>
      <c r="FO100" s="495"/>
      <c r="FP100" s="495"/>
      <c r="FQ100" s="495"/>
      <c r="FR100" s="495"/>
      <c r="FS100" s="495"/>
      <c r="FT100" s="495"/>
      <c r="FU100" s="495"/>
      <c r="FV100" s="495"/>
      <c r="FW100" s="495"/>
      <c r="FX100" s="495"/>
      <c r="FY100" s="495"/>
      <c r="FZ100" s="495"/>
      <c r="GA100" s="495"/>
      <c r="GB100" s="495"/>
      <c r="GC100" s="495"/>
      <c r="GD100" s="495"/>
      <c r="GE100" s="495"/>
      <c r="GF100" s="495"/>
      <c r="GG100" s="495"/>
      <c r="GH100" s="495"/>
      <c r="GI100" s="495"/>
      <c r="GJ100" s="495"/>
      <c r="GK100" s="495"/>
      <c r="GL100" s="495"/>
      <c r="GM100" s="495"/>
      <c r="GN100" s="495"/>
      <c r="GO100" s="495"/>
      <c r="GP100" s="495"/>
      <c r="GQ100" s="495"/>
      <c r="GR100" s="495"/>
      <c r="GS100" s="495"/>
      <c r="GT100" s="495"/>
      <c r="GU100" s="495"/>
      <c r="GV100" s="495"/>
      <c r="GW100" s="495"/>
      <c r="GX100" s="495"/>
      <c r="GY100" s="495"/>
      <c r="GZ100" s="495"/>
      <c r="HA100" s="495"/>
      <c r="HB100" s="495"/>
      <c r="HC100" s="495"/>
      <c r="HD100" s="495"/>
      <c r="HE100" s="495"/>
      <c r="HF100" s="495"/>
      <c r="HG100" s="495"/>
      <c r="HH100" s="495"/>
      <c r="HI100" s="495"/>
      <c r="HJ100" s="495"/>
      <c r="HK100" s="495"/>
      <c r="HL100" s="495"/>
      <c r="HM100" s="495"/>
      <c r="HN100" s="495"/>
      <c r="HO100" s="495"/>
      <c r="HP100" s="495"/>
      <c r="HQ100" s="495"/>
      <c r="HR100" s="495"/>
      <c r="HS100" s="495"/>
      <c r="HT100" s="495"/>
      <c r="HU100" s="495"/>
      <c r="HV100" s="495"/>
      <c r="HW100" s="495"/>
      <c r="HX100" s="495"/>
      <c r="HY100" s="495"/>
      <c r="HZ100" s="495"/>
      <c r="IA100" s="495"/>
      <c r="IB100" s="495"/>
      <c r="IC100" s="495"/>
      <c r="ID100" s="495"/>
      <c r="IE100" s="495"/>
      <c r="IF100" s="495"/>
      <c r="IG100" s="495"/>
      <c r="IH100" s="495"/>
      <c r="II100" s="495"/>
      <c r="IJ100" s="495"/>
      <c r="IK100" s="495"/>
      <c r="IL100" s="495"/>
      <c r="IM100" s="495"/>
      <c r="IN100" s="495"/>
      <c r="IO100" s="495"/>
      <c r="IP100" s="495"/>
      <c r="IQ100" s="495"/>
      <c r="IR100" s="495"/>
      <c r="IS100" s="495"/>
      <c r="IT100" s="495"/>
      <c r="IU100" s="495"/>
      <c r="IV100" s="495"/>
    </row>
    <row r="101" spans="1:256" x14ac:dyDescent="0.25">
      <c r="E101" s="46"/>
    </row>
    <row r="102" spans="1:256" ht="15" x14ac:dyDescent="0.25">
      <c r="B102" s="50" t="s">
        <v>95</v>
      </c>
      <c r="C102" s="100">
        <f>+K100</f>
        <v>23.6</v>
      </c>
      <c r="H102" s="245"/>
      <c r="I102" s="245"/>
      <c r="J102" s="245"/>
      <c r="K102" s="245"/>
      <c r="L102" s="245"/>
      <c r="M102" s="245"/>
    </row>
    <row r="104" spans="1:256" ht="15" thickBot="1" x14ac:dyDescent="0.3"/>
    <row r="105" spans="1:256" ht="30.75" thickBot="1" x14ac:dyDescent="0.3">
      <c r="B105" s="86" t="s">
        <v>96</v>
      </c>
      <c r="C105" s="87" t="s">
        <v>97</v>
      </c>
      <c r="D105" s="86" t="s">
        <v>29</v>
      </c>
      <c r="E105" s="87" t="s">
        <v>98</v>
      </c>
      <c r="K105" s="110"/>
    </row>
    <row r="106" spans="1:256" x14ac:dyDescent="0.25">
      <c r="B106" s="503" t="s">
        <v>99</v>
      </c>
      <c r="C106" s="88">
        <v>20</v>
      </c>
      <c r="D106" s="88">
        <v>0</v>
      </c>
      <c r="E106" s="1066">
        <f>+D106+D107+D108</f>
        <v>40</v>
      </c>
    </row>
    <row r="107" spans="1:256" x14ac:dyDescent="0.25">
      <c r="B107" s="503" t="s">
        <v>100</v>
      </c>
      <c r="C107" s="500">
        <v>30</v>
      </c>
      <c r="D107" s="500">
        <v>0</v>
      </c>
      <c r="E107" s="1067"/>
    </row>
    <row r="108" spans="1:256" ht="15" thickBot="1" x14ac:dyDescent="0.3">
      <c r="B108" s="503" t="s">
        <v>101</v>
      </c>
      <c r="C108" s="89">
        <v>40</v>
      </c>
      <c r="D108" s="89">
        <v>40</v>
      </c>
      <c r="E108" s="1068"/>
    </row>
    <row r="110" spans="1:256" ht="15" thickBot="1" x14ac:dyDescent="0.3"/>
    <row r="111" spans="1:256" ht="15.75" thickBot="1" x14ac:dyDescent="0.3">
      <c r="B111" s="1063" t="s">
        <v>102</v>
      </c>
      <c r="C111" s="1064"/>
      <c r="D111" s="1064"/>
      <c r="E111" s="1064"/>
      <c r="F111" s="1064"/>
      <c r="G111" s="1064"/>
      <c r="H111" s="1064"/>
      <c r="I111" s="1064"/>
      <c r="J111" s="1064"/>
      <c r="K111" s="1064"/>
      <c r="L111" s="1064"/>
      <c r="M111" s="1064"/>
      <c r="N111" s="1065"/>
    </row>
    <row r="113" spans="1:256" ht="15" x14ac:dyDescent="0.25">
      <c r="B113" s="1054" t="s">
        <v>77</v>
      </c>
      <c r="C113" s="1054" t="s">
        <v>78</v>
      </c>
      <c r="D113" s="1054" t="s">
        <v>79</v>
      </c>
      <c r="E113" s="1054" t="s">
        <v>80</v>
      </c>
      <c r="F113" s="1054" t="s">
        <v>81</v>
      </c>
      <c r="G113" s="1054" t="s">
        <v>82</v>
      </c>
      <c r="H113" s="1054" t="s">
        <v>83</v>
      </c>
      <c r="I113" s="1054" t="s">
        <v>84</v>
      </c>
      <c r="J113" s="1056" t="s">
        <v>85</v>
      </c>
      <c r="K113" s="1057"/>
      <c r="L113" s="1058"/>
      <c r="M113" s="1054" t="s">
        <v>86</v>
      </c>
      <c r="N113" s="1054" t="s">
        <v>478</v>
      </c>
      <c r="O113" s="1054" t="s">
        <v>479</v>
      </c>
      <c r="P113" s="1059" t="s">
        <v>21</v>
      </c>
      <c r="Q113" s="1060"/>
    </row>
    <row r="114" spans="1:256" ht="15" x14ac:dyDescent="0.25">
      <c r="B114" s="1055"/>
      <c r="C114" s="1055"/>
      <c r="D114" s="1055"/>
      <c r="E114" s="1055"/>
      <c r="F114" s="1055"/>
      <c r="G114" s="1055"/>
      <c r="H114" s="1055"/>
      <c r="I114" s="1055"/>
      <c r="J114" s="494" t="s">
        <v>87</v>
      </c>
      <c r="K114" s="494" t="s">
        <v>88</v>
      </c>
      <c r="L114" s="494" t="s">
        <v>89</v>
      </c>
      <c r="M114" s="1055"/>
      <c r="N114" s="1055"/>
      <c r="O114" s="1055"/>
      <c r="P114" s="1061"/>
      <c r="Q114" s="1062"/>
    </row>
    <row r="115" spans="1:256" ht="286.5" customHeight="1" x14ac:dyDescent="0.25">
      <c r="B115" s="503" t="s">
        <v>146</v>
      </c>
      <c r="C115" s="256" t="s">
        <v>480</v>
      </c>
      <c r="D115" s="503" t="s">
        <v>147</v>
      </c>
      <c r="E115" s="102">
        <v>23496218</v>
      </c>
      <c r="F115" s="503" t="s">
        <v>184</v>
      </c>
      <c r="G115" s="503" t="s">
        <v>149</v>
      </c>
      <c r="H115" s="7">
        <v>34761</v>
      </c>
      <c r="I115" s="503" t="s">
        <v>150</v>
      </c>
      <c r="J115" s="503" t="s">
        <v>185</v>
      </c>
      <c r="K115" s="7" t="s">
        <v>186</v>
      </c>
      <c r="L115" s="503" t="s">
        <v>187</v>
      </c>
      <c r="M115" s="503" t="s">
        <v>0</v>
      </c>
      <c r="N115" s="503" t="s">
        <v>0</v>
      </c>
      <c r="O115" s="503" t="s">
        <v>0</v>
      </c>
      <c r="P115" s="1195" t="s">
        <v>340</v>
      </c>
      <c r="Q115" s="1196"/>
    </row>
    <row r="116" spans="1:256" ht="287.25" customHeight="1" x14ac:dyDescent="0.25">
      <c r="A116" s="90"/>
      <c r="B116" s="503" t="s">
        <v>114</v>
      </c>
      <c r="C116" s="256" t="s">
        <v>480</v>
      </c>
      <c r="D116" s="503" t="s">
        <v>154</v>
      </c>
      <c r="E116" s="102">
        <v>1055272595</v>
      </c>
      <c r="F116" s="503" t="s">
        <v>156</v>
      </c>
      <c r="G116" s="503" t="s">
        <v>157</v>
      </c>
      <c r="H116" s="7">
        <v>40711</v>
      </c>
      <c r="I116" s="503" t="s">
        <v>150</v>
      </c>
      <c r="J116" s="503" t="s">
        <v>188</v>
      </c>
      <c r="K116" s="503" t="s">
        <v>189</v>
      </c>
      <c r="L116" s="503" t="s">
        <v>190</v>
      </c>
      <c r="M116" s="503" t="s">
        <v>0</v>
      </c>
      <c r="N116" s="503" t="s">
        <v>0</v>
      </c>
      <c r="O116" s="503" t="s">
        <v>0</v>
      </c>
      <c r="P116" s="1169" t="s">
        <v>341</v>
      </c>
      <c r="Q116" s="117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90"/>
      <c r="AX116" s="90"/>
      <c r="AY116" s="90"/>
      <c r="AZ116" s="90"/>
      <c r="BA116" s="90"/>
      <c r="BB116" s="90"/>
      <c r="BC116" s="90"/>
      <c r="BD116" s="90"/>
      <c r="BE116" s="90"/>
      <c r="BF116" s="90"/>
      <c r="BG116" s="90"/>
      <c r="BH116" s="90"/>
      <c r="BI116" s="90"/>
      <c r="BJ116" s="90"/>
      <c r="BK116" s="90"/>
      <c r="BL116" s="90"/>
      <c r="BM116" s="90"/>
      <c r="BN116" s="90"/>
      <c r="BO116" s="90"/>
      <c r="BP116" s="90"/>
      <c r="BQ116" s="90"/>
      <c r="BR116" s="90"/>
      <c r="BS116" s="90"/>
      <c r="BT116" s="90"/>
      <c r="BU116" s="90"/>
      <c r="BV116" s="90"/>
      <c r="BW116" s="90"/>
      <c r="BX116" s="90"/>
      <c r="BY116" s="90"/>
      <c r="BZ116" s="90"/>
      <c r="CA116" s="90"/>
      <c r="CB116" s="90"/>
      <c r="CC116" s="90"/>
      <c r="CD116" s="90"/>
      <c r="CE116" s="90"/>
      <c r="CF116" s="90"/>
      <c r="CG116" s="90"/>
      <c r="CH116" s="90"/>
      <c r="CI116" s="90"/>
      <c r="CJ116" s="90"/>
      <c r="CK116" s="90"/>
      <c r="CL116" s="90"/>
      <c r="CM116" s="90"/>
      <c r="CN116" s="90"/>
      <c r="CO116" s="90"/>
      <c r="CP116" s="90"/>
      <c r="CQ116" s="90"/>
      <c r="CR116" s="90"/>
      <c r="CS116" s="90"/>
      <c r="CT116" s="90"/>
      <c r="CU116" s="90"/>
      <c r="CV116" s="90"/>
      <c r="CW116" s="90"/>
      <c r="CX116" s="90"/>
      <c r="CY116" s="90"/>
      <c r="CZ116" s="90"/>
      <c r="DA116" s="90"/>
      <c r="DB116" s="90"/>
      <c r="DC116" s="90"/>
      <c r="DD116" s="90"/>
      <c r="DE116" s="90"/>
      <c r="DF116" s="90"/>
      <c r="DG116" s="90"/>
      <c r="DH116" s="90"/>
      <c r="DI116" s="90"/>
      <c r="DJ116" s="90"/>
      <c r="DK116" s="90"/>
      <c r="DL116" s="90"/>
      <c r="DM116" s="90"/>
      <c r="DN116" s="90"/>
      <c r="DO116" s="90"/>
      <c r="DP116" s="90"/>
      <c r="DQ116" s="90"/>
      <c r="DR116" s="90"/>
      <c r="DS116" s="90"/>
      <c r="DT116" s="90"/>
      <c r="DU116" s="90"/>
      <c r="DV116" s="90"/>
      <c r="DW116" s="90"/>
      <c r="DX116" s="90"/>
      <c r="DY116" s="90"/>
      <c r="DZ116" s="90"/>
      <c r="EA116" s="90"/>
      <c r="EB116" s="90"/>
      <c r="EC116" s="90"/>
      <c r="ED116" s="90"/>
      <c r="EE116" s="90"/>
      <c r="EF116" s="90"/>
      <c r="EG116" s="90"/>
      <c r="EH116" s="90"/>
      <c r="EI116" s="90"/>
      <c r="EJ116" s="90"/>
      <c r="EK116" s="90"/>
      <c r="EL116" s="90"/>
      <c r="EM116" s="90"/>
      <c r="EN116" s="90"/>
      <c r="EO116" s="90"/>
      <c r="EP116" s="90"/>
      <c r="EQ116" s="90"/>
      <c r="ER116" s="90"/>
      <c r="ES116" s="90"/>
      <c r="ET116" s="90"/>
      <c r="EU116" s="90"/>
      <c r="EV116" s="90"/>
      <c r="EW116" s="90"/>
      <c r="EX116" s="90"/>
      <c r="EY116" s="90"/>
      <c r="EZ116" s="90"/>
      <c r="FA116" s="90"/>
      <c r="FB116" s="90"/>
      <c r="FC116" s="90"/>
      <c r="FD116" s="90"/>
      <c r="FE116" s="90"/>
      <c r="FF116" s="90"/>
      <c r="FG116" s="90"/>
      <c r="FH116" s="90"/>
      <c r="FI116" s="90"/>
      <c r="FJ116" s="90"/>
      <c r="FK116" s="90"/>
      <c r="FL116" s="90"/>
      <c r="FM116" s="90"/>
      <c r="FN116" s="90"/>
      <c r="FO116" s="90"/>
      <c r="FP116" s="90"/>
      <c r="FQ116" s="90"/>
      <c r="FR116" s="90"/>
      <c r="FS116" s="90"/>
      <c r="FT116" s="90"/>
      <c r="FU116" s="90"/>
      <c r="FV116" s="90"/>
      <c r="FW116" s="90"/>
      <c r="FX116" s="90"/>
      <c r="FY116" s="90"/>
      <c r="FZ116" s="90"/>
      <c r="GA116" s="90"/>
      <c r="GB116" s="90"/>
      <c r="GC116" s="90"/>
      <c r="GD116" s="90"/>
      <c r="GE116" s="90"/>
      <c r="GF116" s="90"/>
      <c r="GG116" s="90"/>
      <c r="GH116" s="90"/>
      <c r="GI116" s="90"/>
      <c r="GJ116" s="90"/>
      <c r="GK116" s="90"/>
      <c r="GL116" s="90"/>
      <c r="GM116" s="90"/>
      <c r="GN116" s="90"/>
      <c r="GO116" s="90"/>
      <c r="GP116" s="90"/>
      <c r="GQ116" s="90"/>
      <c r="GR116" s="90"/>
      <c r="GS116" s="90"/>
      <c r="GT116" s="90"/>
      <c r="GU116" s="90"/>
      <c r="GV116" s="90"/>
      <c r="GW116" s="90"/>
      <c r="GX116" s="90"/>
      <c r="GY116" s="90"/>
      <c r="GZ116" s="90"/>
      <c r="HA116" s="90"/>
      <c r="HB116" s="90"/>
      <c r="HC116" s="90"/>
      <c r="HD116" s="90"/>
      <c r="HE116" s="90"/>
      <c r="HF116" s="90"/>
      <c r="HG116" s="90"/>
      <c r="HH116" s="90"/>
      <c r="HI116" s="90"/>
      <c r="HJ116" s="90"/>
      <c r="HK116" s="90"/>
      <c r="HL116" s="90"/>
      <c r="HM116" s="90"/>
      <c r="HN116" s="90"/>
      <c r="HO116" s="90"/>
      <c r="HP116" s="90"/>
      <c r="HQ116" s="90"/>
      <c r="HR116" s="90"/>
      <c r="HS116" s="90"/>
      <c r="HT116" s="90"/>
      <c r="HU116" s="90"/>
      <c r="HV116" s="90"/>
      <c r="HW116" s="90"/>
      <c r="HX116" s="90"/>
      <c r="HY116" s="90"/>
      <c r="HZ116" s="90"/>
      <c r="IA116" s="90"/>
      <c r="IB116" s="90"/>
      <c r="IC116" s="90"/>
      <c r="ID116" s="90"/>
      <c r="IE116" s="90"/>
      <c r="IF116" s="90"/>
      <c r="IG116" s="90"/>
      <c r="IH116" s="90"/>
      <c r="II116" s="90"/>
      <c r="IJ116" s="90"/>
      <c r="IK116" s="90"/>
      <c r="IL116" s="90"/>
      <c r="IM116" s="90"/>
      <c r="IN116" s="90"/>
      <c r="IO116" s="90"/>
      <c r="IP116" s="90"/>
      <c r="IQ116" s="90"/>
      <c r="IR116" s="90"/>
      <c r="IS116" s="90"/>
      <c r="IT116" s="90"/>
      <c r="IU116" s="90"/>
      <c r="IV116" s="90"/>
    </row>
    <row r="117" spans="1:256" ht="192.75" customHeight="1" x14ac:dyDescent="0.25">
      <c r="B117" s="503" t="s">
        <v>115</v>
      </c>
      <c r="C117" s="256" t="s">
        <v>481</v>
      </c>
      <c r="D117" s="503" t="s">
        <v>158</v>
      </c>
      <c r="E117" s="102">
        <v>20455450</v>
      </c>
      <c r="F117" s="503" t="s">
        <v>127</v>
      </c>
      <c r="G117" s="503" t="s">
        <v>160</v>
      </c>
      <c r="H117" s="7">
        <v>41620</v>
      </c>
      <c r="I117" s="503" t="s">
        <v>150</v>
      </c>
      <c r="J117" s="503" t="s">
        <v>161</v>
      </c>
      <c r="K117" s="503" t="s">
        <v>162</v>
      </c>
      <c r="L117" s="503" t="s">
        <v>162</v>
      </c>
      <c r="M117" s="503" t="s">
        <v>122</v>
      </c>
      <c r="N117" s="503" t="s">
        <v>122</v>
      </c>
      <c r="O117" s="503" t="s">
        <v>122</v>
      </c>
      <c r="P117" s="1197" t="s">
        <v>426</v>
      </c>
      <c r="Q117" s="1198"/>
    </row>
    <row r="120" spans="1:256" ht="15" thickBot="1" x14ac:dyDescent="0.3"/>
    <row r="121" spans="1:256" ht="30" x14ac:dyDescent="0.25">
      <c r="B121" s="493" t="s">
        <v>19</v>
      </c>
      <c r="C121" s="493" t="s">
        <v>96</v>
      </c>
      <c r="D121" s="494" t="s">
        <v>97</v>
      </c>
      <c r="E121" s="493" t="s">
        <v>29</v>
      </c>
      <c r="F121" s="87" t="s">
        <v>103</v>
      </c>
      <c r="G121" s="64"/>
    </row>
    <row r="122" spans="1:256" ht="156.75" x14ac:dyDescent="0.2">
      <c r="B122" s="1048" t="s">
        <v>104</v>
      </c>
      <c r="C122" s="528" t="s">
        <v>105</v>
      </c>
      <c r="D122" s="500">
        <v>25</v>
      </c>
      <c r="E122" s="500">
        <v>25</v>
      </c>
      <c r="F122" s="1049">
        <f>+E122+E123+E124</f>
        <v>60</v>
      </c>
      <c r="G122" s="492"/>
    </row>
    <row r="123" spans="1:256" ht="114" x14ac:dyDescent="0.2">
      <c r="B123" s="1048"/>
      <c r="C123" s="528" t="s">
        <v>106</v>
      </c>
      <c r="D123" s="503">
        <v>25</v>
      </c>
      <c r="E123" s="500">
        <v>25</v>
      </c>
      <c r="F123" s="1050"/>
      <c r="G123" s="492"/>
    </row>
    <row r="124" spans="1:256" ht="99.75" x14ac:dyDescent="0.2">
      <c r="B124" s="1048"/>
      <c r="C124" s="528" t="s">
        <v>107</v>
      </c>
      <c r="D124" s="500">
        <v>10</v>
      </c>
      <c r="E124" s="500">
        <v>10</v>
      </c>
      <c r="F124" s="1051"/>
      <c r="G124" s="492"/>
    </row>
    <row r="125" spans="1:256" x14ac:dyDescent="0.2">
      <c r="C125" s="59"/>
    </row>
    <row r="128" spans="1:256" ht="15" x14ac:dyDescent="0.25">
      <c r="B128" s="75" t="s">
        <v>108</v>
      </c>
    </row>
    <row r="131" spans="2:5" ht="15" x14ac:dyDescent="0.25">
      <c r="B131" s="494" t="s">
        <v>19</v>
      </c>
      <c r="C131" s="494" t="s">
        <v>28</v>
      </c>
      <c r="D131" s="493" t="s">
        <v>29</v>
      </c>
      <c r="E131" s="493" t="s">
        <v>30</v>
      </c>
    </row>
    <row r="132" spans="2:5" ht="42.75" x14ac:dyDescent="0.25">
      <c r="B132" s="505" t="s">
        <v>31</v>
      </c>
      <c r="C132" s="503">
        <v>40</v>
      </c>
      <c r="D132" s="500">
        <v>40</v>
      </c>
      <c r="E132" s="1052">
        <f>+D132+D133</f>
        <v>100</v>
      </c>
    </row>
    <row r="133" spans="2:5" ht="71.25" x14ac:dyDescent="0.25">
      <c r="B133" s="505" t="s">
        <v>32</v>
      </c>
      <c r="C133" s="147">
        <v>60</v>
      </c>
      <c r="D133" s="500">
        <f>+F122</f>
        <v>60</v>
      </c>
      <c r="E133" s="1053"/>
    </row>
  </sheetData>
  <mergeCells count="64">
    <mergeCell ref="C9:N9"/>
    <mergeCell ref="B2:P2"/>
    <mergeCell ref="B4:P4"/>
    <mergeCell ref="A5:L5"/>
    <mergeCell ref="C7:N7"/>
    <mergeCell ref="C8:N8"/>
    <mergeCell ref="P63:Q63"/>
    <mergeCell ref="C10:N10"/>
    <mergeCell ref="C11:E11"/>
    <mergeCell ref="B15:C22"/>
    <mergeCell ref="B23:C23"/>
    <mergeCell ref="E41:E42"/>
    <mergeCell ref="M46:N46"/>
    <mergeCell ref="B54:B55"/>
    <mergeCell ref="C54:C55"/>
    <mergeCell ref="D54:E54"/>
    <mergeCell ref="C58:N58"/>
    <mergeCell ref="B60:N60"/>
    <mergeCell ref="O76:O77"/>
    <mergeCell ref="P76:Q77"/>
    <mergeCell ref="P64:Q64"/>
    <mergeCell ref="P65:Q65"/>
    <mergeCell ref="B71:N71"/>
    <mergeCell ref="B76:B77"/>
    <mergeCell ref="C76:C77"/>
    <mergeCell ref="D76:D77"/>
    <mergeCell ref="E76:E77"/>
    <mergeCell ref="F76:F77"/>
    <mergeCell ref="G76:G77"/>
    <mergeCell ref="H76:H77"/>
    <mergeCell ref="D87:E87"/>
    <mergeCell ref="I76:I77"/>
    <mergeCell ref="J76:L76"/>
    <mergeCell ref="M76:M77"/>
    <mergeCell ref="N76:N77"/>
    <mergeCell ref="P78:Q78"/>
    <mergeCell ref="P79:Q79"/>
    <mergeCell ref="P80:Q80"/>
    <mergeCell ref="P81:Q81"/>
    <mergeCell ref="B84:N84"/>
    <mergeCell ref="D88:E88"/>
    <mergeCell ref="B91:P91"/>
    <mergeCell ref="B94:N94"/>
    <mergeCell ref="E106:E108"/>
    <mergeCell ref="B111:N111"/>
    <mergeCell ref="B122:B124"/>
    <mergeCell ref="F122:F124"/>
    <mergeCell ref="G113:G114"/>
    <mergeCell ref="H113:H114"/>
    <mergeCell ref="I113:I114"/>
    <mergeCell ref="B113:B114"/>
    <mergeCell ref="C113:C114"/>
    <mergeCell ref="D113:D114"/>
    <mergeCell ref="E113:E114"/>
    <mergeCell ref="F113:F114"/>
    <mergeCell ref="E132:E133"/>
    <mergeCell ref="O113:O114"/>
    <mergeCell ref="P113:Q114"/>
    <mergeCell ref="P115:Q115"/>
    <mergeCell ref="P116:Q116"/>
    <mergeCell ref="P117:Q117"/>
    <mergeCell ref="J113:L113"/>
    <mergeCell ref="M113:M114"/>
    <mergeCell ref="N113:N114"/>
  </mergeCells>
  <dataValidations count="2">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3:IV65583 SR65563:SR65583 ACN65563:ACN65583 AMJ65563:AMJ65583 AWF65563:AWF65583 BGB65563:BGB65583 BPX65563:BPX65583 BZT65563:BZT65583 CJP65563:CJP65583 CTL65563:CTL65583 DDH65563:DDH65583 DND65563:DND65583 DWZ65563:DWZ65583 EGV65563:EGV65583 EQR65563:EQR65583 FAN65563:FAN65583 FKJ65563:FKJ65583 FUF65563:FUF65583 GEB65563:GEB65583 GNX65563:GNX65583 GXT65563:GXT65583 HHP65563:HHP65583 HRL65563:HRL65583 IBH65563:IBH65583 ILD65563:ILD65583 IUZ65563:IUZ65583 JEV65563:JEV65583 JOR65563:JOR65583 JYN65563:JYN65583 KIJ65563:KIJ65583 KSF65563:KSF65583 LCB65563:LCB65583 LLX65563:LLX65583 LVT65563:LVT65583 MFP65563:MFP65583 MPL65563:MPL65583 MZH65563:MZH65583 NJD65563:NJD65583 NSZ65563:NSZ65583 OCV65563:OCV65583 OMR65563:OMR65583 OWN65563:OWN65583 PGJ65563:PGJ65583 PQF65563:PQF65583 QAB65563:QAB65583 QJX65563:QJX65583 QTT65563:QTT65583 RDP65563:RDP65583 RNL65563:RNL65583 RXH65563:RXH65583 SHD65563:SHD65583 SQZ65563:SQZ65583 TAV65563:TAV65583 TKR65563:TKR65583 TUN65563:TUN65583 UEJ65563:UEJ65583 UOF65563:UOF65583 UYB65563:UYB65583 VHX65563:VHX65583 VRT65563:VRT65583 WBP65563:WBP65583 WLL65563:WLL65583 WVH65563:WVH65583 XFD65563:XFD65583 IV131099:IV131119 SR131099:SR131119 ACN131099:ACN131119 AMJ131099:AMJ131119 AWF131099:AWF131119 BGB131099:BGB131119 BPX131099:BPX131119 BZT131099:BZT131119 CJP131099:CJP131119 CTL131099:CTL131119 DDH131099:DDH131119 DND131099:DND131119 DWZ131099:DWZ131119 EGV131099:EGV131119 EQR131099:EQR131119 FAN131099:FAN131119 FKJ131099:FKJ131119 FUF131099:FUF131119 GEB131099:GEB131119 GNX131099:GNX131119 GXT131099:GXT131119 HHP131099:HHP131119 HRL131099:HRL131119 IBH131099:IBH131119 ILD131099:ILD131119 IUZ131099:IUZ131119 JEV131099:JEV131119 JOR131099:JOR131119 JYN131099:JYN131119 KIJ131099:KIJ131119 KSF131099:KSF131119 LCB131099:LCB131119 LLX131099:LLX131119 LVT131099:LVT131119 MFP131099:MFP131119 MPL131099:MPL131119 MZH131099:MZH131119 NJD131099:NJD131119 NSZ131099:NSZ131119 OCV131099:OCV131119 OMR131099:OMR131119 OWN131099:OWN131119 PGJ131099:PGJ131119 PQF131099:PQF131119 QAB131099:QAB131119 QJX131099:QJX131119 QTT131099:QTT131119 RDP131099:RDP131119 RNL131099:RNL131119 RXH131099:RXH131119 SHD131099:SHD131119 SQZ131099:SQZ131119 TAV131099:TAV131119 TKR131099:TKR131119 TUN131099:TUN131119 UEJ131099:UEJ131119 UOF131099:UOF131119 UYB131099:UYB131119 VHX131099:VHX131119 VRT131099:VRT131119 WBP131099:WBP131119 WLL131099:WLL131119 WVH131099:WVH131119 XFD131099:XFD131119 IV196635:IV196655 SR196635:SR196655 ACN196635:ACN196655 AMJ196635:AMJ196655 AWF196635:AWF196655 BGB196635:BGB196655 BPX196635:BPX196655 BZT196635:BZT196655 CJP196635:CJP196655 CTL196635:CTL196655 DDH196635:DDH196655 DND196635:DND196655 DWZ196635:DWZ196655 EGV196635:EGV196655 EQR196635:EQR196655 FAN196635:FAN196655 FKJ196635:FKJ196655 FUF196635:FUF196655 GEB196635:GEB196655 GNX196635:GNX196655 GXT196635:GXT196655 HHP196635:HHP196655 HRL196635:HRL196655 IBH196635:IBH196655 ILD196635:ILD196655 IUZ196635:IUZ196655 JEV196635:JEV196655 JOR196635:JOR196655 JYN196635:JYN196655 KIJ196635:KIJ196655 KSF196635:KSF196655 LCB196635:LCB196655 LLX196635:LLX196655 LVT196635:LVT196655 MFP196635:MFP196655 MPL196635:MPL196655 MZH196635:MZH196655 NJD196635:NJD196655 NSZ196635:NSZ196655 OCV196635:OCV196655 OMR196635:OMR196655 OWN196635:OWN196655 PGJ196635:PGJ196655 PQF196635:PQF196655 QAB196635:QAB196655 QJX196635:QJX196655 QTT196635:QTT196655 RDP196635:RDP196655 RNL196635:RNL196655 RXH196635:RXH196655 SHD196635:SHD196655 SQZ196635:SQZ196655 TAV196635:TAV196655 TKR196635:TKR196655 TUN196635:TUN196655 UEJ196635:UEJ196655 UOF196635:UOF196655 UYB196635:UYB196655 VHX196635:VHX196655 VRT196635:VRT196655 WBP196635:WBP196655 WLL196635:WLL196655 WVH196635:WVH196655 XFD196635:XFD196655 IV262171:IV262191 SR262171:SR262191 ACN262171:ACN262191 AMJ262171:AMJ262191 AWF262171:AWF262191 BGB262171:BGB262191 BPX262171:BPX262191 BZT262171:BZT262191 CJP262171:CJP262191 CTL262171:CTL262191 DDH262171:DDH262191 DND262171:DND262191 DWZ262171:DWZ262191 EGV262171:EGV262191 EQR262171:EQR262191 FAN262171:FAN262191 FKJ262171:FKJ262191 FUF262171:FUF262191 GEB262171:GEB262191 GNX262171:GNX262191 GXT262171:GXT262191 HHP262171:HHP262191 HRL262171:HRL262191 IBH262171:IBH262191 ILD262171:ILD262191 IUZ262171:IUZ262191 JEV262171:JEV262191 JOR262171:JOR262191 JYN262171:JYN262191 KIJ262171:KIJ262191 KSF262171:KSF262191 LCB262171:LCB262191 LLX262171:LLX262191 LVT262171:LVT262191 MFP262171:MFP262191 MPL262171:MPL262191 MZH262171:MZH262191 NJD262171:NJD262191 NSZ262171:NSZ262191 OCV262171:OCV262191 OMR262171:OMR262191 OWN262171:OWN262191 PGJ262171:PGJ262191 PQF262171:PQF262191 QAB262171:QAB262191 QJX262171:QJX262191 QTT262171:QTT262191 RDP262171:RDP262191 RNL262171:RNL262191 RXH262171:RXH262191 SHD262171:SHD262191 SQZ262171:SQZ262191 TAV262171:TAV262191 TKR262171:TKR262191 TUN262171:TUN262191 UEJ262171:UEJ262191 UOF262171:UOF262191 UYB262171:UYB262191 VHX262171:VHX262191 VRT262171:VRT262191 WBP262171:WBP262191 WLL262171:WLL262191 WVH262171:WVH262191 XFD262171:XFD262191 IV327707:IV327727 SR327707:SR327727 ACN327707:ACN327727 AMJ327707:AMJ327727 AWF327707:AWF327727 BGB327707:BGB327727 BPX327707:BPX327727 BZT327707:BZT327727 CJP327707:CJP327727 CTL327707:CTL327727 DDH327707:DDH327727 DND327707:DND327727 DWZ327707:DWZ327727 EGV327707:EGV327727 EQR327707:EQR327727 FAN327707:FAN327727 FKJ327707:FKJ327727 FUF327707:FUF327727 GEB327707:GEB327727 GNX327707:GNX327727 GXT327707:GXT327727 HHP327707:HHP327727 HRL327707:HRL327727 IBH327707:IBH327727 ILD327707:ILD327727 IUZ327707:IUZ327727 JEV327707:JEV327727 JOR327707:JOR327727 JYN327707:JYN327727 KIJ327707:KIJ327727 KSF327707:KSF327727 LCB327707:LCB327727 LLX327707:LLX327727 LVT327707:LVT327727 MFP327707:MFP327727 MPL327707:MPL327727 MZH327707:MZH327727 NJD327707:NJD327727 NSZ327707:NSZ327727 OCV327707:OCV327727 OMR327707:OMR327727 OWN327707:OWN327727 PGJ327707:PGJ327727 PQF327707:PQF327727 QAB327707:QAB327727 QJX327707:QJX327727 QTT327707:QTT327727 RDP327707:RDP327727 RNL327707:RNL327727 RXH327707:RXH327727 SHD327707:SHD327727 SQZ327707:SQZ327727 TAV327707:TAV327727 TKR327707:TKR327727 TUN327707:TUN327727 UEJ327707:UEJ327727 UOF327707:UOF327727 UYB327707:UYB327727 VHX327707:VHX327727 VRT327707:VRT327727 WBP327707:WBP327727 WLL327707:WLL327727 WVH327707:WVH327727 XFD327707:XFD327727 IV393243:IV393263 SR393243:SR393263 ACN393243:ACN393263 AMJ393243:AMJ393263 AWF393243:AWF393263 BGB393243:BGB393263 BPX393243:BPX393263 BZT393243:BZT393263 CJP393243:CJP393263 CTL393243:CTL393263 DDH393243:DDH393263 DND393243:DND393263 DWZ393243:DWZ393263 EGV393243:EGV393263 EQR393243:EQR393263 FAN393243:FAN393263 FKJ393243:FKJ393263 FUF393243:FUF393263 GEB393243:GEB393263 GNX393243:GNX393263 GXT393243:GXT393263 HHP393243:HHP393263 HRL393243:HRL393263 IBH393243:IBH393263 ILD393243:ILD393263 IUZ393243:IUZ393263 JEV393243:JEV393263 JOR393243:JOR393263 JYN393243:JYN393263 KIJ393243:KIJ393263 KSF393243:KSF393263 LCB393243:LCB393263 LLX393243:LLX393263 LVT393243:LVT393263 MFP393243:MFP393263 MPL393243:MPL393263 MZH393243:MZH393263 NJD393243:NJD393263 NSZ393243:NSZ393263 OCV393243:OCV393263 OMR393243:OMR393263 OWN393243:OWN393263 PGJ393243:PGJ393263 PQF393243:PQF393263 QAB393243:QAB393263 QJX393243:QJX393263 QTT393243:QTT393263 RDP393243:RDP393263 RNL393243:RNL393263 RXH393243:RXH393263 SHD393243:SHD393263 SQZ393243:SQZ393263 TAV393243:TAV393263 TKR393243:TKR393263 TUN393243:TUN393263 UEJ393243:UEJ393263 UOF393243:UOF393263 UYB393243:UYB393263 VHX393243:VHX393263 VRT393243:VRT393263 WBP393243:WBP393263 WLL393243:WLL393263 WVH393243:WVH393263 XFD393243:XFD393263 IV458779:IV458799 SR458779:SR458799 ACN458779:ACN458799 AMJ458779:AMJ458799 AWF458779:AWF458799 BGB458779:BGB458799 BPX458779:BPX458799 BZT458779:BZT458799 CJP458779:CJP458799 CTL458779:CTL458799 DDH458779:DDH458799 DND458779:DND458799 DWZ458779:DWZ458799 EGV458779:EGV458799 EQR458779:EQR458799 FAN458779:FAN458799 FKJ458779:FKJ458799 FUF458779:FUF458799 GEB458779:GEB458799 GNX458779:GNX458799 GXT458779:GXT458799 HHP458779:HHP458799 HRL458779:HRL458799 IBH458779:IBH458799 ILD458779:ILD458799 IUZ458779:IUZ458799 JEV458779:JEV458799 JOR458779:JOR458799 JYN458779:JYN458799 KIJ458779:KIJ458799 KSF458779:KSF458799 LCB458779:LCB458799 LLX458779:LLX458799 LVT458779:LVT458799 MFP458779:MFP458799 MPL458779:MPL458799 MZH458779:MZH458799 NJD458779:NJD458799 NSZ458779:NSZ458799 OCV458779:OCV458799 OMR458779:OMR458799 OWN458779:OWN458799 PGJ458779:PGJ458799 PQF458779:PQF458799 QAB458779:QAB458799 QJX458779:QJX458799 QTT458779:QTT458799 RDP458779:RDP458799 RNL458779:RNL458799 RXH458779:RXH458799 SHD458779:SHD458799 SQZ458779:SQZ458799 TAV458779:TAV458799 TKR458779:TKR458799 TUN458779:TUN458799 UEJ458779:UEJ458799 UOF458779:UOF458799 UYB458779:UYB458799 VHX458779:VHX458799 VRT458779:VRT458799 WBP458779:WBP458799 WLL458779:WLL458799 WVH458779:WVH458799 XFD458779:XFD458799 IV524315:IV524335 SR524315:SR524335 ACN524315:ACN524335 AMJ524315:AMJ524335 AWF524315:AWF524335 BGB524315:BGB524335 BPX524315:BPX524335 BZT524315:BZT524335 CJP524315:CJP524335 CTL524315:CTL524335 DDH524315:DDH524335 DND524315:DND524335 DWZ524315:DWZ524335 EGV524315:EGV524335 EQR524315:EQR524335 FAN524315:FAN524335 FKJ524315:FKJ524335 FUF524315:FUF524335 GEB524315:GEB524335 GNX524315:GNX524335 GXT524315:GXT524335 HHP524315:HHP524335 HRL524315:HRL524335 IBH524315:IBH524335 ILD524315:ILD524335 IUZ524315:IUZ524335 JEV524315:JEV524335 JOR524315:JOR524335 JYN524315:JYN524335 KIJ524315:KIJ524335 KSF524315:KSF524335 LCB524315:LCB524335 LLX524315:LLX524335 LVT524315:LVT524335 MFP524315:MFP524335 MPL524315:MPL524335 MZH524315:MZH524335 NJD524315:NJD524335 NSZ524315:NSZ524335 OCV524315:OCV524335 OMR524315:OMR524335 OWN524315:OWN524335 PGJ524315:PGJ524335 PQF524315:PQF524335 QAB524315:QAB524335 QJX524315:QJX524335 QTT524315:QTT524335 RDP524315:RDP524335 RNL524315:RNL524335 RXH524315:RXH524335 SHD524315:SHD524335 SQZ524315:SQZ524335 TAV524315:TAV524335 TKR524315:TKR524335 TUN524315:TUN524335 UEJ524315:UEJ524335 UOF524315:UOF524335 UYB524315:UYB524335 VHX524315:VHX524335 VRT524315:VRT524335 WBP524315:WBP524335 WLL524315:WLL524335 WVH524315:WVH524335 XFD524315:XFD524335 IV589851:IV589871 SR589851:SR589871 ACN589851:ACN589871 AMJ589851:AMJ589871 AWF589851:AWF589871 BGB589851:BGB589871 BPX589851:BPX589871 BZT589851:BZT589871 CJP589851:CJP589871 CTL589851:CTL589871 DDH589851:DDH589871 DND589851:DND589871 DWZ589851:DWZ589871 EGV589851:EGV589871 EQR589851:EQR589871 FAN589851:FAN589871 FKJ589851:FKJ589871 FUF589851:FUF589871 GEB589851:GEB589871 GNX589851:GNX589871 GXT589851:GXT589871 HHP589851:HHP589871 HRL589851:HRL589871 IBH589851:IBH589871 ILD589851:ILD589871 IUZ589851:IUZ589871 JEV589851:JEV589871 JOR589851:JOR589871 JYN589851:JYN589871 KIJ589851:KIJ589871 KSF589851:KSF589871 LCB589851:LCB589871 LLX589851:LLX589871 LVT589851:LVT589871 MFP589851:MFP589871 MPL589851:MPL589871 MZH589851:MZH589871 NJD589851:NJD589871 NSZ589851:NSZ589871 OCV589851:OCV589871 OMR589851:OMR589871 OWN589851:OWN589871 PGJ589851:PGJ589871 PQF589851:PQF589871 QAB589851:QAB589871 QJX589851:QJX589871 QTT589851:QTT589871 RDP589851:RDP589871 RNL589851:RNL589871 RXH589851:RXH589871 SHD589851:SHD589871 SQZ589851:SQZ589871 TAV589851:TAV589871 TKR589851:TKR589871 TUN589851:TUN589871 UEJ589851:UEJ589871 UOF589851:UOF589871 UYB589851:UYB589871 VHX589851:VHX589871 VRT589851:VRT589871 WBP589851:WBP589871 WLL589851:WLL589871 WVH589851:WVH589871 XFD589851:XFD589871 IV655387:IV655407 SR655387:SR655407 ACN655387:ACN655407 AMJ655387:AMJ655407 AWF655387:AWF655407 BGB655387:BGB655407 BPX655387:BPX655407 BZT655387:BZT655407 CJP655387:CJP655407 CTL655387:CTL655407 DDH655387:DDH655407 DND655387:DND655407 DWZ655387:DWZ655407 EGV655387:EGV655407 EQR655387:EQR655407 FAN655387:FAN655407 FKJ655387:FKJ655407 FUF655387:FUF655407 GEB655387:GEB655407 GNX655387:GNX655407 GXT655387:GXT655407 HHP655387:HHP655407 HRL655387:HRL655407 IBH655387:IBH655407 ILD655387:ILD655407 IUZ655387:IUZ655407 JEV655387:JEV655407 JOR655387:JOR655407 JYN655387:JYN655407 KIJ655387:KIJ655407 KSF655387:KSF655407 LCB655387:LCB655407 LLX655387:LLX655407 LVT655387:LVT655407 MFP655387:MFP655407 MPL655387:MPL655407 MZH655387:MZH655407 NJD655387:NJD655407 NSZ655387:NSZ655407 OCV655387:OCV655407 OMR655387:OMR655407 OWN655387:OWN655407 PGJ655387:PGJ655407 PQF655387:PQF655407 QAB655387:QAB655407 QJX655387:QJX655407 QTT655387:QTT655407 RDP655387:RDP655407 RNL655387:RNL655407 RXH655387:RXH655407 SHD655387:SHD655407 SQZ655387:SQZ655407 TAV655387:TAV655407 TKR655387:TKR655407 TUN655387:TUN655407 UEJ655387:UEJ655407 UOF655387:UOF655407 UYB655387:UYB655407 VHX655387:VHX655407 VRT655387:VRT655407 WBP655387:WBP655407 WLL655387:WLL655407 WVH655387:WVH655407 XFD655387:XFD655407 IV720923:IV720943 SR720923:SR720943 ACN720923:ACN720943 AMJ720923:AMJ720943 AWF720923:AWF720943 BGB720923:BGB720943 BPX720923:BPX720943 BZT720923:BZT720943 CJP720923:CJP720943 CTL720923:CTL720943 DDH720923:DDH720943 DND720923:DND720943 DWZ720923:DWZ720943 EGV720923:EGV720943 EQR720923:EQR720943 FAN720923:FAN720943 FKJ720923:FKJ720943 FUF720923:FUF720943 GEB720923:GEB720943 GNX720923:GNX720943 GXT720923:GXT720943 HHP720923:HHP720943 HRL720923:HRL720943 IBH720923:IBH720943 ILD720923:ILD720943 IUZ720923:IUZ720943 JEV720923:JEV720943 JOR720923:JOR720943 JYN720923:JYN720943 KIJ720923:KIJ720943 KSF720923:KSF720943 LCB720923:LCB720943 LLX720923:LLX720943 LVT720923:LVT720943 MFP720923:MFP720943 MPL720923:MPL720943 MZH720923:MZH720943 NJD720923:NJD720943 NSZ720923:NSZ720943 OCV720923:OCV720943 OMR720923:OMR720943 OWN720923:OWN720943 PGJ720923:PGJ720943 PQF720923:PQF720943 QAB720923:QAB720943 QJX720923:QJX720943 QTT720923:QTT720943 RDP720923:RDP720943 RNL720923:RNL720943 RXH720923:RXH720943 SHD720923:SHD720943 SQZ720923:SQZ720943 TAV720923:TAV720943 TKR720923:TKR720943 TUN720923:TUN720943 UEJ720923:UEJ720943 UOF720923:UOF720943 UYB720923:UYB720943 VHX720923:VHX720943 VRT720923:VRT720943 WBP720923:WBP720943 WLL720923:WLL720943 WVH720923:WVH720943 XFD720923:XFD720943 IV786459:IV786479 SR786459:SR786479 ACN786459:ACN786479 AMJ786459:AMJ786479 AWF786459:AWF786479 BGB786459:BGB786479 BPX786459:BPX786479 BZT786459:BZT786479 CJP786459:CJP786479 CTL786459:CTL786479 DDH786459:DDH786479 DND786459:DND786479 DWZ786459:DWZ786479 EGV786459:EGV786479 EQR786459:EQR786479 FAN786459:FAN786479 FKJ786459:FKJ786479 FUF786459:FUF786479 GEB786459:GEB786479 GNX786459:GNX786479 GXT786459:GXT786479 HHP786459:HHP786479 HRL786459:HRL786479 IBH786459:IBH786479 ILD786459:ILD786479 IUZ786459:IUZ786479 JEV786459:JEV786479 JOR786459:JOR786479 JYN786459:JYN786479 KIJ786459:KIJ786479 KSF786459:KSF786479 LCB786459:LCB786479 LLX786459:LLX786479 LVT786459:LVT786479 MFP786459:MFP786479 MPL786459:MPL786479 MZH786459:MZH786479 NJD786459:NJD786479 NSZ786459:NSZ786479 OCV786459:OCV786479 OMR786459:OMR786479 OWN786459:OWN786479 PGJ786459:PGJ786479 PQF786459:PQF786479 QAB786459:QAB786479 QJX786459:QJX786479 QTT786459:QTT786479 RDP786459:RDP786479 RNL786459:RNL786479 RXH786459:RXH786479 SHD786459:SHD786479 SQZ786459:SQZ786479 TAV786459:TAV786479 TKR786459:TKR786479 TUN786459:TUN786479 UEJ786459:UEJ786479 UOF786459:UOF786479 UYB786459:UYB786479 VHX786459:VHX786479 VRT786459:VRT786479 WBP786459:WBP786479 WLL786459:WLL786479 WVH786459:WVH786479 XFD786459:XFD786479 IV851995:IV852015 SR851995:SR852015 ACN851995:ACN852015 AMJ851995:AMJ852015 AWF851995:AWF852015 BGB851995:BGB852015 BPX851995:BPX852015 BZT851995:BZT852015 CJP851995:CJP852015 CTL851995:CTL852015 DDH851995:DDH852015 DND851995:DND852015 DWZ851995:DWZ852015 EGV851995:EGV852015 EQR851995:EQR852015 FAN851995:FAN852015 FKJ851995:FKJ852015 FUF851995:FUF852015 GEB851995:GEB852015 GNX851995:GNX852015 GXT851995:GXT852015 HHP851995:HHP852015 HRL851995:HRL852015 IBH851995:IBH852015 ILD851995:ILD852015 IUZ851995:IUZ852015 JEV851995:JEV852015 JOR851995:JOR852015 JYN851995:JYN852015 KIJ851995:KIJ852015 KSF851995:KSF852015 LCB851995:LCB852015 LLX851995:LLX852015 LVT851995:LVT852015 MFP851995:MFP852015 MPL851995:MPL852015 MZH851995:MZH852015 NJD851995:NJD852015 NSZ851995:NSZ852015 OCV851995:OCV852015 OMR851995:OMR852015 OWN851995:OWN852015 PGJ851995:PGJ852015 PQF851995:PQF852015 QAB851995:QAB852015 QJX851995:QJX852015 QTT851995:QTT852015 RDP851995:RDP852015 RNL851995:RNL852015 RXH851995:RXH852015 SHD851995:SHD852015 SQZ851995:SQZ852015 TAV851995:TAV852015 TKR851995:TKR852015 TUN851995:TUN852015 UEJ851995:UEJ852015 UOF851995:UOF852015 UYB851995:UYB852015 VHX851995:VHX852015 VRT851995:VRT852015 WBP851995:WBP852015 WLL851995:WLL852015 WVH851995:WVH852015 XFD851995:XFD852015 IV917531:IV917551 SR917531:SR917551 ACN917531:ACN917551 AMJ917531:AMJ917551 AWF917531:AWF917551 BGB917531:BGB917551 BPX917531:BPX917551 BZT917531:BZT917551 CJP917531:CJP917551 CTL917531:CTL917551 DDH917531:DDH917551 DND917531:DND917551 DWZ917531:DWZ917551 EGV917531:EGV917551 EQR917531:EQR917551 FAN917531:FAN917551 FKJ917531:FKJ917551 FUF917531:FUF917551 GEB917531:GEB917551 GNX917531:GNX917551 GXT917531:GXT917551 HHP917531:HHP917551 HRL917531:HRL917551 IBH917531:IBH917551 ILD917531:ILD917551 IUZ917531:IUZ917551 JEV917531:JEV917551 JOR917531:JOR917551 JYN917531:JYN917551 KIJ917531:KIJ917551 KSF917531:KSF917551 LCB917531:LCB917551 LLX917531:LLX917551 LVT917531:LVT917551 MFP917531:MFP917551 MPL917531:MPL917551 MZH917531:MZH917551 NJD917531:NJD917551 NSZ917531:NSZ917551 OCV917531:OCV917551 OMR917531:OMR917551 OWN917531:OWN917551 PGJ917531:PGJ917551 PQF917531:PQF917551 QAB917531:QAB917551 QJX917531:QJX917551 QTT917531:QTT917551 RDP917531:RDP917551 RNL917531:RNL917551 RXH917531:RXH917551 SHD917531:SHD917551 SQZ917531:SQZ917551 TAV917531:TAV917551 TKR917531:TKR917551 TUN917531:TUN917551 UEJ917531:UEJ917551 UOF917531:UOF917551 UYB917531:UYB917551 VHX917531:VHX917551 VRT917531:VRT917551 WBP917531:WBP917551 WLL917531:WLL917551 WVH917531:WVH917551 XFD917531:XFD917551 IV983067:IV983087 SR983067:SR983087 ACN983067:ACN983087 AMJ983067:AMJ983087 AWF983067:AWF983087 BGB983067:BGB983087 BPX983067:BPX983087 BZT983067:BZT983087 CJP983067:CJP983087 CTL983067:CTL983087 DDH983067:DDH983087 DND983067:DND983087 DWZ983067:DWZ983087 EGV983067:EGV983087 EQR983067:EQR983087 FAN983067:FAN983087 FKJ983067:FKJ983087 FUF983067:FUF983087 GEB983067:GEB983087 GNX983067:GNX983087 GXT983067:GXT983087 HHP983067:HHP983087 HRL983067:HRL983087 IBH983067:IBH983087 ILD983067:ILD983087 IUZ983067:IUZ983087 JEV983067:JEV983087 JOR983067:JOR983087 JYN983067:JYN983087 KIJ983067:KIJ983087 KSF983067:KSF983087 LCB983067:LCB983087 LLX983067:LLX983087 LVT983067:LVT983087 MFP983067:MFP983087 MPL983067:MPL983087 MZH983067:MZH983087 NJD983067:NJD983087 NSZ983067:NSZ983087 OCV983067:OCV983087 OMR983067:OMR983087 OWN983067:OWN983087 PGJ983067:PGJ983087 PQF983067:PQF983087 QAB983067:QAB983087 QJX983067:QJX983087 QTT983067:QTT983087 RDP983067:RDP983087 RNL983067:RNL983087 RXH983067:RXH983087 SHD983067:SHD983087 SQZ983067:SQZ983087 TAV983067:TAV983087 TKR983067:TKR983087 TUN983067:TUN983087 UEJ983067:UEJ983087 UOF983067:UOF983087 UYB983067:UYB983087 VHX983067:VHX983087 VRT983067:VRT983087 WBP983067:WBP983087 WLL983067:WLL983087 WVH983067:WVH983087 XFD983067:XFD983087">
      <formula1>0</formula1>
      <formula2>1</formula2>
    </dataValidation>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3:IS65583 SO65563:SO65583 ACK65563:ACK65583 AMG65563:AMG65583 AWC65563:AWC65583 BFY65563:BFY65583 BPU65563:BPU65583 BZQ65563:BZQ65583 CJM65563:CJM65583 CTI65563:CTI65583 DDE65563:DDE65583 DNA65563:DNA65583 DWW65563:DWW65583 EGS65563:EGS65583 EQO65563:EQO65583 FAK65563:FAK65583 FKG65563:FKG65583 FUC65563:FUC65583 GDY65563:GDY65583 GNU65563:GNU65583 GXQ65563:GXQ65583 HHM65563:HHM65583 HRI65563:HRI65583 IBE65563:IBE65583 ILA65563:ILA65583 IUW65563:IUW65583 JES65563:JES65583 JOO65563:JOO65583 JYK65563:JYK65583 KIG65563:KIG65583 KSC65563:KSC65583 LBY65563:LBY65583 LLU65563:LLU65583 LVQ65563:LVQ65583 MFM65563:MFM65583 MPI65563:MPI65583 MZE65563:MZE65583 NJA65563:NJA65583 NSW65563:NSW65583 OCS65563:OCS65583 OMO65563:OMO65583 OWK65563:OWK65583 PGG65563:PGG65583 PQC65563:PQC65583 PZY65563:PZY65583 QJU65563:QJU65583 QTQ65563:QTQ65583 RDM65563:RDM65583 RNI65563:RNI65583 RXE65563:RXE65583 SHA65563:SHA65583 SQW65563:SQW65583 TAS65563:TAS65583 TKO65563:TKO65583 TUK65563:TUK65583 UEG65563:UEG65583 UOC65563:UOC65583 UXY65563:UXY65583 VHU65563:VHU65583 VRQ65563:VRQ65583 WBM65563:WBM65583 WLI65563:WLI65583 WVE65563:WVE65583 XFA65563:XFA65583 IS131099:IS131119 SO131099:SO131119 ACK131099:ACK131119 AMG131099:AMG131119 AWC131099:AWC131119 BFY131099:BFY131119 BPU131099:BPU131119 BZQ131099:BZQ131119 CJM131099:CJM131119 CTI131099:CTI131119 DDE131099:DDE131119 DNA131099:DNA131119 DWW131099:DWW131119 EGS131099:EGS131119 EQO131099:EQO131119 FAK131099:FAK131119 FKG131099:FKG131119 FUC131099:FUC131119 GDY131099:GDY131119 GNU131099:GNU131119 GXQ131099:GXQ131119 HHM131099:HHM131119 HRI131099:HRI131119 IBE131099:IBE131119 ILA131099:ILA131119 IUW131099:IUW131119 JES131099:JES131119 JOO131099:JOO131119 JYK131099:JYK131119 KIG131099:KIG131119 KSC131099:KSC131119 LBY131099:LBY131119 LLU131099:LLU131119 LVQ131099:LVQ131119 MFM131099:MFM131119 MPI131099:MPI131119 MZE131099:MZE131119 NJA131099:NJA131119 NSW131099:NSW131119 OCS131099:OCS131119 OMO131099:OMO131119 OWK131099:OWK131119 PGG131099:PGG131119 PQC131099:PQC131119 PZY131099:PZY131119 QJU131099:QJU131119 QTQ131099:QTQ131119 RDM131099:RDM131119 RNI131099:RNI131119 RXE131099:RXE131119 SHA131099:SHA131119 SQW131099:SQW131119 TAS131099:TAS131119 TKO131099:TKO131119 TUK131099:TUK131119 UEG131099:UEG131119 UOC131099:UOC131119 UXY131099:UXY131119 VHU131099:VHU131119 VRQ131099:VRQ131119 WBM131099:WBM131119 WLI131099:WLI131119 WVE131099:WVE131119 XFA131099:XFA131119 IS196635:IS196655 SO196635:SO196655 ACK196635:ACK196655 AMG196635:AMG196655 AWC196635:AWC196655 BFY196635:BFY196655 BPU196635:BPU196655 BZQ196635:BZQ196655 CJM196635:CJM196655 CTI196635:CTI196655 DDE196635:DDE196655 DNA196635:DNA196655 DWW196635:DWW196655 EGS196635:EGS196655 EQO196635:EQO196655 FAK196635:FAK196655 FKG196635:FKG196655 FUC196635:FUC196655 GDY196635:GDY196655 GNU196635:GNU196655 GXQ196635:GXQ196655 HHM196635:HHM196655 HRI196635:HRI196655 IBE196635:IBE196655 ILA196635:ILA196655 IUW196635:IUW196655 JES196635:JES196655 JOO196635:JOO196655 JYK196635:JYK196655 KIG196635:KIG196655 KSC196635:KSC196655 LBY196635:LBY196655 LLU196635:LLU196655 LVQ196635:LVQ196655 MFM196635:MFM196655 MPI196635:MPI196655 MZE196635:MZE196655 NJA196635:NJA196655 NSW196635:NSW196655 OCS196635:OCS196655 OMO196635:OMO196655 OWK196635:OWK196655 PGG196635:PGG196655 PQC196635:PQC196655 PZY196635:PZY196655 QJU196635:QJU196655 QTQ196635:QTQ196655 RDM196635:RDM196655 RNI196635:RNI196655 RXE196635:RXE196655 SHA196635:SHA196655 SQW196635:SQW196655 TAS196635:TAS196655 TKO196635:TKO196655 TUK196635:TUK196655 UEG196635:UEG196655 UOC196635:UOC196655 UXY196635:UXY196655 VHU196635:VHU196655 VRQ196635:VRQ196655 WBM196635:WBM196655 WLI196635:WLI196655 WVE196635:WVE196655 XFA196635:XFA196655 IS262171:IS262191 SO262171:SO262191 ACK262171:ACK262191 AMG262171:AMG262191 AWC262171:AWC262191 BFY262171:BFY262191 BPU262171:BPU262191 BZQ262171:BZQ262191 CJM262171:CJM262191 CTI262171:CTI262191 DDE262171:DDE262191 DNA262171:DNA262191 DWW262171:DWW262191 EGS262171:EGS262191 EQO262171:EQO262191 FAK262171:FAK262191 FKG262171:FKG262191 FUC262171:FUC262191 GDY262171:GDY262191 GNU262171:GNU262191 GXQ262171:GXQ262191 HHM262171:HHM262191 HRI262171:HRI262191 IBE262171:IBE262191 ILA262171:ILA262191 IUW262171:IUW262191 JES262171:JES262191 JOO262171:JOO262191 JYK262171:JYK262191 KIG262171:KIG262191 KSC262171:KSC262191 LBY262171:LBY262191 LLU262171:LLU262191 LVQ262171:LVQ262191 MFM262171:MFM262191 MPI262171:MPI262191 MZE262171:MZE262191 NJA262171:NJA262191 NSW262171:NSW262191 OCS262171:OCS262191 OMO262171:OMO262191 OWK262171:OWK262191 PGG262171:PGG262191 PQC262171:PQC262191 PZY262171:PZY262191 QJU262171:QJU262191 QTQ262171:QTQ262191 RDM262171:RDM262191 RNI262171:RNI262191 RXE262171:RXE262191 SHA262171:SHA262191 SQW262171:SQW262191 TAS262171:TAS262191 TKO262171:TKO262191 TUK262171:TUK262191 UEG262171:UEG262191 UOC262171:UOC262191 UXY262171:UXY262191 VHU262171:VHU262191 VRQ262171:VRQ262191 WBM262171:WBM262191 WLI262171:WLI262191 WVE262171:WVE262191 XFA262171:XFA262191 IS327707:IS327727 SO327707:SO327727 ACK327707:ACK327727 AMG327707:AMG327727 AWC327707:AWC327727 BFY327707:BFY327727 BPU327707:BPU327727 BZQ327707:BZQ327727 CJM327707:CJM327727 CTI327707:CTI327727 DDE327707:DDE327727 DNA327707:DNA327727 DWW327707:DWW327727 EGS327707:EGS327727 EQO327707:EQO327727 FAK327707:FAK327727 FKG327707:FKG327727 FUC327707:FUC327727 GDY327707:GDY327727 GNU327707:GNU327727 GXQ327707:GXQ327727 HHM327707:HHM327727 HRI327707:HRI327727 IBE327707:IBE327727 ILA327707:ILA327727 IUW327707:IUW327727 JES327707:JES327727 JOO327707:JOO327727 JYK327707:JYK327727 KIG327707:KIG327727 KSC327707:KSC327727 LBY327707:LBY327727 LLU327707:LLU327727 LVQ327707:LVQ327727 MFM327707:MFM327727 MPI327707:MPI327727 MZE327707:MZE327727 NJA327707:NJA327727 NSW327707:NSW327727 OCS327707:OCS327727 OMO327707:OMO327727 OWK327707:OWK327727 PGG327707:PGG327727 PQC327707:PQC327727 PZY327707:PZY327727 QJU327707:QJU327727 QTQ327707:QTQ327727 RDM327707:RDM327727 RNI327707:RNI327727 RXE327707:RXE327727 SHA327707:SHA327727 SQW327707:SQW327727 TAS327707:TAS327727 TKO327707:TKO327727 TUK327707:TUK327727 UEG327707:UEG327727 UOC327707:UOC327727 UXY327707:UXY327727 VHU327707:VHU327727 VRQ327707:VRQ327727 WBM327707:WBM327727 WLI327707:WLI327727 WVE327707:WVE327727 XFA327707:XFA327727 IS393243:IS393263 SO393243:SO393263 ACK393243:ACK393263 AMG393243:AMG393263 AWC393243:AWC393263 BFY393243:BFY393263 BPU393243:BPU393263 BZQ393243:BZQ393263 CJM393243:CJM393263 CTI393243:CTI393263 DDE393243:DDE393263 DNA393243:DNA393263 DWW393243:DWW393263 EGS393243:EGS393263 EQO393243:EQO393263 FAK393243:FAK393263 FKG393243:FKG393263 FUC393243:FUC393263 GDY393243:GDY393263 GNU393243:GNU393263 GXQ393243:GXQ393263 HHM393243:HHM393263 HRI393243:HRI393263 IBE393243:IBE393263 ILA393243:ILA393263 IUW393243:IUW393263 JES393243:JES393263 JOO393243:JOO393263 JYK393243:JYK393263 KIG393243:KIG393263 KSC393243:KSC393263 LBY393243:LBY393263 LLU393243:LLU393263 LVQ393243:LVQ393263 MFM393243:MFM393263 MPI393243:MPI393263 MZE393243:MZE393263 NJA393243:NJA393263 NSW393243:NSW393263 OCS393243:OCS393263 OMO393243:OMO393263 OWK393243:OWK393263 PGG393243:PGG393263 PQC393243:PQC393263 PZY393243:PZY393263 QJU393243:QJU393263 QTQ393243:QTQ393263 RDM393243:RDM393263 RNI393243:RNI393263 RXE393243:RXE393263 SHA393243:SHA393263 SQW393243:SQW393263 TAS393243:TAS393263 TKO393243:TKO393263 TUK393243:TUK393263 UEG393243:UEG393263 UOC393243:UOC393263 UXY393243:UXY393263 VHU393243:VHU393263 VRQ393243:VRQ393263 WBM393243:WBM393263 WLI393243:WLI393263 WVE393243:WVE393263 XFA393243:XFA393263 IS458779:IS458799 SO458779:SO458799 ACK458779:ACK458799 AMG458779:AMG458799 AWC458779:AWC458799 BFY458779:BFY458799 BPU458779:BPU458799 BZQ458779:BZQ458799 CJM458779:CJM458799 CTI458779:CTI458799 DDE458779:DDE458799 DNA458779:DNA458799 DWW458779:DWW458799 EGS458779:EGS458799 EQO458779:EQO458799 FAK458779:FAK458799 FKG458779:FKG458799 FUC458779:FUC458799 GDY458779:GDY458799 GNU458779:GNU458799 GXQ458779:GXQ458799 HHM458779:HHM458799 HRI458779:HRI458799 IBE458779:IBE458799 ILA458779:ILA458799 IUW458779:IUW458799 JES458779:JES458799 JOO458779:JOO458799 JYK458779:JYK458799 KIG458779:KIG458799 KSC458779:KSC458799 LBY458779:LBY458799 LLU458779:LLU458799 LVQ458779:LVQ458799 MFM458779:MFM458799 MPI458779:MPI458799 MZE458779:MZE458799 NJA458779:NJA458799 NSW458779:NSW458799 OCS458779:OCS458799 OMO458779:OMO458799 OWK458779:OWK458799 PGG458779:PGG458799 PQC458779:PQC458799 PZY458779:PZY458799 QJU458779:QJU458799 QTQ458779:QTQ458799 RDM458779:RDM458799 RNI458779:RNI458799 RXE458779:RXE458799 SHA458779:SHA458799 SQW458779:SQW458799 TAS458779:TAS458799 TKO458779:TKO458799 TUK458779:TUK458799 UEG458779:UEG458799 UOC458779:UOC458799 UXY458779:UXY458799 VHU458779:VHU458799 VRQ458779:VRQ458799 WBM458779:WBM458799 WLI458779:WLI458799 WVE458779:WVE458799 XFA458779:XFA458799 IS524315:IS524335 SO524315:SO524335 ACK524315:ACK524335 AMG524315:AMG524335 AWC524315:AWC524335 BFY524315:BFY524335 BPU524315:BPU524335 BZQ524315:BZQ524335 CJM524315:CJM524335 CTI524315:CTI524335 DDE524315:DDE524335 DNA524315:DNA524335 DWW524315:DWW524335 EGS524315:EGS524335 EQO524315:EQO524335 FAK524315:FAK524335 FKG524315:FKG524335 FUC524315:FUC524335 GDY524315:GDY524335 GNU524315:GNU524335 GXQ524315:GXQ524335 HHM524315:HHM524335 HRI524315:HRI524335 IBE524315:IBE524335 ILA524315:ILA524335 IUW524315:IUW524335 JES524315:JES524335 JOO524315:JOO524335 JYK524315:JYK524335 KIG524315:KIG524335 KSC524315:KSC524335 LBY524315:LBY524335 LLU524315:LLU524335 LVQ524315:LVQ524335 MFM524315:MFM524335 MPI524315:MPI524335 MZE524315:MZE524335 NJA524315:NJA524335 NSW524315:NSW524335 OCS524315:OCS524335 OMO524315:OMO524335 OWK524315:OWK524335 PGG524315:PGG524335 PQC524315:PQC524335 PZY524315:PZY524335 QJU524315:QJU524335 QTQ524315:QTQ524335 RDM524315:RDM524335 RNI524315:RNI524335 RXE524315:RXE524335 SHA524315:SHA524335 SQW524315:SQW524335 TAS524315:TAS524335 TKO524315:TKO524335 TUK524315:TUK524335 UEG524315:UEG524335 UOC524315:UOC524335 UXY524315:UXY524335 VHU524315:VHU524335 VRQ524315:VRQ524335 WBM524315:WBM524335 WLI524315:WLI524335 WVE524315:WVE524335 XFA524315:XFA524335 IS589851:IS589871 SO589851:SO589871 ACK589851:ACK589871 AMG589851:AMG589871 AWC589851:AWC589871 BFY589851:BFY589871 BPU589851:BPU589871 BZQ589851:BZQ589871 CJM589851:CJM589871 CTI589851:CTI589871 DDE589851:DDE589871 DNA589851:DNA589871 DWW589851:DWW589871 EGS589851:EGS589871 EQO589851:EQO589871 FAK589851:FAK589871 FKG589851:FKG589871 FUC589851:FUC589871 GDY589851:GDY589871 GNU589851:GNU589871 GXQ589851:GXQ589871 HHM589851:HHM589871 HRI589851:HRI589871 IBE589851:IBE589871 ILA589851:ILA589871 IUW589851:IUW589871 JES589851:JES589871 JOO589851:JOO589871 JYK589851:JYK589871 KIG589851:KIG589871 KSC589851:KSC589871 LBY589851:LBY589871 LLU589851:LLU589871 LVQ589851:LVQ589871 MFM589851:MFM589871 MPI589851:MPI589871 MZE589851:MZE589871 NJA589851:NJA589871 NSW589851:NSW589871 OCS589851:OCS589871 OMO589851:OMO589871 OWK589851:OWK589871 PGG589851:PGG589871 PQC589851:PQC589871 PZY589851:PZY589871 QJU589851:QJU589871 QTQ589851:QTQ589871 RDM589851:RDM589871 RNI589851:RNI589871 RXE589851:RXE589871 SHA589851:SHA589871 SQW589851:SQW589871 TAS589851:TAS589871 TKO589851:TKO589871 TUK589851:TUK589871 UEG589851:UEG589871 UOC589851:UOC589871 UXY589851:UXY589871 VHU589851:VHU589871 VRQ589851:VRQ589871 WBM589851:WBM589871 WLI589851:WLI589871 WVE589851:WVE589871 XFA589851:XFA589871 IS655387:IS655407 SO655387:SO655407 ACK655387:ACK655407 AMG655387:AMG655407 AWC655387:AWC655407 BFY655387:BFY655407 BPU655387:BPU655407 BZQ655387:BZQ655407 CJM655387:CJM655407 CTI655387:CTI655407 DDE655387:DDE655407 DNA655387:DNA655407 DWW655387:DWW655407 EGS655387:EGS655407 EQO655387:EQO655407 FAK655387:FAK655407 FKG655387:FKG655407 FUC655387:FUC655407 GDY655387:GDY655407 GNU655387:GNU655407 GXQ655387:GXQ655407 HHM655387:HHM655407 HRI655387:HRI655407 IBE655387:IBE655407 ILA655387:ILA655407 IUW655387:IUW655407 JES655387:JES655407 JOO655387:JOO655407 JYK655387:JYK655407 KIG655387:KIG655407 KSC655387:KSC655407 LBY655387:LBY655407 LLU655387:LLU655407 LVQ655387:LVQ655407 MFM655387:MFM655407 MPI655387:MPI655407 MZE655387:MZE655407 NJA655387:NJA655407 NSW655387:NSW655407 OCS655387:OCS655407 OMO655387:OMO655407 OWK655387:OWK655407 PGG655387:PGG655407 PQC655387:PQC655407 PZY655387:PZY655407 QJU655387:QJU655407 QTQ655387:QTQ655407 RDM655387:RDM655407 RNI655387:RNI655407 RXE655387:RXE655407 SHA655387:SHA655407 SQW655387:SQW655407 TAS655387:TAS655407 TKO655387:TKO655407 TUK655387:TUK655407 UEG655387:UEG655407 UOC655387:UOC655407 UXY655387:UXY655407 VHU655387:VHU655407 VRQ655387:VRQ655407 WBM655387:WBM655407 WLI655387:WLI655407 WVE655387:WVE655407 XFA655387:XFA655407 IS720923:IS720943 SO720923:SO720943 ACK720923:ACK720943 AMG720923:AMG720943 AWC720923:AWC720943 BFY720923:BFY720943 BPU720923:BPU720943 BZQ720923:BZQ720943 CJM720923:CJM720943 CTI720923:CTI720943 DDE720923:DDE720943 DNA720923:DNA720943 DWW720923:DWW720943 EGS720923:EGS720943 EQO720923:EQO720943 FAK720923:FAK720943 FKG720923:FKG720943 FUC720923:FUC720943 GDY720923:GDY720943 GNU720923:GNU720943 GXQ720923:GXQ720943 HHM720923:HHM720943 HRI720923:HRI720943 IBE720923:IBE720943 ILA720923:ILA720943 IUW720923:IUW720943 JES720923:JES720943 JOO720923:JOO720943 JYK720923:JYK720943 KIG720923:KIG720943 KSC720923:KSC720943 LBY720923:LBY720943 LLU720923:LLU720943 LVQ720923:LVQ720943 MFM720923:MFM720943 MPI720923:MPI720943 MZE720923:MZE720943 NJA720923:NJA720943 NSW720923:NSW720943 OCS720923:OCS720943 OMO720923:OMO720943 OWK720923:OWK720943 PGG720923:PGG720943 PQC720923:PQC720943 PZY720923:PZY720943 QJU720923:QJU720943 QTQ720923:QTQ720943 RDM720923:RDM720943 RNI720923:RNI720943 RXE720923:RXE720943 SHA720923:SHA720943 SQW720923:SQW720943 TAS720923:TAS720943 TKO720923:TKO720943 TUK720923:TUK720943 UEG720923:UEG720943 UOC720923:UOC720943 UXY720923:UXY720943 VHU720923:VHU720943 VRQ720923:VRQ720943 WBM720923:WBM720943 WLI720923:WLI720943 WVE720923:WVE720943 XFA720923:XFA720943 IS786459:IS786479 SO786459:SO786479 ACK786459:ACK786479 AMG786459:AMG786479 AWC786459:AWC786479 BFY786459:BFY786479 BPU786459:BPU786479 BZQ786459:BZQ786479 CJM786459:CJM786479 CTI786459:CTI786479 DDE786459:DDE786479 DNA786459:DNA786479 DWW786459:DWW786479 EGS786459:EGS786479 EQO786459:EQO786479 FAK786459:FAK786479 FKG786459:FKG786479 FUC786459:FUC786479 GDY786459:GDY786479 GNU786459:GNU786479 GXQ786459:GXQ786479 HHM786459:HHM786479 HRI786459:HRI786479 IBE786459:IBE786479 ILA786459:ILA786479 IUW786459:IUW786479 JES786459:JES786479 JOO786459:JOO786479 JYK786459:JYK786479 KIG786459:KIG786479 KSC786459:KSC786479 LBY786459:LBY786479 LLU786459:LLU786479 LVQ786459:LVQ786479 MFM786459:MFM786479 MPI786459:MPI786479 MZE786459:MZE786479 NJA786459:NJA786479 NSW786459:NSW786479 OCS786459:OCS786479 OMO786459:OMO786479 OWK786459:OWK786479 PGG786459:PGG786479 PQC786459:PQC786479 PZY786459:PZY786479 QJU786459:QJU786479 QTQ786459:QTQ786479 RDM786459:RDM786479 RNI786459:RNI786479 RXE786459:RXE786479 SHA786459:SHA786479 SQW786459:SQW786479 TAS786459:TAS786479 TKO786459:TKO786479 TUK786459:TUK786479 UEG786459:UEG786479 UOC786459:UOC786479 UXY786459:UXY786479 VHU786459:VHU786479 VRQ786459:VRQ786479 WBM786459:WBM786479 WLI786459:WLI786479 WVE786459:WVE786479 XFA786459:XFA786479 IS851995:IS852015 SO851995:SO852015 ACK851995:ACK852015 AMG851995:AMG852015 AWC851995:AWC852015 BFY851995:BFY852015 BPU851995:BPU852015 BZQ851995:BZQ852015 CJM851995:CJM852015 CTI851995:CTI852015 DDE851995:DDE852015 DNA851995:DNA852015 DWW851995:DWW852015 EGS851995:EGS852015 EQO851995:EQO852015 FAK851995:FAK852015 FKG851995:FKG852015 FUC851995:FUC852015 GDY851995:GDY852015 GNU851995:GNU852015 GXQ851995:GXQ852015 HHM851995:HHM852015 HRI851995:HRI852015 IBE851995:IBE852015 ILA851995:ILA852015 IUW851995:IUW852015 JES851995:JES852015 JOO851995:JOO852015 JYK851995:JYK852015 KIG851995:KIG852015 KSC851995:KSC852015 LBY851995:LBY852015 LLU851995:LLU852015 LVQ851995:LVQ852015 MFM851995:MFM852015 MPI851995:MPI852015 MZE851995:MZE852015 NJA851995:NJA852015 NSW851995:NSW852015 OCS851995:OCS852015 OMO851995:OMO852015 OWK851995:OWK852015 PGG851995:PGG852015 PQC851995:PQC852015 PZY851995:PZY852015 QJU851995:QJU852015 QTQ851995:QTQ852015 RDM851995:RDM852015 RNI851995:RNI852015 RXE851995:RXE852015 SHA851995:SHA852015 SQW851995:SQW852015 TAS851995:TAS852015 TKO851995:TKO852015 TUK851995:TUK852015 UEG851995:UEG852015 UOC851995:UOC852015 UXY851995:UXY852015 VHU851995:VHU852015 VRQ851995:VRQ852015 WBM851995:WBM852015 WLI851995:WLI852015 WVE851995:WVE852015 XFA851995:XFA852015 IS917531:IS917551 SO917531:SO917551 ACK917531:ACK917551 AMG917531:AMG917551 AWC917531:AWC917551 BFY917531:BFY917551 BPU917531:BPU917551 BZQ917531:BZQ917551 CJM917531:CJM917551 CTI917531:CTI917551 DDE917531:DDE917551 DNA917531:DNA917551 DWW917531:DWW917551 EGS917531:EGS917551 EQO917531:EQO917551 FAK917531:FAK917551 FKG917531:FKG917551 FUC917531:FUC917551 GDY917531:GDY917551 GNU917531:GNU917551 GXQ917531:GXQ917551 HHM917531:HHM917551 HRI917531:HRI917551 IBE917531:IBE917551 ILA917531:ILA917551 IUW917531:IUW917551 JES917531:JES917551 JOO917531:JOO917551 JYK917531:JYK917551 KIG917531:KIG917551 KSC917531:KSC917551 LBY917531:LBY917551 LLU917531:LLU917551 LVQ917531:LVQ917551 MFM917531:MFM917551 MPI917531:MPI917551 MZE917531:MZE917551 NJA917531:NJA917551 NSW917531:NSW917551 OCS917531:OCS917551 OMO917531:OMO917551 OWK917531:OWK917551 PGG917531:PGG917551 PQC917531:PQC917551 PZY917531:PZY917551 QJU917531:QJU917551 QTQ917531:QTQ917551 RDM917531:RDM917551 RNI917531:RNI917551 RXE917531:RXE917551 SHA917531:SHA917551 SQW917531:SQW917551 TAS917531:TAS917551 TKO917531:TKO917551 TUK917531:TUK917551 UEG917531:UEG917551 UOC917531:UOC917551 UXY917531:UXY917551 VHU917531:VHU917551 VRQ917531:VRQ917551 WBM917531:WBM917551 WLI917531:WLI917551 WVE917531:WVE917551 XFA917531:XFA917551 IS983067:IS983087 SO983067:SO983087 ACK983067:ACK983087 AMG983067:AMG983087 AWC983067:AWC983087 BFY983067:BFY983087 BPU983067:BPU983087 BZQ983067:BZQ983087 CJM983067:CJM983087 CTI983067:CTI983087 DDE983067:DDE983087 DNA983067:DNA983087 DWW983067:DWW983087 EGS983067:EGS983087 EQO983067:EQO983087 FAK983067:FAK983087 FKG983067:FKG983087 FUC983067:FUC983087 GDY983067:GDY983087 GNU983067:GNU983087 GXQ983067:GXQ983087 HHM983067:HHM983087 HRI983067:HRI983087 IBE983067:IBE983087 ILA983067:ILA983087 IUW983067:IUW983087 JES983067:JES983087 JOO983067:JOO983087 JYK983067:JYK983087 KIG983067:KIG983087 KSC983067:KSC983087 LBY983067:LBY983087 LLU983067:LLU983087 LVQ983067:LVQ983087 MFM983067:MFM983087 MPI983067:MPI983087 MZE983067:MZE983087 NJA983067:NJA983087 NSW983067:NSW983087 OCS983067:OCS983087 OMO983067:OMO983087 OWK983067:OWK983087 PGG983067:PGG983087 PQC983067:PQC983087 PZY983067:PZY983087 QJU983067:QJU983087 QTQ983067:QTQ983087 RDM983067:RDM983087 RNI983067:RNI983087 RXE983067:RXE983087 SHA983067:SHA983087 SQW983067:SQW983087 TAS983067:TAS983087 TKO983067:TKO983087 TUK983067:TUK983087 UEG983067:UEG983087 UOC983067:UOC983087 UXY983067:UXY983087 VHU983067:VHU983087 VRQ983067:VRQ983087 WBM983067:WBM983087 WLI983067:WLI983087 WVE983067:WVE983087 XFA983067:XFA983087 A25:A45 IW25:IW45 SS25:SS45 ACO25:ACO45 AMK25:AMK45 AWG25:AWG45 BGC25:BGC45 BPY25:BPY45 BZU25:BZU45 CJQ25:CJQ45 CTM25:CTM45 DDI25:DDI45 DNE25:DNE45 DXA25:DXA45 EGW25:EGW45 EQS25:EQS45 FAO25:FAO45 FKK25:FKK45 FUG25:FUG45 GEC25:GEC45 GNY25:GNY45 GXU25:GXU45 HHQ25:HHQ45 HRM25:HRM45 IBI25:IBI45 ILE25:ILE45 IVA25:IVA45 JEW25:JEW45 JOS25:JOS45 JYO25:JYO45 KIK25:KIK45 KSG25:KSG45 LCC25:LCC45 LLY25:LLY45 LVU25:LVU45 MFQ25:MFQ45 MPM25:MPM45 MZI25:MZI45 NJE25:NJE45 NTA25:NTA45 OCW25:OCW45 OMS25:OMS45 OWO25:OWO45 PGK25:PGK45 PQG25:PQG45 QAC25:QAC45 QJY25:QJY45 QTU25:QTU45 RDQ25:RDQ45 RNM25:RNM45 RXI25:RXI45 SHE25:SHE45 SRA25:SRA45 TAW25:TAW45 TKS25:TKS45 TUO25:TUO45 UEK25:UEK45 UOG25:UOG45 UYC25:UYC45 VHY25:VHY45 VRU25:VRU45 WBQ25:WBQ45 WLM25:WLM45 WVI25:WVI45 A65563:A65583 IW65563:IW65583 SS65563:SS65583 ACO65563:ACO65583 AMK65563:AMK65583 AWG65563:AWG65583 BGC65563:BGC65583 BPY65563:BPY65583 BZU65563:BZU65583 CJQ65563:CJQ65583 CTM65563:CTM65583 DDI65563:DDI65583 DNE65563:DNE65583 DXA65563:DXA65583 EGW65563:EGW65583 EQS65563:EQS65583 FAO65563:FAO65583 FKK65563:FKK65583 FUG65563:FUG65583 GEC65563:GEC65583 GNY65563:GNY65583 GXU65563:GXU65583 HHQ65563:HHQ65583 HRM65563:HRM65583 IBI65563:IBI65583 ILE65563:ILE65583 IVA65563:IVA65583 JEW65563:JEW65583 JOS65563:JOS65583 JYO65563:JYO65583 KIK65563:KIK65583 KSG65563:KSG65583 LCC65563:LCC65583 LLY65563:LLY65583 LVU65563:LVU65583 MFQ65563:MFQ65583 MPM65563:MPM65583 MZI65563:MZI65583 NJE65563:NJE65583 NTA65563:NTA65583 OCW65563:OCW65583 OMS65563:OMS65583 OWO65563:OWO65583 PGK65563:PGK65583 PQG65563:PQG65583 QAC65563:QAC65583 QJY65563:QJY65583 QTU65563:QTU65583 RDQ65563:RDQ65583 RNM65563:RNM65583 RXI65563:RXI65583 SHE65563:SHE65583 SRA65563:SRA65583 TAW65563:TAW65583 TKS65563:TKS65583 TUO65563:TUO65583 UEK65563:UEK65583 UOG65563:UOG65583 UYC65563:UYC65583 VHY65563:VHY65583 VRU65563:VRU65583 WBQ65563:WBQ65583 WLM65563:WLM65583 WVI65563:WVI65583 A131099:A131119 IW131099:IW131119 SS131099:SS131119 ACO131099:ACO131119 AMK131099:AMK131119 AWG131099:AWG131119 BGC131099:BGC131119 BPY131099:BPY131119 BZU131099:BZU131119 CJQ131099:CJQ131119 CTM131099:CTM131119 DDI131099:DDI131119 DNE131099:DNE131119 DXA131099:DXA131119 EGW131099:EGW131119 EQS131099:EQS131119 FAO131099:FAO131119 FKK131099:FKK131119 FUG131099:FUG131119 GEC131099:GEC131119 GNY131099:GNY131119 GXU131099:GXU131119 HHQ131099:HHQ131119 HRM131099:HRM131119 IBI131099:IBI131119 ILE131099:ILE131119 IVA131099:IVA131119 JEW131099:JEW131119 JOS131099:JOS131119 JYO131099:JYO131119 KIK131099:KIK131119 KSG131099:KSG131119 LCC131099:LCC131119 LLY131099:LLY131119 LVU131099:LVU131119 MFQ131099:MFQ131119 MPM131099:MPM131119 MZI131099:MZI131119 NJE131099:NJE131119 NTA131099:NTA131119 OCW131099:OCW131119 OMS131099:OMS131119 OWO131099:OWO131119 PGK131099:PGK131119 PQG131099:PQG131119 QAC131099:QAC131119 QJY131099:QJY131119 QTU131099:QTU131119 RDQ131099:RDQ131119 RNM131099:RNM131119 RXI131099:RXI131119 SHE131099:SHE131119 SRA131099:SRA131119 TAW131099:TAW131119 TKS131099:TKS131119 TUO131099:TUO131119 UEK131099:UEK131119 UOG131099:UOG131119 UYC131099:UYC131119 VHY131099:VHY131119 VRU131099:VRU131119 WBQ131099:WBQ131119 WLM131099:WLM131119 WVI131099:WVI131119 A196635:A196655 IW196635:IW196655 SS196635:SS196655 ACO196635:ACO196655 AMK196635:AMK196655 AWG196635:AWG196655 BGC196635:BGC196655 BPY196635:BPY196655 BZU196635:BZU196655 CJQ196635:CJQ196655 CTM196635:CTM196655 DDI196635:DDI196655 DNE196635:DNE196655 DXA196635:DXA196655 EGW196635:EGW196655 EQS196635:EQS196655 FAO196635:FAO196655 FKK196635:FKK196655 FUG196635:FUG196655 GEC196635:GEC196655 GNY196635:GNY196655 GXU196635:GXU196655 HHQ196635:HHQ196655 HRM196635:HRM196655 IBI196635:IBI196655 ILE196635:ILE196655 IVA196635:IVA196655 JEW196635:JEW196655 JOS196635:JOS196655 JYO196635:JYO196655 KIK196635:KIK196655 KSG196635:KSG196655 LCC196635:LCC196655 LLY196635:LLY196655 LVU196635:LVU196655 MFQ196635:MFQ196655 MPM196635:MPM196655 MZI196635:MZI196655 NJE196635:NJE196655 NTA196635:NTA196655 OCW196635:OCW196655 OMS196635:OMS196655 OWO196635:OWO196655 PGK196635:PGK196655 PQG196635:PQG196655 QAC196635:QAC196655 QJY196635:QJY196655 QTU196635:QTU196655 RDQ196635:RDQ196655 RNM196635:RNM196655 RXI196635:RXI196655 SHE196635:SHE196655 SRA196635:SRA196655 TAW196635:TAW196655 TKS196635:TKS196655 TUO196635:TUO196655 UEK196635:UEK196655 UOG196635:UOG196655 UYC196635:UYC196655 VHY196635:VHY196655 VRU196635:VRU196655 WBQ196635:WBQ196655 WLM196635:WLM196655 WVI196635:WVI196655 A262171:A262191 IW262171:IW262191 SS262171:SS262191 ACO262171:ACO262191 AMK262171:AMK262191 AWG262171:AWG262191 BGC262171:BGC262191 BPY262171:BPY262191 BZU262171:BZU262191 CJQ262171:CJQ262191 CTM262171:CTM262191 DDI262171:DDI262191 DNE262171:DNE262191 DXA262171:DXA262191 EGW262171:EGW262191 EQS262171:EQS262191 FAO262171:FAO262191 FKK262171:FKK262191 FUG262171:FUG262191 GEC262171:GEC262191 GNY262171:GNY262191 GXU262171:GXU262191 HHQ262171:HHQ262191 HRM262171:HRM262191 IBI262171:IBI262191 ILE262171:ILE262191 IVA262171:IVA262191 JEW262171:JEW262191 JOS262171:JOS262191 JYO262171:JYO262191 KIK262171:KIK262191 KSG262171:KSG262191 LCC262171:LCC262191 LLY262171:LLY262191 LVU262171:LVU262191 MFQ262171:MFQ262191 MPM262171:MPM262191 MZI262171:MZI262191 NJE262171:NJE262191 NTA262171:NTA262191 OCW262171:OCW262191 OMS262171:OMS262191 OWO262171:OWO262191 PGK262171:PGK262191 PQG262171:PQG262191 QAC262171:QAC262191 QJY262171:QJY262191 QTU262171:QTU262191 RDQ262171:RDQ262191 RNM262171:RNM262191 RXI262171:RXI262191 SHE262171:SHE262191 SRA262171:SRA262191 TAW262171:TAW262191 TKS262171:TKS262191 TUO262171:TUO262191 UEK262171:UEK262191 UOG262171:UOG262191 UYC262171:UYC262191 VHY262171:VHY262191 VRU262171:VRU262191 WBQ262171:WBQ262191 WLM262171:WLM262191 WVI262171:WVI262191 A327707:A327727 IW327707:IW327727 SS327707:SS327727 ACO327707:ACO327727 AMK327707:AMK327727 AWG327707:AWG327727 BGC327707:BGC327727 BPY327707:BPY327727 BZU327707:BZU327727 CJQ327707:CJQ327727 CTM327707:CTM327727 DDI327707:DDI327727 DNE327707:DNE327727 DXA327707:DXA327727 EGW327707:EGW327727 EQS327707:EQS327727 FAO327707:FAO327727 FKK327707:FKK327727 FUG327707:FUG327727 GEC327707:GEC327727 GNY327707:GNY327727 GXU327707:GXU327727 HHQ327707:HHQ327727 HRM327707:HRM327727 IBI327707:IBI327727 ILE327707:ILE327727 IVA327707:IVA327727 JEW327707:JEW327727 JOS327707:JOS327727 JYO327707:JYO327727 KIK327707:KIK327727 KSG327707:KSG327727 LCC327707:LCC327727 LLY327707:LLY327727 LVU327707:LVU327727 MFQ327707:MFQ327727 MPM327707:MPM327727 MZI327707:MZI327727 NJE327707:NJE327727 NTA327707:NTA327727 OCW327707:OCW327727 OMS327707:OMS327727 OWO327707:OWO327727 PGK327707:PGK327727 PQG327707:PQG327727 QAC327707:QAC327727 QJY327707:QJY327727 QTU327707:QTU327727 RDQ327707:RDQ327727 RNM327707:RNM327727 RXI327707:RXI327727 SHE327707:SHE327727 SRA327707:SRA327727 TAW327707:TAW327727 TKS327707:TKS327727 TUO327707:TUO327727 UEK327707:UEK327727 UOG327707:UOG327727 UYC327707:UYC327727 VHY327707:VHY327727 VRU327707:VRU327727 WBQ327707:WBQ327727 WLM327707:WLM327727 WVI327707:WVI327727 A393243:A393263 IW393243:IW393263 SS393243:SS393263 ACO393243:ACO393263 AMK393243:AMK393263 AWG393243:AWG393263 BGC393243:BGC393263 BPY393243:BPY393263 BZU393243:BZU393263 CJQ393243:CJQ393263 CTM393243:CTM393263 DDI393243:DDI393263 DNE393243:DNE393263 DXA393243:DXA393263 EGW393243:EGW393263 EQS393243:EQS393263 FAO393243:FAO393263 FKK393243:FKK393263 FUG393243:FUG393263 GEC393243:GEC393263 GNY393243:GNY393263 GXU393243:GXU393263 HHQ393243:HHQ393263 HRM393243:HRM393263 IBI393243:IBI393263 ILE393243:ILE393263 IVA393243:IVA393263 JEW393243:JEW393263 JOS393243:JOS393263 JYO393243:JYO393263 KIK393243:KIK393263 KSG393243:KSG393263 LCC393243:LCC393263 LLY393243:LLY393263 LVU393243:LVU393263 MFQ393243:MFQ393263 MPM393243:MPM393263 MZI393243:MZI393263 NJE393243:NJE393263 NTA393243:NTA393263 OCW393243:OCW393263 OMS393243:OMS393263 OWO393243:OWO393263 PGK393243:PGK393263 PQG393243:PQG393263 QAC393243:QAC393263 QJY393243:QJY393263 QTU393243:QTU393263 RDQ393243:RDQ393263 RNM393243:RNM393263 RXI393243:RXI393263 SHE393243:SHE393263 SRA393243:SRA393263 TAW393243:TAW393263 TKS393243:TKS393263 TUO393243:TUO393263 UEK393243:UEK393263 UOG393243:UOG393263 UYC393243:UYC393263 VHY393243:VHY393263 VRU393243:VRU393263 WBQ393243:WBQ393263 WLM393243:WLM393263 WVI393243:WVI393263 A458779:A458799 IW458779:IW458799 SS458779:SS458799 ACO458779:ACO458799 AMK458779:AMK458799 AWG458779:AWG458799 BGC458779:BGC458799 BPY458779:BPY458799 BZU458779:BZU458799 CJQ458779:CJQ458799 CTM458779:CTM458799 DDI458779:DDI458799 DNE458779:DNE458799 DXA458779:DXA458799 EGW458779:EGW458799 EQS458779:EQS458799 FAO458779:FAO458799 FKK458779:FKK458799 FUG458779:FUG458799 GEC458779:GEC458799 GNY458779:GNY458799 GXU458779:GXU458799 HHQ458779:HHQ458799 HRM458779:HRM458799 IBI458779:IBI458799 ILE458779:ILE458799 IVA458779:IVA458799 JEW458779:JEW458799 JOS458779:JOS458799 JYO458779:JYO458799 KIK458779:KIK458799 KSG458779:KSG458799 LCC458779:LCC458799 LLY458779:LLY458799 LVU458779:LVU458799 MFQ458779:MFQ458799 MPM458779:MPM458799 MZI458779:MZI458799 NJE458779:NJE458799 NTA458779:NTA458799 OCW458779:OCW458799 OMS458779:OMS458799 OWO458779:OWO458799 PGK458779:PGK458799 PQG458779:PQG458799 QAC458779:QAC458799 QJY458779:QJY458799 QTU458779:QTU458799 RDQ458779:RDQ458799 RNM458779:RNM458799 RXI458779:RXI458799 SHE458779:SHE458799 SRA458779:SRA458799 TAW458779:TAW458799 TKS458779:TKS458799 TUO458779:TUO458799 UEK458779:UEK458799 UOG458779:UOG458799 UYC458779:UYC458799 VHY458779:VHY458799 VRU458779:VRU458799 WBQ458779:WBQ458799 WLM458779:WLM458799 WVI458779:WVI458799 A524315:A524335 IW524315:IW524335 SS524315:SS524335 ACO524315:ACO524335 AMK524315:AMK524335 AWG524315:AWG524335 BGC524315:BGC524335 BPY524315:BPY524335 BZU524315:BZU524335 CJQ524315:CJQ524335 CTM524315:CTM524335 DDI524315:DDI524335 DNE524315:DNE524335 DXA524315:DXA524335 EGW524315:EGW524335 EQS524315:EQS524335 FAO524315:FAO524335 FKK524315:FKK524335 FUG524315:FUG524335 GEC524315:GEC524335 GNY524315:GNY524335 GXU524315:GXU524335 HHQ524315:HHQ524335 HRM524315:HRM524335 IBI524315:IBI524335 ILE524315:ILE524335 IVA524315:IVA524335 JEW524315:JEW524335 JOS524315:JOS524335 JYO524315:JYO524335 KIK524315:KIK524335 KSG524315:KSG524335 LCC524315:LCC524335 LLY524315:LLY524335 LVU524315:LVU524335 MFQ524315:MFQ524335 MPM524315:MPM524335 MZI524315:MZI524335 NJE524315:NJE524335 NTA524315:NTA524335 OCW524315:OCW524335 OMS524315:OMS524335 OWO524315:OWO524335 PGK524315:PGK524335 PQG524315:PQG524335 QAC524315:QAC524335 QJY524315:QJY524335 QTU524315:QTU524335 RDQ524315:RDQ524335 RNM524315:RNM524335 RXI524315:RXI524335 SHE524315:SHE524335 SRA524315:SRA524335 TAW524315:TAW524335 TKS524315:TKS524335 TUO524315:TUO524335 UEK524315:UEK524335 UOG524315:UOG524335 UYC524315:UYC524335 VHY524315:VHY524335 VRU524315:VRU524335 WBQ524315:WBQ524335 WLM524315:WLM524335 WVI524315:WVI524335 A589851:A589871 IW589851:IW589871 SS589851:SS589871 ACO589851:ACO589871 AMK589851:AMK589871 AWG589851:AWG589871 BGC589851:BGC589871 BPY589851:BPY589871 BZU589851:BZU589871 CJQ589851:CJQ589871 CTM589851:CTM589871 DDI589851:DDI589871 DNE589851:DNE589871 DXA589851:DXA589871 EGW589851:EGW589871 EQS589851:EQS589871 FAO589851:FAO589871 FKK589851:FKK589871 FUG589851:FUG589871 GEC589851:GEC589871 GNY589851:GNY589871 GXU589851:GXU589871 HHQ589851:HHQ589871 HRM589851:HRM589871 IBI589851:IBI589871 ILE589851:ILE589871 IVA589851:IVA589871 JEW589851:JEW589871 JOS589851:JOS589871 JYO589851:JYO589871 KIK589851:KIK589871 KSG589851:KSG589871 LCC589851:LCC589871 LLY589851:LLY589871 LVU589851:LVU589871 MFQ589851:MFQ589871 MPM589851:MPM589871 MZI589851:MZI589871 NJE589851:NJE589871 NTA589851:NTA589871 OCW589851:OCW589871 OMS589851:OMS589871 OWO589851:OWO589871 PGK589851:PGK589871 PQG589851:PQG589871 QAC589851:QAC589871 QJY589851:QJY589871 QTU589851:QTU589871 RDQ589851:RDQ589871 RNM589851:RNM589871 RXI589851:RXI589871 SHE589851:SHE589871 SRA589851:SRA589871 TAW589851:TAW589871 TKS589851:TKS589871 TUO589851:TUO589871 UEK589851:UEK589871 UOG589851:UOG589871 UYC589851:UYC589871 VHY589851:VHY589871 VRU589851:VRU589871 WBQ589851:WBQ589871 WLM589851:WLM589871 WVI589851:WVI589871 A655387:A655407 IW655387:IW655407 SS655387:SS655407 ACO655387:ACO655407 AMK655387:AMK655407 AWG655387:AWG655407 BGC655387:BGC655407 BPY655387:BPY655407 BZU655387:BZU655407 CJQ655387:CJQ655407 CTM655387:CTM655407 DDI655387:DDI655407 DNE655387:DNE655407 DXA655387:DXA655407 EGW655387:EGW655407 EQS655387:EQS655407 FAO655387:FAO655407 FKK655387:FKK655407 FUG655387:FUG655407 GEC655387:GEC655407 GNY655387:GNY655407 GXU655387:GXU655407 HHQ655387:HHQ655407 HRM655387:HRM655407 IBI655387:IBI655407 ILE655387:ILE655407 IVA655387:IVA655407 JEW655387:JEW655407 JOS655387:JOS655407 JYO655387:JYO655407 KIK655387:KIK655407 KSG655387:KSG655407 LCC655387:LCC655407 LLY655387:LLY655407 LVU655387:LVU655407 MFQ655387:MFQ655407 MPM655387:MPM655407 MZI655387:MZI655407 NJE655387:NJE655407 NTA655387:NTA655407 OCW655387:OCW655407 OMS655387:OMS655407 OWO655387:OWO655407 PGK655387:PGK655407 PQG655387:PQG655407 QAC655387:QAC655407 QJY655387:QJY655407 QTU655387:QTU655407 RDQ655387:RDQ655407 RNM655387:RNM655407 RXI655387:RXI655407 SHE655387:SHE655407 SRA655387:SRA655407 TAW655387:TAW655407 TKS655387:TKS655407 TUO655387:TUO655407 UEK655387:UEK655407 UOG655387:UOG655407 UYC655387:UYC655407 VHY655387:VHY655407 VRU655387:VRU655407 WBQ655387:WBQ655407 WLM655387:WLM655407 WVI655387:WVI655407 A720923:A720943 IW720923:IW720943 SS720923:SS720943 ACO720923:ACO720943 AMK720923:AMK720943 AWG720923:AWG720943 BGC720923:BGC720943 BPY720923:BPY720943 BZU720923:BZU720943 CJQ720923:CJQ720943 CTM720923:CTM720943 DDI720923:DDI720943 DNE720923:DNE720943 DXA720923:DXA720943 EGW720923:EGW720943 EQS720923:EQS720943 FAO720923:FAO720943 FKK720923:FKK720943 FUG720923:FUG720943 GEC720923:GEC720943 GNY720923:GNY720943 GXU720923:GXU720943 HHQ720923:HHQ720943 HRM720923:HRM720943 IBI720923:IBI720943 ILE720923:ILE720943 IVA720923:IVA720943 JEW720923:JEW720943 JOS720923:JOS720943 JYO720923:JYO720943 KIK720923:KIK720943 KSG720923:KSG720943 LCC720923:LCC720943 LLY720923:LLY720943 LVU720923:LVU720943 MFQ720923:MFQ720943 MPM720923:MPM720943 MZI720923:MZI720943 NJE720923:NJE720943 NTA720923:NTA720943 OCW720923:OCW720943 OMS720923:OMS720943 OWO720923:OWO720943 PGK720923:PGK720943 PQG720923:PQG720943 QAC720923:QAC720943 QJY720923:QJY720943 QTU720923:QTU720943 RDQ720923:RDQ720943 RNM720923:RNM720943 RXI720923:RXI720943 SHE720923:SHE720943 SRA720923:SRA720943 TAW720923:TAW720943 TKS720923:TKS720943 TUO720923:TUO720943 UEK720923:UEK720943 UOG720923:UOG720943 UYC720923:UYC720943 VHY720923:VHY720943 VRU720923:VRU720943 WBQ720923:WBQ720943 WLM720923:WLM720943 WVI720923:WVI720943 A786459:A786479 IW786459:IW786479 SS786459:SS786479 ACO786459:ACO786479 AMK786459:AMK786479 AWG786459:AWG786479 BGC786459:BGC786479 BPY786459:BPY786479 BZU786459:BZU786479 CJQ786459:CJQ786479 CTM786459:CTM786479 DDI786459:DDI786479 DNE786459:DNE786479 DXA786459:DXA786479 EGW786459:EGW786479 EQS786459:EQS786479 FAO786459:FAO786479 FKK786459:FKK786479 FUG786459:FUG786479 GEC786459:GEC786479 GNY786459:GNY786479 GXU786459:GXU786479 HHQ786459:HHQ786479 HRM786459:HRM786479 IBI786459:IBI786479 ILE786459:ILE786479 IVA786459:IVA786479 JEW786459:JEW786479 JOS786459:JOS786479 JYO786459:JYO786479 KIK786459:KIK786479 KSG786459:KSG786479 LCC786459:LCC786479 LLY786459:LLY786479 LVU786459:LVU786479 MFQ786459:MFQ786479 MPM786459:MPM786479 MZI786459:MZI786479 NJE786459:NJE786479 NTA786459:NTA786479 OCW786459:OCW786479 OMS786459:OMS786479 OWO786459:OWO786479 PGK786459:PGK786479 PQG786459:PQG786479 QAC786459:QAC786479 QJY786459:QJY786479 QTU786459:QTU786479 RDQ786459:RDQ786479 RNM786459:RNM786479 RXI786459:RXI786479 SHE786459:SHE786479 SRA786459:SRA786479 TAW786459:TAW786479 TKS786459:TKS786479 TUO786459:TUO786479 UEK786459:UEK786479 UOG786459:UOG786479 UYC786459:UYC786479 VHY786459:VHY786479 VRU786459:VRU786479 WBQ786459:WBQ786479 WLM786459:WLM786479 WVI786459:WVI786479 A851995:A852015 IW851995:IW852015 SS851995:SS852015 ACO851995:ACO852015 AMK851995:AMK852015 AWG851995:AWG852015 BGC851995:BGC852015 BPY851995:BPY852015 BZU851995:BZU852015 CJQ851995:CJQ852015 CTM851995:CTM852015 DDI851995:DDI852015 DNE851995:DNE852015 DXA851995:DXA852015 EGW851995:EGW852015 EQS851995:EQS852015 FAO851995:FAO852015 FKK851995:FKK852015 FUG851995:FUG852015 GEC851995:GEC852015 GNY851995:GNY852015 GXU851995:GXU852015 HHQ851995:HHQ852015 HRM851995:HRM852015 IBI851995:IBI852015 ILE851995:ILE852015 IVA851995:IVA852015 JEW851995:JEW852015 JOS851995:JOS852015 JYO851995:JYO852015 KIK851995:KIK852015 KSG851995:KSG852015 LCC851995:LCC852015 LLY851995:LLY852015 LVU851995:LVU852015 MFQ851995:MFQ852015 MPM851995:MPM852015 MZI851995:MZI852015 NJE851995:NJE852015 NTA851995:NTA852015 OCW851995:OCW852015 OMS851995:OMS852015 OWO851995:OWO852015 PGK851995:PGK852015 PQG851995:PQG852015 QAC851995:QAC852015 QJY851995:QJY852015 QTU851995:QTU852015 RDQ851995:RDQ852015 RNM851995:RNM852015 RXI851995:RXI852015 SHE851995:SHE852015 SRA851995:SRA852015 TAW851995:TAW852015 TKS851995:TKS852015 TUO851995:TUO852015 UEK851995:UEK852015 UOG851995:UOG852015 UYC851995:UYC852015 VHY851995:VHY852015 VRU851995:VRU852015 WBQ851995:WBQ852015 WLM851995:WLM852015 WVI851995:WVI852015 A917531:A917551 IW917531:IW917551 SS917531:SS917551 ACO917531:ACO917551 AMK917531:AMK917551 AWG917531:AWG917551 BGC917531:BGC917551 BPY917531:BPY917551 BZU917531:BZU917551 CJQ917531:CJQ917551 CTM917531:CTM917551 DDI917531:DDI917551 DNE917531:DNE917551 DXA917531:DXA917551 EGW917531:EGW917551 EQS917531:EQS917551 FAO917531:FAO917551 FKK917531:FKK917551 FUG917531:FUG917551 GEC917531:GEC917551 GNY917531:GNY917551 GXU917531:GXU917551 HHQ917531:HHQ917551 HRM917531:HRM917551 IBI917531:IBI917551 ILE917531:ILE917551 IVA917531:IVA917551 JEW917531:JEW917551 JOS917531:JOS917551 JYO917531:JYO917551 KIK917531:KIK917551 KSG917531:KSG917551 LCC917531:LCC917551 LLY917531:LLY917551 LVU917531:LVU917551 MFQ917531:MFQ917551 MPM917531:MPM917551 MZI917531:MZI917551 NJE917531:NJE917551 NTA917531:NTA917551 OCW917531:OCW917551 OMS917531:OMS917551 OWO917531:OWO917551 PGK917531:PGK917551 PQG917531:PQG917551 QAC917531:QAC917551 QJY917531:QJY917551 QTU917531:QTU917551 RDQ917531:RDQ917551 RNM917531:RNM917551 RXI917531:RXI917551 SHE917531:SHE917551 SRA917531:SRA917551 TAW917531:TAW917551 TKS917531:TKS917551 TUO917531:TUO917551 UEK917531:UEK917551 UOG917531:UOG917551 UYC917531:UYC917551 VHY917531:VHY917551 VRU917531:VRU917551 WBQ917531:WBQ917551 WLM917531:WLM917551 WVI917531:WVI917551 A983067:A983087 IW983067:IW983087 SS983067:SS983087 ACO983067:ACO983087 AMK983067:AMK983087 AWG983067:AWG983087 BGC983067:BGC983087 BPY983067:BPY983087 BZU983067:BZU983087 CJQ983067:CJQ983087 CTM983067:CTM983087 DDI983067:DDI983087 DNE983067:DNE983087 DXA983067:DXA983087 EGW983067:EGW983087 EQS983067:EQS983087 FAO983067:FAO983087 FKK983067:FKK983087 FUG983067:FUG983087 GEC983067:GEC983087 GNY983067:GNY983087 GXU983067:GXU983087 HHQ983067:HHQ983087 HRM983067:HRM983087 IBI983067:IBI983087 ILE983067:ILE983087 IVA983067:IVA983087 JEW983067:JEW983087 JOS983067:JOS983087 JYO983067:JYO983087 KIK983067:KIK983087 KSG983067:KSG983087 LCC983067:LCC983087 LLY983067:LLY983087 LVU983067:LVU983087 MFQ983067:MFQ983087 MPM983067:MPM983087 MZI983067:MZI983087 NJE983067:NJE983087 NTA983067:NTA983087 OCW983067:OCW983087 OMS983067:OMS983087 OWO983067:OWO983087 PGK983067:PGK983087 PQG983067:PQG983087 QAC983067:QAC983087 QJY983067:QJY983087 QTU983067:QTU983087 RDQ983067:RDQ983087 RNM983067:RNM983087 RXI983067:RXI983087 SHE983067:SHE983087 SRA983067:SRA983087 TAW983067:TAW983087 TKS983067:TKS983087 TUO983067:TUO983087 UEK983067:UEK983087 UOG983067:UOG983087 UYC983067:UYC983087 VHY983067:VHY983087 VRU983067:VRU983087 WBQ983067:WBQ983087 WLM983067:WLM983087 WVI983067:WVI983087">
      <formula1>"1,2,3,4,5"</formula1>
    </dataValidation>
  </dataValidations>
  <pageMargins left="0.7" right="0.7" top="0.75" bottom="0.75" header="0.3" footer="0.3"/>
  <pageSetup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9"/>
  <sheetViews>
    <sheetView topLeftCell="A37" zoomScale="70" zoomScaleNormal="70" workbookViewId="0">
      <selection activeCell="K50" sqref="K50"/>
    </sheetView>
  </sheetViews>
  <sheetFormatPr baseColWidth="10" defaultRowHeight="14.25" x14ac:dyDescent="0.25"/>
  <cols>
    <col min="1" max="1" width="3.140625" style="740" bestFit="1" customWidth="1"/>
    <col min="2" max="2" width="58.85546875" style="740" customWidth="1"/>
    <col min="3" max="3" width="31.140625" style="740" customWidth="1"/>
    <col min="4" max="4" width="26.7109375" style="740" customWidth="1"/>
    <col min="5" max="5" width="36.7109375" style="740" customWidth="1"/>
    <col min="6" max="6" width="34.85546875" style="740" customWidth="1"/>
    <col min="7" max="7" width="29.7109375" style="740" customWidth="1"/>
    <col min="8" max="8" width="23" style="740" customWidth="1"/>
    <col min="9" max="9" width="27.28515625" style="740" customWidth="1"/>
    <col min="10" max="10" width="29.5703125" style="740" customWidth="1"/>
    <col min="11" max="11" width="33" style="740" customWidth="1"/>
    <col min="12" max="12" width="29.85546875" style="740" customWidth="1"/>
    <col min="13" max="13" width="26.28515625" style="740" customWidth="1"/>
    <col min="14" max="14" width="22.140625" style="740" customWidth="1"/>
    <col min="15" max="15" width="26.140625" style="740" customWidth="1"/>
    <col min="16" max="16" width="19.5703125" style="740" bestFit="1" customWidth="1"/>
    <col min="17" max="17" width="21.85546875" style="740" customWidth="1"/>
    <col min="18" max="18" width="18.28515625" style="740" customWidth="1"/>
    <col min="19" max="22" width="6.42578125" style="740" customWidth="1"/>
    <col min="23" max="251" width="11.42578125" style="740"/>
    <col min="252" max="252" width="1" style="740" customWidth="1"/>
    <col min="253" max="253" width="4.28515625" style="740" customWidth="1"/>
    <col min="254" max="254" width="34.7109375" style="740" customWidth="1"/>
    <col min="255" max="255" width="0" style="740" hidden="1" customWidth="1"/>
    <col min="256" max="256" width="20" style="740" customWidth="1"/>
    <col min="257" max="257" width="20.85546875" style="740" customWidth="1"/>
    <col min="258" max="258" width="25" style="740" customWidth="1"/>
    <col min="259" max="259" width="18.7109375" style="740" customWidth="1"/>
    <col min="260" max="260" width="29.7109375" style="740" customWidth="1"/>
    <col min="261" max="261" width="13.42578125" style="740" customWidth="1"/>
    <col min="262" max="262" width="13.85546875" style="740" customWidth="1"/>
    <col min="263" max="267" width="16.5703125" style="740" customWidth="1"/>
    <col min="268" max="268" width="20.5703125" style="740" customWidth="1"/>
    <col min="269" max="269" width="21.140625" style="740" customWidth="1"/>
    <col min="270" max="270" width="9.5703125" style="740" customWidth="1"/>
    <col min="271" max="271" width="0.42578125" style="740" customWidth="1"/>
    <col min="272" max="278" width="6.42578125" style="740" customWidth="1"/>
    <col min="279" max="507" width="11.42578125" style="740"/>
    <col min="508" max="508" width="1" style="740" customWidth="1"/>
    <col min="509" max="509" width="4.28515625" style="740" customWidth="1"/>
    <col min="510" max="510" width="34.7109375" style="740" customWidth="1"/>
    <col min="511" max="511" width="0" style="740" hidden="1" customWidth="1"/>
    <col min="512" max="512" width="20" style="740" customWidth="1"/>
    <col min="513" max="513" width="20.85546875" style="740" customWidth="1"/>
    <col min="514" max="514" width="25" style="740" customWidth="1"/>
    <col min="515" max="515" width="18.7109375" style="740" customWidth="1"/>
    <col min="516" max="516" width="29.7109375" style="740" customWidth="1"/>
    <col min="517" max="517" width="13.42578125" style="740" customWidth="1"/>
    <col min="518" max="518" width="13.85546875" style="740" customWidth="1"/>
    <col min="519" max="523" width="16.5703125" style="740" customWidth="1"/>
    <col min="524" max="524" width="20.5703125" style="740" customWidth="1"/>
    <col min="525" max="525" width="21.140625" style="740" customWidth="1"/>
    <col min="526" max="526" width="9.5703125" style="740" customWidth="1"/>
    <col min="527" max="527" width="0.42578125" style="740" customWidth="1"/>
    <col min="528" max="534" width="6.42578125" style="740" customWidth="1"/>
    <col min="535" max="763" width="11.42578125" style="740"/>
    <col min="764" max="764" width="1" style="740" customWidth="1"/>
    <col min="765" max="765" width="4.28515625" style="740" customWidth="1"/>
    <col min="766" max="766" width="34.7109375" style="740" customWidth="1"/>
    <col min="767" max="767" width="0" style="740" hidden="1" customWidth="1"/>
    <col min="768" max="768" width="20" style="740" customWidth="1"/>
    <col min="769" max="769" width="20.85546875" style="740" customWidth="1"/>
    <col min="770" max="770" width="25" style="740" customWidth="1"/>
    <col min="771" max="771" width="18.7109375" style="740" customWidth="1"/>
    <col min="772" max="772" width="29.7109375" style="740" customWidth="1"/>
    <col min="773" max="773" width="13.42578125" style="740" customWidth="1"/>
    <col min="774" max="774" width="13.85546875" style="740" customWidth="1"/>
    <col min="775" max="779" width="16.5703125" style="740" customWidth="1"/>
    <col min="780" max="780" width="20.5703125" style="740" customWidth="1"/>
    <col min="781" max="781" width="21.140625" style="740" customWidth="1"/>
    <col min="782" max="782" width="9.5703125" style="740" customWidth="1"/>
    <col min="783" max="783" width="0.42578125" style="740" customWidth="1"/>
    <col min="784" max="790" width="6.42578125" style="740" customWidth="1"/>
    <col min="791" max="1019" width="11.42578125" style="740"/>
    <col min="1020" max="1020" width="1" style="740" customWidth="1"/>
    <col min="1021" max="1021" width="4.28515625" style="740" customWidth="1"/>
    <col min="1022" max="1022" width="34.7109375" style="740" customWidth="1"/>
    <col min="1023" max="1023" width="0" style="740" hidden="1" customWidth="1"/>
    <col min="1024" max="1024" width="20" style="740" customWidth="1"/>
    <col min="1025" max="1025" width="20.85546875" style="740" customWidth="1"/>
    <col min="1026" max="1026" width="25" style="740" customWidth="1"/>
    <col min="1027" max="1027" width="18.7109375" style="740" customWidth="1"/>
    <col min="1028" max="1028" width="29.7109375" style="740" customWidth="1"/>
    <col min="1029" max="1029" width="13.42578125" style="740" customWidth="1"/>
    <col min="1030" max="1030" width="13.85546875" style="740" customWidth="1"/>
    <col min="1031" max="1035" width="16.5703125" style="740" customWidth="1"/>
    <col min="1036" max="1036" width="20.5703125" style="740" customWidth="1"/>
    <col min="1037" max="1037" width="21.140625" style="740" customWidth="1"/>
    <col min="1038" max="1038" width="9.5703125" style="740" customWidth="1"/>
    <col min="1039" max="1039" width="0.42578125" style="740" customWidth="1"/>
    <col min="1040" max="1046" width="6.42578125" style="740" customWidth="1"/>
    <col min="1047" max="1275" width="11.42578125" style="740"/>
    <col min="1276" max="1276" width="1" style="740" customWidth="1"/>
    <col min="1277" max="1277" width="4.28515625" style="740" customWidth="1"/>
    <col min="1278" max="1278" width="34.7109375" style="740" customWidth="1"/>
    <col min="1279" max="1279" width="0" style="740" hidden="1" customWidth="1"/>
    <col min="1280" max="1280" width="20" style="740" customWidth="1"/>
    <col min="1281" max="1281" width="20.85546875" style="740" customWidth="1"/>
    <col min="1282" max="1282" width="25" style="740" customWidth="1"/>
    <col min="1283" max="1283" width="18.7109375" style="740" customWidth="1"/>
    <col min="1284" max="1284" width="29.7109375" style="740" customWidth="1"/>
    <col min="1285" max="1285" width="13.42578125" style="740" customWidth="1"/>
    <col min="1286" max="1286" width="13.85546875" style="740" customWidth="1"/>
    <col min="1287" max="1291" width="16.5703125" style="740" customWidth="1"/>
    <col min="1292" max="1292" width="20.5703125" style="740" customWidth="1"/>
    <col min="1293" max="1293" width="21.140625" style="740" customWidth="1"/>
    <col min="1294" max="1294" width="9.5703125" style="740" customWidth="1"/>
    <col min="1295" max="1295" width="0.42578125" style="740" customWidth="1"/>
    <col min="1296" max="1302" width="6.42578125" style="740" customWidth="1"/>
    <col min="1303" max="1531" width="11.42578125" style="740"/>
    <col min="1532" max="1532" width="1" style="740" customWidth="1"/>
    <col min="1533" max="1533" width="4.28515625" style="740" customWidth="1"/>
    <col min="1534" max="1534" width="34.7109375" style="740" customWidth="1"/>
    <col min="1535" max="1535" width="0" style="740" hidden="1" customWidth="1"/>
    <col min="1536" max="1536" width="20" style="740" customWidth="1"/>
    <col min="1537" max="1537" width="20.85546875" style="740" customWidth="1"/>
    <col min="1538" max="1538" width="25" style="740" customWidth="1"/>
    <col min="1539" max="1539" width="18.7109375" style="740" customWidth="1"/>
    <col min="1540" max="1540" width="29.7109375" style="740" customWidth="1"/>
    <col min="1541" max="1541" width="13.42578125" style="740" customWidth="1"/>
    <col min="1542" max="1542" width="13.85546875" style="740" customWidth="1"/>
    <col min="1543" max="1547" width="16.5703125" style="740" customWidth="1"/>
    <col min="1548" max="1548" width="20.5703125" style="740" customWidth="1"/>
    <col min="1549" max="1549" width="21.140625" style="740" customWidth="1"/>
    <col min="1550" max="1550" width="9.5703125" style="740" customWidth="1"/>
    <col min="1551" max="1551" width="0.42578125" style="740" customWidth="1"/>
    <col min="1552" max="1558" width="6.42578125" style="740" customWidth="1"/>
    <col min="1559" max="1787" width="11.42578125" style="740"/>
    <col min="1788" max="1788" width="1" style="740" customWidth="1"/>
    <col min="1789" max="1789" width="4.28515625" style="740" customWidth="1"/>
    <col min="1790" max="1790" width="34.7109375" style="740" customWidth="1"/>
    <col min="1791" max="1791" width="0" style="740" hidden="1" customWidth="1"/>
    <col min="1792" max="1792" width="20" style="740" customWidth="1"/>
    <col min="1793" max="1793" width="20.85546875" style="740" customWidth="1"/>
    <col min="1794" max="1794" width="25" style="740" customWidth="1"/>
    <col min="1795" max="1795" width="18.7109375" style="740" customWidth="1"/>
    <col min="1796" max="1796" width="29.7109375" style="740" customWidth="1"/>
    <col min="1797" max="1797" width="13.42578125" style="740" customWidth="1"/>
    <col min="1798" max="1798" width="13.85546875" style="740" customWidth="1"/>
    <col min="1799" max="1803" width="16.5703125" style="740" customWidth="1"/>
    <col min="1804" max="1804" width="20.5703125" style="740" customWidth="1"/>
    <col min="1805" max="1805" width="21.140625" style="740" customWidth="1"/>
    <col min="1806" max="1806" width="9.5703125" style="740" customWidth="1"/>
    <col min="1807" max="1807" width="0.42578125" style="740" customWidth="1"/>
    <col min="1808" max="1814" width="6.42578125" style="740" customWidth="1"/>
    <col min="1815" max="2043" width="11.42578125" style="740"/>
    <col min="2044" max="2044" width="1" style="740" customWidth="1"/>
    <col min="2045" max="2045" width="4.28515625" style="740" customWidth="1"/>
    <col min="2046" max="2046" width="34.7109375" style="740" customWidth="1"/>
    <col min="2047" max="2047" width="0" style="740" hidden="1" customWidth="1"/>
    <col min="2048" max="2048" width="20" style="740" customWidth="1"/>
    <col min="2049" max="2049" width="20.85546875" style="740" customWidth="1"/>
    <col min="2050" max="2050" width="25" style="740" customWidth="1"/>
    <col min="2051" max="2051" width="18.7109375" style="740" customWidth="1"/>
    <col min="2052" max="2052" width="29.7109375" style="740" customWidth="1"/>
    <col min="2053" max="2053" width="13.42578125" style="740" customWidth="1"/>
    <col min="2054" max="2054" width="13.85546875" style="740" customWidth="1"/>
    <col min="2055" max="2059" width="16.5703125" style="740" customWidth="1"/>
    <col min="2060" max="2060" width="20.5703125" style="740" customWidth="1"/>
    <col min="2061" max="2061" width="21.140625" style="740" customWidth="1"/>
    <col min="2062" max="2062" width="9.5703125" style="740" customWidth="1"/>
    <col min="2063" max="2063" width="0.42578125" style="740" customWidth="1"/>
    <col min="2064" max="2070" width="6.42578125" style="740" customWidth="1"/>
    <col min="2071" max="2299" width="11.42578125" style="740"/>
    <col min="2300" max="2300" width="1" style="740" customWidth="1"/>
    <col min="2301" max="2301" width="4.28515625" style="740" customWidth="1"/>
    <col min="2302" max="2302" width="34.7109375" style="740" customWidth="1"/>
    <col min="2303" max="2303" width="0" style="740" hidden="1" customWidth="1"/>
    <col min="2304" max="2304" width="20" style="740" customWidth="1"/>
    <col min="2305" max="2305" width="20.85546875" style="740" customWidth="1"/>
    <col min="2306" max="2306" width="25" style="740" customWidth="1"/>
    <col min="2307" max="2307" width="18.7109375" style="740" customWidth="1"/>
    <col min="2308" max="2308" width="29.7109375" style="740" customWidth="1"/>
    <col min="2309" max="2309" width="13.42578125" style="740" customWidth="1"/>
    <col min="2310" max="2310" width="13.85546875" style="740" customWidth="1"/>
    <col min="2311" max="2315" width="16.5703125" style="740" customWidth="1"/>
    <col min="2316" max="2316" width="20.5703125" style="740" customWidth="1"/>
    <col min="2317" max="2317" width="21.140625" style="740" customWidth="1"/>
    <col min="2318" max="2318" width="9.5703125" style="740" customWidth="1"/>
    <col min="2319" max="2319" width="0.42578125" style="740" customWidth="1"/>
    <col min="2320" max="2326" width="6.42578125" style="740" customWidth="1"/>
    <col min="2327" max="2555" width="11.42578125" style="740"/>
    <col min="2556" max="2556" width="1" style="740" customWidth="1"/>
    <col min="2557" max="2557" width="4.28515625" style="740" customWidth="1"/>
    <col min="2558" max="2558" width="34.7109375" style="740" customWidth="1"/>
    <col min="2559" max="2559" width="0" style="740" hidden="1" customWidth="1"/>
    <col min="2560" max="2560" width="20" style="740" customWidth="1"/>
    <col min="2561" max="2561" width="20.85546875" style="740" customWidth="1"/>
    <col min="2562" max="2562" width="25" style="740" customWidth="1"/>
    <col min="2563" max="2563" width="18.7109375" style="740" customWidth="1"/>
    <col min="2564" max="2564" width="29.7109375" style="740" customWidth="1"/>
    <col min="2565" max="2565" width="13.42578125" style="740" customWidth="1"/>
    <col min="2566" max="2566" width="13.85546875" style="740" customWidth="1"/>
    <col min="2567" max="2571" width="16.5703125" style="740" customWidth="1"/>
    <col min="2572" max="2572" width="20.5703125" style="740" customWidth="1"/>
    <col min="2573" max="2573" width="21.140625" style="740" customWidth="1"/>
    <col min="2574" max="2574" width="9.5703125" style="740" customWidth="1"/>
    <col min="2575" max="2575" width="0.42578125" style="740" customWidth="1"/>
    <col min="2576" max="2582" width="6.42578125" style="740" customWidth="1"/>
    <col min="2583" max="2811" width="11.42578125" style="740"/>
    <col min="2812" max="2812" width="1" style="740" customWidth="1"/>
    <col min="2813" max="2813" width="4.28515625" style="740" customWidth="1"/>
    <col min="2814" max="2814" width="34.7109375" style="740" customWidth="1"/>
    <col min="2815" max="2815" width="0" style="740" hidden="1" customWidth="1"/>
    <col min="2816" max="2816" width="20" style="740" customWidth="1"/>
    <col min="2817" max="2817" width="20.85546875" style="740" customWidth="1"/>
    <col min="2818" max="2818" width="25" style="740" customWidth="1"/>
    <col min="2819" max="2819" width="18.7109375" style="740" customWidth="1"/>
    <col min="2820" max="2820" width="29.7109375" style="740" customWidth="1"/>
    <col min="2821" max="2821" width="13.42578125" style="740" customWidth="1"/>
    <col min="2822" max="2822" width="13.85546875" style="740" customWidth="1"/>
    <col min="2823" max="2827" width="16.5703125" style="740" customWidth="1"/>
    <col min="2828" max="2828" width="20.5703125" style="740" customWidth="1"/>
    <col min="2829" max="2829" width="21.140625" style="740" customWidth="1"/>
    <col min="2830" max="2830" width="9.5703125" style="740" customWidth="1"/>
    <col min="2831" max="2831" width="0.42578125" style="740" customWidth="1"/>
    <col min="2832" max="2838" width="6.42578125" style="740" customWidth="1"/>
    <col min="2839" max="3067" width="11.42578125" style="740"/>
    <col min="3068" max="3068" width="1" style="740" customWidth="1"/>
    <col min="3069" max="3069" width="4.28515625" style="740" customWidth="1"/>
    <col min="3070" max="3070" width="34.7109375" style="740" customWidth="1"/>
    <col min="3071" max="3071" width="0" style="740" hidden="1" customWidth="1"/>
    <col min="3072" max="3072" width="20" style="740" customWidth="1"/>
    <col min="3073" max="3073" width="20.85546875" style="740" customWidth="1"/>
    <col min="3074" max="3074" width="25" style="740" customWidth="1"/>
    <col min="3075" max="3075" width="18.7109375" style="740" customWidth="1"/>
    <col min="3076" max="3076" width="29.7109375" style="740" customWidth="1"/>
    <col min="3077" max="3077" width="13.42578125" style="740" customWidth="1"/>
    <col min="3078" max="3078" width="13.85546875" style="740" customWidth="1"/>
    <col min="3079" max="3083" width="16.5703125" style="740" customWidth="1"/>
    <col min="3084" max="3084" width="20.5703125" style="740" customWidth="1"/>
    <col min="3085" max="3085" width="21.140625" style="740" customWidth="1"/>
    <col min="3086" max="3086" width="9.5703125" style="740" customWidth="1"/>
    <col min="3087" max="3087" width="0.42578125" style="740" customWidth="1"/>
    <col min="3088" max="3094" width="6.42578125" style="740" customWidth="1"/>
    <col min="3095" max="3323" width="11.42578125" style="740"/>
    <col min="3324" max="3324" width="1" style="740" customWidth="1"/>
    <col min="3325" max="3325" width="4.28515625" style="740" customWidth="1"/>
    <col min="3326" max="3326" width="34.7109375" style="740" customWidth="1"/>
    <col min="3327" max="3327" width="0" style="740" hidden="1" customWidth="1"/>
    <col min="3328" max="3328" width="20" style="740" customWidth="1"/>
    <col min="3329" max="3329" width="20.85546875" style="740" customWidth="1"/>
    <col min="3330" max="3330" width="25" style="740" customWidth="1"/>
    <col min="3331" max="3331" width="18.7109375" style="740" customWidth="1"/>
    <col min="3332" max="3332" width="29.7109375" style="740" customWidth="1"/>
    <col min="3333" max="3333" width="13.42578125" style="740" customWidth="1"/>
    <col min="3334" max="3334" width="13.85546875" style="740" customWidth="1"/>
    <col min="3335" max="3339" width="16.5703125" style="740" customWidth="1"/>
    <col min="3340" max="3340" width="20.5703125" style="740" customWidth="1"/>
    <col min="3341" max="3341" width="21.140625" style="740" customWidth="1"/>
    <col min="3342" max="3342" width="9.5703125" style="740" customWidth="1"/>
    <col min="3343" max="3343" width="0.42578125" style="740" customWidth="1"/>
    <col min="3344" max="3350" width="6.42578125" style="740" customWidth="1"/>
    <col min="3351" max="3579" width="11.42578125" style="740"/>
    <col min="3580" max="3580" width="1" style="740" customWidth="1"/>
    <col min="3581" max="3581" width="4.28515625" style="740" customWidth="1"/>
    <col min="3582" max="3582" width="34.7109375" style="740" customWidth="1"/>
    <col min="3583" max="3583" width="0" style="740" hidden="1" customWidth="1"/>
    <col min="3584" max="3584" width="20" style="740" customWidth="1"/>
    <col min="3585" max="3585" width="20.85546875" style="740" customWidth="1"/>
    <col min="3586" max="3586" width="25" style="740" customWidth="1"/>
    <col min="3587" max="3587" width="18.7109375" style="740" customWidth="1"/>
    <col min="3588" max="3588" width="29.7109375" style="740" customWidth="1"/>
    <col min="3589" max="3589" width="13.42578125" style="740" customWidth="1"/>
    <col min="3590" max="3590" width="13.85546875" style="740" customWidth="1"/>
    <col min="3591" max="3595" width="16.5703125" style="740" customWidth="1"/>
    <col min="3596" max="3596" width="20.5703125" style="740" customWidth="1"/>
    <col min="3597" max="3597" width="21.140625" style="740" customWidth="1"/>
    <col min="3598" max="3598" width="9.5703125" style="740" customWidth="1"/>
    <col min="3599" max="3599" width="0.42578125" style="740" customWidth="1"/>
    <col min="3600" max="3606" width="6.42578125" style="740" customWidth="1"/>
    <col min="3607" max="3835" width="11.42578125" style="740"/>
    <col min="3836" max="3836" width="1" style="740" customWidth="1"/>
    <col min="3837" max="3837" width="4.28515625" style="740" customWidth="1"/>
    <col min="3838" max="3838" width="34.7109375" style="740" customWidth="1"/>
    <col min="3839" max="3839" width="0" style="740" hidden="1" customWidth="1"/>
    <col min="3840" max="3840" width="20" style="740" customWidth="1"/>
    <col min="3841" max="3841" width="20.85546875" style="740" customWidth="1"/>
    <col min="3842" max="3842" width="25" style="740" customWidth="1"/>
    <col min="3843" max="3843" width="18.7109375" style="740" customWidth="1"/>
    <col min="3844" max="3844" width="29.7109375" style="740" customWidth="1"/>
    <col min="3845" max="3845" width="13.42578125" style="740" customWidth="1"/>
    <col min="3846" max="3846" width="13.85546875" style="740" customWidth="1"/>
    <col min="3847" max="3851" width="16.5703125" style="740" customWidth="1"/>
    <col min="3852" max="3852" width="20.5703125" style="740" customWidth="1"/>
    <col min="3853" max="3853" width="21.140625" style="740" customWidth="1"/>
    <col min="3854" max="3854" width="9.5703125" style="740" customWidth="1"/>
    <col min="3855" max="3855" width="0.42578125" style="740" customWidth="1"/>
    <col min="3856" max="3862" width="6.42578125" style="740" customWidth="1"/>
    <col min="3863" max="4091" width="11.42578125" style="740"/>
    <col min="4092" max="4092" width="1" style="740" customWidth="1"/>
    <col min="4093" max="4093" width="4.28515625" style="740" customWidth="1"/>
    <col min="4094" max="4094" width="34.7109375" style="740" customWidth="1"/>
    <col min="4095" max="4095" width="0" style="740" hidden="1" customWidth="1"/>
    <col min="4096" max="4096" width="20" style="740" customWidth="1"/>
    <col min="4097" max="4097" width="20.85546875" style="740" customWidth="1"/>
    <col min="4098" max="4098" width="25" style="740" customWidth="1"/>
    <col min="4099" max="4099" width="18.7109375" style="740" customWidth="1"/>
    <col min="4100" max="4100" width="29.7109375" style="740" customWidth="1"/>
    <col min="4101" max="4101" width="13.42578125" style="740" customWidth="1"/>
    <col min="4102" max="4102" width="13.85546875" style="740" customWidth="1"/>
    <col min="4103" max="4107" width="16.5703125" style="740" customWidth="1"/>
    <col min="4108" max="4108" width="20.5703125" style="740" customWidth="1"/>
    <col min="4109" max="4109" width="21.140625" style="740" customWidth="1"/>
    <col min="4110" max="4110" width="9.5703125" style="740" customWidth="1"/>
    <col min="4111" max="4111" width="0.42578125" style="740" customWidth="1"/>
    <col min="4112" max="4118" width="6.42578125" style="740" customWidth="1"/>
    <col min="4119" max="4347" width="11.42578125" style="740"/>
    <col min="4348" max="4348" width="1" style="740" customWidth="1"/>
    <col min="4349" max="4349" width="4.28515625" style="740" customWidth="1"/>
    <col min="4350" max="4350" width="34.7109375" style="740" customWidth="1"/>
    <col min="4351" max="4351" width="0" style="740" hidden="1" customWidth="1"/>
    <col min="4352" max="4352" width="20" style="740" customWidth="1"/>
    <col min="4353" max="4353" width="20.85546875" style="740" customWidth="1"/>
    <col min="4354" max="4354" width="25" style="740" customWidth="1"/>
    <col min="4355" max="4355" width="18.7109375" style="740" customWidth="1"/>
    <col min="4356" max="4356" width="29.7109375" style="740" customWidth="1"/>
    <col min="4357" max="4357" width="13.42578125" style="740" customWidth="1"/>
    <col min="4358" max="4358" width="13.85546875" style="740" customWidth="1"/>
    <col min="4359" max="4363" width="16.5703125" style="740" customWidth="1"/>
    <col min="4364" max="4364" width="20.5703125" style="740" customWidth="1"/>
    <col min="4365" max="4365" width="21.140625" style="740" customWidth="1"/>
    <col min="4366" max="4366" width="9.5703125" style="740" customWidth="1"/>
    <col min="4367" max="4367" width="0.42578125" style="740" customWidth="1"/>
    <col min="4368" max="4374" width="6.42578125" style="740" customWidth="1"/>
    <col min="4375" max="4603" width="11.42578125" style="740"/>
    <col min="4604" max="4604" width="1" style="740" customWidth="1"/>
    <col min="4605" max="4605" width="4.28515625" style="740" customWidth="1"/>
    <col min="4606" max="4606" width="34.7109375" style="740" customWidth="1"/>
    <col min="4607" max="4607" width="0" style="740" hidden="1" customWidth="1"/>
    <col min="4608" max="4608" width="20" style="740" customWidth="1"/>
    <col min="4609" max="4609" width="20.85546875" style="740" customWidth="1"/>
    <col min="4610" max="4610" width="25" style="740" customWidth="1"/>
    <col min="4611" max="4611" width="18.7109375" style="740" customWidth="1"/>
    <col min="4612" max="4612" width="29.7109375" style="740" customWidth="1"/>
    <col min="4613" max="4613" width="13.42578125" style="740" customWidth="1"/>
    <col min="4614" max="4614" width="13.85546875" style="740" customWidth="1"/>
    <col min="4615" max="4619" width="16.5703125" style="740" customWidth="1"/>
    <col min="4620" max="4620" width="20.5703125" style="740" customWidth="1"/>
    <col min="4621" max="4621" width="21.140625" style="740" customWidth="1"/>
    <col min="4622" max="4622" width="9.5703125" style="740" customWidth="1"/>
    <col min="4623" max="4623" width="0.42578125" style="740" customWidth="1"/>
    <col min="4624" max="4630" width="6.42578125" style="740" customWidth="1"/>
    <col min="4631" max="4859" width="11.42578125" style="740"/>
    <col min="4860" max="4860" width="1" style="740" customWidth="1"/>
    <col min="4861" max="4861" width="4.28515625" style="740" customWidth="1"/>
    <col min="4862" max="4862" width="34.7109375" style="740" customWidth="1"/>
    <col min="4863" max="4863" width="0" style="740" hidden="1" customWidth="1"/>
    <col min="4864" max="4864" width="20" style="740" customWidth="1"/>
    <col min="4865" max="4865" width="20.85546875" style="740" customWidth="1"/>
    <col min="4866" max="4866" width="25" style="740" customWidth="1"/>
    <col min="4867" max="4867" width="18.7109375" style="740" customWidth="1"/>
    <col min="4868" max="4868" width="29.7109375" style="740" customWidth="1"/>
    <col min="4869" max="4869" width="13.42578125" style="740" customWidth="1"/>
    <col min="4870" max="4870" width="13.85546875" style="740" customWidth="1"/>
    <col min="4871" max="4875" width="16.5703125" style="740" customWidth="1"/>
    <col min="4876" max="4876" width="20.5703125" style="740" customWidth="1"/>
    <col min="4877" max="4877" width="21.140625" style="740" customWidth="1"/>
    <col min="4878" max="4878" width="9.5703125" style="740" customWidth="1"/>
    <col min="4879" max="4879" width="0.42578125" style="740" customWidth="1"/>
    <col min="4880" max="4886" width="6.42578125" style="740" customWidth="1"/>
    <col min="4887" max="5115" width="11.42578125" style="740"/>
    <col min="5116" max="5116" width="1" style="740" customWidth="1"/>
    <col min="5117" max="5117" width="4.28515625" style="740" customWidth="1"/>
    <col min="5118" max="5118" width="34.7109375" style="740" customWidth="1"/>
    <col min="5119" max="5119" width="0" style="740" hidden="1" customWidth="1"/>
    <col min="5120" max="5120" width="20" style="740" customWidth="1"/>
    <col min="5121" max="5121" width="20.85546875" style="740" customWidth="1"/>
    <col min="5122" max="5122" width="25" style="740" customWidth="1"/>
    <col min="5123" max="5123" width="18.7109375" style="740" customWidth="1"/>
    <col min="5124" max="5124" width="29.7109375" style="740" customWidth="1"/>
    <col min="5125" max="5125" width="13.42578125" style="740" customWidth="1"/>
    <col min="5126" max="5126" width="13.85546875" style="740" customWidth="1"/>
    <col min="5127" max="5131" width="16.5703125" style="740" customWidth="1"/>
    <col min="5132" max="5132" width="20.5703125" style="740" customWidth="1"/>
    <col min="5133" max="5133" width="21.140625" style="740" customWidth="1"/>
    <col min="5134" max="5134" width="9.5703125" style="740" customWidth="1"/>
    <col min="5135" max="5135" width="0.42578125" style="740" customWidth="1"/>
    <col min="5136" max="5142" width="6.42578125" style="740" customWidth="1"/>
    <col min="5143" max="5371" width="11.42578125" style="740"/>
    <col min="5372" max="5372" width="1" style="740" customWidth="1"/>
    <col min="5373" max="5373" width="4.28515625" style="740" customWidth="1"/>
    <col min="5374" max="5374" width="34.7109375" style="740" customWidth="1"/>
    <col min="5375" max="5375" width="0" style="740" hidden="1" customWidth="1"/>
    <col min="5376" max="5376" width="20" style="740" customWidth="1"/>
    <col min="5377" max="5377" width="20.85546875" style="740" customWidth="1"/>
    <col min="5378" max="5378" width="25" style="740" customWidth="1"/>
    <col min="5379" max="5379" width="18.7109375" style="740" customWidth="1"/>
    <col min="5380" max="5380" width="29.7109375" style="740" customWidth="1"/>
    <col min="5381" max="5381" width="13.42578125" style="740" customWidth="1"/>
    <col min="5382" max="5382" width="13.85546875" style="740" customWidth="1"/>
    <col min="5383" max="5387" width="16.5703125" style="740" customWidth="1"/>
    <col min="5388" max="5388" width="20.5703125" style="740" customWidth="1"/>
    <col min="5389" max="5389" width="21.140625" style="740" customWidth="1"/>
    <col min="5390" max="5390" width="9.5703125" style="740" customWidth="1"/>
    <col min="5391" max="5391" width="0.42578125" style="740" customWidth="1"/>
    <col min="5392" max="5398" width="6.42578125" style="740" customWidth="1"/>
    <col min="5399" max="5627" width="11.42578125" style="740"/>
    <col min="5628" max="5628" width="1" style="740" customWidth="1"/>
    <col min="5629" max="5629" width="4.28515625" style="740" customWidth="1"/>
    <col min="5630" max="5630" width="34.7109375" style="740" customWidth="1"/>
    <col min="5631" max="5631" width="0" style="740" hidden="1" customWidth="1"/>
    <col min="5632" max="5632" width="20" style="740" customWidth="1"/>
    <col min="5633" max="5633" width="20.85546875" style="740" customWidth="1"/>
    <col min="5634" max="5634" width="25" style="740" customWidth="1"/>
    <col min="5635" max="5635" width="18.7109375" style="740" customWidth="1"/>
    <col min="5636" max="5636" width="29.7109375" style="740" customWidth="1"/>
    <col min="5637" max="5637" width="13.42578125" style="740" customWidth="1"/>
    <col min="5638" max="5638" width="13.85546875" style="740" customWidth="1"/>
    <col min="5639" max="5643" width="16.5703125" style="740" customWidth="1"/>
    <col min="5644" max="5644" width="20.5703125" style="740" customWidth="1"/>
    <col min="5645" max="5645" width="21.140625" style="740" customWidth="1"/>
    <col min="5646" max="5646" width="9.5703125" style="740" customWidth="1"/>
    <col min="5647" max="5647" width="0.42578125" style="740" customWidth="1"/>
    <col min="5648" max="5654" width="6.42578125" style="740" customWidth="1"/>
    <col min="5655" max="5883" width="11.42578125" style="740"/>
    <col min="5884" max="5884" width="1" style="740" customWidth="1"/>
    <col min="5885" max="5885" width="4.28515625" style="740" customWidth="1"/>
    <col min="5886" max="5886" width="34.7109375" style="740" customWidth="1"/>
    <col min="5887" max="5887" width="0" style="740" hidden="1" customWidth="1"/>
    <col min="5888" max="5888" width="20" style="740" customWidth="1"/>
    <col min="5889" max="5889" width="20.85546875" style="740" customWidth="1"/>
    <col min="5890" max="5890" width="25" style="740" customWidth="1"/>
    <col min="5891" max="5891" width="18.7109375" style="740" customWidth="1"/>
    <col min="5892" max="5892" width="29.7109375" style="740" customWidth="1"/>
    <col min="5893" max="5893" width="13.42578125" style="740" customWidth="1"/>
    <col min="5894" max="5894" width="13.85546875" style="740" customWidth="1"/>
    <col min="5895" max="5899" width="16.5703125" style="740" customWidth="1"/>
    <col min="5900" max="5900" width="20.5703125" style="740" customWidth="1"/>
    <col min="5901" max="5901" width="21.140625" style="740" customWidth="1"/>
    <col min="5902" max="5902" width="9.5703125" style="740" customWidth="1"/>
    <col min="5903" max="5903" width="0.42578125" style="740" customWidth="1"/>
    <col min="5904" max="5910" width="6.42578125" style="740" customWidth="1"/>
    <col min="5911" max="6139" width="11.42578125" style="740"/>
    <col min="6140" max="6140" width="1" style="740" customWidth="1"/>
    <col min="6141" max="6141" width="4.28515625" style="740" customWidth="1"/>
    <col min="6142" max="6142" width="34.7109375" style="740" customWidth="1"/>
    <col min="6143" max="6143" width="0" style="740" hidden="1" customWidth="1"/>
    <col min="6144" max="6144" width="20" style="740" customWidth="1"/>
    <col min="6145" max="6145" width="20.85546875" style="740" customWidth="1"/>
    <col min="6146" max="6146" width="25" style="740" customWidth="1"/>
    <col min="6147" max="6147" width="18.7109375" style="740" customWidth="1"/>
    <col min="6148" max="6148" width="29.7109375" style="740" customWidth="1"/>
    <col min="6149" max="6149" width="13.42578125" style="740" customWidth="1"/>
    <col min="6150" max="6150" width="13.85546875" style="740" customWidth="1"/>
    <col min="6151" max="6155" width="16.5703125" style="740" customWidth="1"/>
    <col min="6156" max="6156" width="20.5703125" style="740" customWidth="1"/>
    <col min="6157" max="6157" width="21.140625" style="740" customWidth="1"/>
    <col min="6158" max="6158" width="9.5703125" style="740" customWidth="1"/>
    <col min="6159" max="6159" width="0.42578125" style="740" customWidth="1"/>
    <col min="6160" max="6166" width="6.42578125" style="740" customWidth="1"/>
    <col min="6167" max="6395" width="11.42578125" style="740"/>
    <col min="6396" max="6396" width="1" style="740" customWidth="1"/>
    <col min="6397" max="6397" width="4.28515625" style="740" customWidth="1"/>
    <col min="6398" max="6398" width="34.7109375" style="740" customWidth="1"/>
    <col min="6399" max="6399" width="0" style="740" hidden="1" customWidth="1"/>
    <col min="6400" max="6400" width="20" style="740" customWidth="1"/>
    <col min="6401" max="6401" width="20.85546875" style="740" customWidth="1"/>
    <col min="6402" max="6402" width="25" style="740" customWidth="1"/>
    <col min="6403" max="6403" width="18.7109375" style="740" customWidth="1"/>
    <col min="6404" max="6404" width="29.7109375" style="740" customWidth="1"/>
    <col min="6405" max="6405" width="13.42578125" style="740" customWidth="1"/>
    <col min="6406" max="6406" width="13.85546875" style="740" customWidth="1"/>
    <col min="6407" max="6411" width="16.5703125" style="740" customWidth="1"/>
    <col min="6412" max="6412" width="20.5703125" style="740" customWidth="1"/>
    <col min="6413" max="6413" width="21.140625" style="740" customWidth="1"/>
    <col min="6414" max="6414" width="9.5703125" style="740" customWidth="1"/>
    <col min="6415" max="6415" width="0.42578125" style="740" customWidth="1"/>
    <col min="6416" max="6422" width="6.42578125" style="740" customWidth="1"/>
    <col min="6423" max="6651" width="11.42578125" style="740"/>
    <col min="6652" max="6652" width="1" style="740" customWidth="1"/>
    <col min="6653" max="6653" width="4.28515625" style="740" customWidth="1"/>
    <col min="6654" max="6654" width="34.7109375" style="740" customWidth="1"/>
    <col min="6655" max="6655" width="0" style="740" hidden="1" customWidth="1"/>
    <col min="6656" max="6656" width="20" style="740" customWidth="1"/>
    <col min="6657" max="6657" width="20.85546875" style="740" customWidth="1"/>
    <col min="6658" max="6658" width="25" style="740" customWidth="1"/>
    <col min="6659" max="6659" width="18.7109375" style="740" customWidth="1"/>
    <col min="6660" max="6660" width="29.7109375" style="740" customWidth="1"/>
    <col min="6661" max="6661" width="13.42578125" style="740" customWidth="1"/>
    <col min="6662" max="6662" width="13.85546875" style="740" customWidth="1"/>
    <col min="6663" max="6667" width="16.5703125" style="740" customWidth="1"/>
    <col min="6668" max="6668" width="20.5703125" style="740" customWidth="1"/>
    <col min="6669" max="6669" width="21.140625" style="740" customWidth="1"/>
    <col min="6670" max="6670" width="9.5703125" style="740" customWidth="1"/>
    <col min="6671" max="6671" width="0.42578125" style="740" customWidth="1"/>
    <col min="6672" max="6678" width="6.42578125" style="740" customWidth="1"/>
    <col min="6679" max="6907" width="11.42578125" style="740"/>
    <col min="6908" max="6908" width="1" style="740" customWidth="1"/>
    <col min="6909" max="6909" width="4.28515625" style="740" customWidth="1"/>
    <col min="6910" max="6910" width="34.7109375" style="740" customWidth="1"/>
    <col min="6911" max="6911" width="0" style="740" hidden="1" customWidth="1"/>
    <col min="6912" max="6912" width="20" style="740" customWidth="1"/>
    <col min="6913" max="6913" width="20.85546875" style="740" customWidth="1"/>
    <col min="6914" max="6914" width="25" style="740" customWidth="1"/>
    <col min="6915" max="6915" width="18.7109375" style="740" customWidth="1"/>
    <col min="6916" max="6916" width="29.7109375" style="740" customWidth="1"/>
    <col min="6917" max="6917" width="13.42578125" style="740" customWidth="1"/>
    <col min="6918" max="6918" width="13.85546875" style="740" customWidth="1"/>
    <col min="6919" max="6923" width="16.5703125" style="740" customWidth="1"/>
    <col min="6924" max="6924" width="20.5703125" style="740" customWidth="1"/>
    <col min="6925" max="6925" width="21.140625" style="740" customWidth="1"/>
    <col min="6926" max="6926" width="9.5703125" style="740" customWidth="1"/>
    <col min="6927" max="6927" width="0.42578125" style="740" customWidth="1"/>
    <col min="6928" max="6934" width="6.42578125" style="740" customWidth="1"/>
    <col min="6935" max="7163" width="11.42578125" style="740"/>
    <col min="7164" max="7164" width="1" style="740" customWidth="1"/>
    <col min="7165" max="7165" width="4.28515625" style="740" customWidth="1"/>
    <col min="7166" max="7166" width="34.7109375" style="740" customWidth="1"/>
    <col min="7167" max="7167" width="0" style="740" hidden="1" customWidth="1"/>
    <col min="7168" max="7168" width="20" style="740" customWidth="1"/>
    <col min="7169" max="7169" width="20.85546875" style="740" customWidth="1"/>
    <col min="7170" max="7170" width="25" style="740" customWidth="1"/>
    <col min="7171" max="7171" width="18.7109375" style="740" customWidth="1"/>
    <col min="7172" max="7172" width="29.7109375" style="740" customWidth="1"/>
    <col min="7173" max="7173" width="13.42578125" style="740" customWidth="1"/>
    <col min="7174" max="7174" width="13.85546875" style="740" customWidth="1"/>
    <col min="7175" max="7179" width="16.5703125" style="740" customWidth="1"/>
    <col min="7180" max="7180" width="20.5703125" style="740" customWidth="1"/>
    <col min="7181" max="7181" width="21.140625" style="740" customWidth="1"/>
    <col min="7182" max="7182" width="9.5703125" style="740" customWidth="1"/>
    <col min="7183" max="7183" width="0.42578125" style="740" customWidth="1"/>
    <col min="7184" max="7190" width="6.42578125" style="740" customWidth="1"/>
    <col min="7191" max="7419" width="11.42578125" style="740"/>
    <col min="7420" max="7420" width="1" style="740" customWidth="1"/>
    <col min="7421" max="7421" width="4.28515625" style="740" customWidth="1"/>
    <col min="7422" max="7422" width="34.7109375" style="740" customWidth="1"/>
    <col min="7423" max="7423" width="0" style="740" hidden="1" customWidth="1"/>
    <col min="7424" max="7424" width="20" style="740" customWidth="1"/>
    <col min="7425" max="7425" width="20.85546875" style="740" customWidth="1"/>
    <col min="7426" max="7426" width="25" style="740" customWidth="1"/>
    <col min="7427" max="7427" width="18.7109375" style="740" customWidth="1"/>
    <col min="7428" max="7428" width="29.7109375" style="740" customWidth="1"/>
    <col min="7429" max="7429" width="13.42578125" style="740" customWidth="1"/>
    <col min="7430" max="7430" width="13.85546875" style="740" customWidth="1"/>
    <col min="7431" max="7435" width="16.5703125" style="740" customWidth="1"/>
    <col min="7436" max="7436" width="20.5703125" style="740" customWidth="1"/>
    <col min="7437" max="7437" width="21.140625" style="740" customWidth="1"/>
    <col min="7438" max="7438" width="9.5703125" style="740" customWidth="1"/>
    <col min="7439" max="7439" width="0.42578125" style="740" customWidth="1"/>
    <col min="7440" max="7446" width="6.42578125" style="740" customWidth="1"/>
    <col min="7447" max="7675" width="11.42578125" style="740"/>
    <col min="7676" max="7676" width="1" style="740" customWidth="1"/>
    <col min="7677" max="7677" width="4.28515625" style="740" customWidth="1"/>
    <col min="7678" max="7678" width="34.7109375" style="740" customWidth="1"/>
    <col min="7679" max="7679" width="0" style="740" hidden="1" customWidth="1"/>
    <col min="7680" max="7680" width="20" style="740" customWidth="1"/>
    <col min="7681" max="7681" width="20.85546875" style="740" customWidth="1"/>
    <col min="7682" max="7682" width="25" style="740" customWidth="1"/>
    <col min="7683" max="7683" width="18.7109375" style="740" customWidth="1"/>
    <col min="7684" max="7684" width="29.7109375" style="740" customWidth="1"/>
    <col min="7685" max="7685" width="13.42578125" style="740" customWidth="1"/>
    <col min="7686" max="7686" width="13.85546875" style="740" customWidth="1"/>
    <col min="7687" max="7691" width="16.5703125" style="740" customWidth="1"/>
    <col min="7692" max="7692" width="20.5703125" style="740" customWidth="1"/>
    <col min="7693" max="7693" width="21.140625" style="740" customWidth="1"/>
    <col min="7694" max="7694" width="9.5703125" style="740" customWidth="1"/>
    <col min="7695" max="7695" width="0.42578125" style="740" customWidth="1"/>
    <col min="7696" max="7702" width="6.42578125" style="740" customWidth="1"/>
    <col min="7703" max="7931" width="11.42578125" style="740"/>
    <col min="7932" max="7932" width="1" style="740" customWidth="1"/>
    <col min="7933" max="7933" width="4.28515625" style="740" customWidth="1"/>
    <col min="7934" max="7934" width="34.7109375" style="740" customWidth="1"/>
    <col min="7935" max="7935" width="0" style="740" hidden="1" customWidth="1"/>
    <col min="7936" max="7936" width="20" style="740" customWidth="1"/>
    <col min="7937" max="7937" width="20.85546875" style="740" customWidth="1"/>
    <col min="7938" max="7938" width="25" style="740" customWidth="1"/>
    <col min="7939" max="7939" width="18.7109375" style="740" customWidth="1"/>
    <col min="7940" max="7940" width="29.7109375" style="740" customWidth="1"/>
    <col min="7941" max="7941" width="13.42578125" style="740" customWidth="1"/>
    <col min="7942" max="7942" width="13.85546875" style="740" customWidth="1"/>
    <col min="7943" max="7947" width="16.5703125" style="740" customWidth="1"/>
    <col min="7948" max="7948" width="20.5703125" style="740" customWidth="1"/>
    <col min="7949" max="7949" width="21.140625" style="740" customWidth="1"/>
    <col min="7950" max="7950" width="9.5703125" style="740" customWidth="1"/>
    <col min="7951" max="7951" width="0.42578125" style="740" customWidth="1"/>
    <col min="7952" max="7958" width="6.42578125" style="740" customWidth="1"/>
    <col min="7959" max="8187" width="11.42578125" style="740"/>
    <col min="8188" max="8188" width="1" style="740" customWidth="1"/>
    <col min="8189" max="8189" width="4.28515625" style="740" customWidth="1"/>
    <col min="8190" max="8190" width="34.7109375" style="740" customWidth="1"/>
    <col min="8191" max="8191" width="0" style="740" hidden="1" customWidth="1"/>
    <col min="8192" max="8192" width="20" style="740" customWidth="1"/>
    <col min="8193" max="8193" width="20.85546875" style="740" customWidth="1"/>
    <col min="8194" max="8194" width="25" style="740" customWidth="1"/>
    <col min="8195" max="8195" width="18.7109375" style="740" customWidth="1"/>
    <col min="8196" max="8196" width="29.7109375" style="740" customWidth="1"/>
    <col min="8197" max="8197" width="13.42578125" style="740" customWidth="1"/>
    <col min="8198" max="8198" width="13.85546875" style="740" customWidth="1"/>
    <col min="8199" max="8203" width="16.5703125" style="740" customWidth="1"/>
    <col min="8204" max="8204" width="20.5703125" style="740" customWidth="1"/>
    <col min="8205" max="8205" width="21.140625" style="740" customWidth="1"/>
    <col min="8206" max="8206" width="9.5703125" style="740" customWidth="1"/>
    <col min="8207" max="8207" width="0.42578125" style="740" customWidth="1"/>
    <col min="8208" max="8214" width="6.42578125" style="740" customWidth="1"/>
    <col min="8215" max="8443" width="11.42578125" style="740"/>
    <col min="8444" max="8444" width="1" style="740" customWidth="1"/>
    <col min="8445" max="8445" width="4.28515625" style="740" customWidth="1"/>
    <col min="8446" max="8446" width="34.7109375" style="740" customWidth="1"/>
    <col min="8447" max="8447" width="0" style="740" hidden="1" customWidth="1"/>
    <col min="8448" max="8448" width="20" style="740" customWidth="1"/>
    <col min="8449" max="8449" width="20.85546875" style="740" customWidth="1"/>
    <col min="8450" max="8450" width="25" style="740" customWidth="1"/>
    <col min="8451" max="8451" width="18.7109375" style="740" customWidth="1"/>
    <col min="8452" max="8452" width="29.7109375" style="740" customWidth="1"/>
    <col min="8453" max="8453" width="13.42578125" style="740" customWidth="1"/>
    <col min="8454" max="8454" width="13.85546875" style="740" customWidth="1"/>
    <col min="8455" max="8459" width="16.5703125" style="740" customWidth="1"/>
    <col min="8460" max="8460" width="20.5703125" style="740" customWidth="1"/>
    <col min="8461" max="8461" width="21.140625" style="740" customWidth="1"/>
    <col min="8462" max="8462" width="9.5703125" style="740" customWidth="1"/>
    <col min="8463" max="8463" width="0.42578125" style="740" customWidth="1"/>
    <col min="8464" max="8470" width="6.42578125" style="740" customWidth="1"/>
    <col min="8471" max="8699" width="11.42578125" style="740"/>
    <col min="8700" max="8700" width="1" style="740" customWidth="1"/>
    <col min="8701" max="8701" width="4.28515625" style="740" customWidth="1"/>
    <col min="8702" max="8702" width="34.7109375" style="740" customWidth="1"/>
    <col min="8703" max="8703" width="0" style="740" hidden="1" customWidth="1"/>
    <col min="8704" max="8704" width="20" style="740" customWidth="1"/>
    <col min="8705" max="8705" width="20.85546875" style="740" customWidth="1"/>
    <col min="8706" max="8706" width="25" style="740" customWidth="1"/>
    <col min="8707" max="8707" width="18.7109375" style="740" customWidth="1"/>
    <col min="8708" max="8708" width="29.7109375" style="740" customWidth="1"/>
    <col min="8709" max="8709" width="13.42578125" style="740" customWidth="1"/>
    <col min="8710" max="8710" width="13.85546875" style="740" customWidth="1"/>
    <col min="8711" max="8715" width="16.5703125" style="740" customWidth="1"/>
    <col min="8716" max="8716" width="20.5703125" style="740" customWidth="1"/>
    <col min="8717" max="8717" width="21.140625" style="740" customWidth="1"/>
    <col min="8718" max="8718" width="9.5703125" style="740" customWidth="1"/>
    <col min="8719" max="8719" width="0.42578125" style="740" customWidth="1"/>
    <col min="8720" max="8726" width="6.42578125" style="740" customWidth="1"/>
    <col min="8727" max="8955" width="11.42578125" style="740"/>
    <col min="8956" max="8956" width="1" style="740" customWidth="1"/>
    <col min="8957" max="8957" width="4.28515625" style="740" customWidth="1"/>
    <col min="8958" max="8958" width="34.7109375" style="740" customWidth="1"/>
    <col min="8959" max="8959" width="0" style="740" hidden="1" customWidth="1"/>
    <col min="8960" max="8960" width="20" style="740" customWidth="1"/>
    <col min="8961" max="8961" width="20.85546875" style="740" customWidth="1"/>
    <col min="8962" max="8962" width="25" style="740" customWidth="1"/>
    <col min="8963" max="8963" width="18.7109375" style="740" customWidth="1"/>
    <col min="8964" max="8964" width="29.7109375" style="740" customWidth="1"/>
    <col min="8965" max="8965" width="13.42578125" style="740" customWidth="1"/>
    <col min="8966" max="8966" width="13.85546875" style="740" customWidth="1"/>
    <col min="8967" max="8971" width="16.5703125" style="740" customWidth="1"/>
    <col min="8972" max="8972" width="20.5703125" style="740" customWidth="1"/>
    <col min="8973" max="8973" width="21.140625" style="740" customWidth="1"/>
    <col min="8974" max="8974" width="9.5703125" style="740" customWidth="1"/>
    <col min="8975" max="8975" width="0.42578125" style="740" customWidth="1"/>
    <col min="8976" max="8982" width="6.42578125" style="740" customWidth="1"/>
    <col min="8983" max="9211" width="11.42578125" style="740"/>
    <col min="9212" max="9212" width="1" style="740" customWidth="1"/>
    <col min="9213" max="9213" width="4.28515625" style="740" customWidth="1"/>
    <col min="9214" max="9214" width="34.7109375" style="740" customWidth="1"/>
    <col min="9215" max="9215" width="0" style="740" hidden="1" customWidth="1"/>
    <col min="9216" max="9216" width="20" style="740" customWidth="1"/>
    <col min="9217" max="9217" width="20.85546875" style="740" customWidth="1"/>
    <col min="9218" max="9218" width="25" style="740" customWidth="1"/>
    <col min="9219" max="9219" width="18.7109375" style="740" customWidth="1"/>
    <col min="9220" max="9220" width="29.7109375" style="740" customWidth="1"/>
    <col min="9221" max="9221" width="13.42578125" style="740" customWidth="1"/>
    <col min="9222" max="9222" width="13.85546875" style="740" customWidth="1"/>
    <col min="9223" max="9227" width="16.5703125" style="740" customWidth="1"/>
    <col min="9228" max="9228" width="20.5703125" style="740" customWidth="1"/>
    <col min="9229" max="9229" width="21.140625" style="740" customWidth="1"/>
    <col min="9230" max="9230" width="9.5703125" style="740" customWidth="1"/>
    <col min="9231" max="9231" width="0.42578125" style="740" customWidth="1"/>
    <col min="9232" max="9238" width="6.42578125" style="740" customWidth="1"/>
    <col min="9239" max="9467" width="11.42578125" style="740"/>
    <col min="9468" max="9468" width="1" style="740" customWidth="1"/>
    <col min="9469" max="9469" width="4.28515625" style="740" customWidth="1"/>
    <col min="9470" max="9470" width="34.7109375" style="740" customWidth="1"/>
    <col min="9471" max="9471" width="0" style="740" hidden="1" customWidth="1"/>
    <col min="9472" max="9472" width="20" style="740" customWidth="1"/>
    <col min="9473" max="9473" width="20.85546875" style="740" customWidth="1"/>
    <col min="9474" max="9474" width="25" style="740" customWidth="1"/>
    <col min="9475" max="9475" width="18.7109375" style="740" customWidth="1"/>
    <col min="9476" max="9476" width="29.7109375" style="740" customWidth="1"/>
    <col min="9477" max="9477" width="13.42578125" style="740" customWidth="1"/>
    <col min="9478" max="9478" width="13.85546875" style="740" customWidth="1"/>
    <col min="9479" max="9483" width="16.5703125" style="740" customWidth="1"/>
    <col min="9484" max="9484" width="20.5703125" style="740" customWidth="1"/>
    <col min="9485" max="9485" width="21.140625" style="740" customWidth="1"/>
    <col min="9486" max="9486" width="9.5703125" style="740" customWidth="1"/>
    <col min="9487" max="9487" width="0.42578125" style="740" customWidth="1"/>
    <col min="9488" max="9494" width="6.42578125" style="740" customWidth="1"/>
    <col min="9495" max="9723" width="11.42578125" style="740"/>
    <col min="9724" max="9724" width="1" style="740" customWidth="1"/>
    <col min="9725" max="9725" width="4.28515625" style="740" customWidth="1"/>
    <col min="9726" max="9726" width="34.7109375" style="740" customWidth="1"/>
    <col min="9727" max="9727" width="0" style="740" hidden="1" customWidth="1"/>
    <col min="9728" max="9728" width="20" style="740" customWidth="1"/>
    <col min="9729" max="9729" width="20.85546875" style="740" customWidth="1"/>
    <col min="9730" max="9730" width="25" style="740" customWidth="1"/>
    <col min="9731" max="9731" width="18.7109375" style="740" customWidth="1"/>
    <col min="9732" max="9732" width="29.7109375" style="740" customWidth="1"/>
    <col min="9733" max="9733" width="13.42578125" style="740" customWidth="1"/>
    <col min="9734" max="9734" width="13.85546875" style="740" customWidth="1"/>
    <col min="9735" max="9739" width="16.5703125" style="740" customWidth="1"/>
    <col min="9740" max="9740" width="20.5703125" style="740" customWidth="1"/>
    <col min="9741" max="9741" width="21.140625" style="740" customWidth="1"/>
    <col min="9742" max="9742" width="9.5703125" style="740" customWidth="1"/>
    <col min="9743" max="9743" width="0.42578125" style="740" customWidth="1"/>
    <col min="9744" max="9750" width="6.42578125" style="740" customWidth="1"/>
    <col min="9751" max="9979" width="11.42578125" style="740"/>
    <col min="9980" max="9980" width="1" style="740" customWidth="1"/>
    <col min="9981" max="9981" width="4.28515625" style="740" customWidth="1"/>
    <col min="9982" max="9982" width="34.7109375" style="740" customWidth="1"/>
    <col min="9983" max="9983" width="0" style="740" hidden="1" customWidth="1"/>
    <col min="9984" max="9984" width="20" style="740" customWidth="1"/>
    <col min="9985" max="9985" width="20.85546875" style="740" customWidth="1"/>
    <col min="9986" max="9986" width="25" style="740" customWidth="1"/>
    <col min="9987" max="9987" width="18.7109375" style="740" customWidth="1"/>
    <col min="9988" max="9988" width="29.7109375" style="740" customWidth="1"/>
    <col min="9989" max="9989" width="13.42578125" style="740" customWidth="1"/>
    <col min="9990" max="9990" width="13.85546875" style="740" customWidth="1"/>
    <col min="9991" max="9995" width="16.5703125" style="740" customWidth="1"/>
    <col min="9996" max="9996" width="20.5703125" style="740" customWidth="1"/>
    <col min="9997" max="9997" width="21.140625" style="740" customWidth="1"/>
    <col min="9998" max="9998" width="9.5703125" style="740" customWidth="1"/>
    <col min="9999" max="9999" width="0.42578125" style="740" customWidth="1"/>
    <col min="10000" max="10006" width="6.42578125" style="740" customWidth="1"/>
    <col min="10007" max="10235" width="11.42578125" style="740"/>
    <col min="10236" max="10236" width="1" style="740" customWidth="1"/>
    <col min="10237" max="10237" width="4.28515625" style="740" customWidth="1"/>
    <col min="10238" max="10238" width="34.7109375" style="740" customWidth="1"/>
    <col min="10239" max="10239" width="0" style="740" hidden="1" customWidth="1"/>
    <col min="10240" max="10240" width="20" style="740" customWidth="1"/>
    <col min="10241" max="10241" width="20.85546875" style="740" customWidth="1"/>
    <col min="10242" max="10242" width="25" style="740" customWidth="1"/>
    <col min="10243" max="10243" width="18.7109375" style="740" customWidth="1"/>
    <col min="10244" max="10244" width="29.7109375" style="740" customWidth="1"/>
    <col min="10245" max="10245" width="13.42578125" style="740" customWidth="1"/>
    <col min="10246" max="10246" width="13.85546875" style="740" customWidth="1"/>
    <col min="10247" max="10251" width="16.5703125" style="740" customWidth="1"/>
    <col min="10252" max="10252" width="20.5703125" style="740" customWidth="1"/>
    <col min="10253" max="10253" width="21.140625" style="740" customWidth="1"/>
    <col min="10254" max="10254" width="9.5703125" style="740" customWidth="1"/>
    <col min="10255" max="10255" width="0.42578125" style="740" customWidth="1"/>
    <col min="10256" max="10262" width="6.42578125" style="740" customWidth="1"/>
    <col min="10263" max="10491" width="11.42578125" style="740"/>
    <col min="10492" max="10492" width="1" style="740" customWidth="1"/>
    <col min="10493" max="10493" width="4.28515625" style="740" customWidth="1"/>
    <col min="10494" max="10494" width="34.7109375" style="740" customWidth="1"/>
    <col min="10495" max="10495" width="0" style="740" hidden="1" customWidth="1"/>
    <col min="10496" max="10496" width="20" style="740" customWidth="1"/>
    <col min="10497" max="10497" width="20.85546875" style="740" customWidth="1"/>
    <col min="10498" max="10498" width="25" style="740" customWidth="1"/>
    <col min="10499" max="10499" width="18.7109375" style="740" customWidth="1"/>
    <col min="10500" max="10500" width="29.7109375" style="740" customWidth="1"/>
    <col min="10501" max="10501" width="13.42578125" style="740" customWidth="1"/>
    <col min="10502" max="10502" width="13.85546875" style="740" customWidth="1"/>
    <col min="10503" max="10507" width="16.5703125" style="740" customWidth="1"/>
    <col min="10508" max="10508" width="20.5703125" style="740" customWidth="1"/>
    <col min="10509" max="10509" width="21.140625" style="740" customWidth="1"/>
    <col min="10510" max="10510" width="9.5703125" style="740" customWidth="1"/>
    <col min="10511" max="10511" width="0.42578125" style="740" customWidth="1"/>
    <col min="10512" max="10518" width="6.42578125" style="740" customWidth="1"/>
    <col min="10519" max="10747" width="11.42578125" style="740"/>
    <col min="10748" max="10748" width="1" style="740" customWidth="1"/>
    <col min="10749" max="10749" width="4.28515625" style="740" customWidth="1"/>
    <col min="10750" max="10750" width="34.7109375" style="740" customWidth="1"/>
    <col min="10751" max="10751" width="0" style="740" hidden="1" customWidth="1"/>
    <col min="10752" max="10752" width="20" style="740" customWidth="1"/>
    <col min="10753" max="10753" width="20.85546875" style="740" customWidth="1"/>
    <col min="10754" max="10754" width="25" style="740" customWidth="1"/>
    <col min="10755" max="10755" width="18.7109375" style="740" customWidth="1"/>
    <col min="10756" max="10756" width="29.7109375" style="740" customWidth="1"/>
    <col min="10757" max="10757" width="13.42578125" style="740" customWidth="1"/>
    <col min="10758" max="10758" width="13.85546875" style="740" customWidth="1"/>
    <col min="10759" max="10763" width="16.5703125" style="740" customWidth="1"/>
    <col min="10764" max="10764" width="20.5703125" style="740" customWidth="1"/>
    <col min="10765" max="10765" width="21.140625" style="740" customWidth="1"/>
    <col min="10766" max="10766" width="9.5703125" style="740" customWidth="1"/>
    <col min="10767" max="10767" width="0.42578125" style="740" customWidth="1"/>
    <col min="10768" max="10774" width="6.42578125" style="740" customWidth="1"/>
    <col min="10775" max="11003" width="11.42578125" style="740"/>
    <col min="11004" max="11004" width="1" style="740" customWidth="1"/>
    <col min="11005" max="11005" width="4.28515625" style="740" customWidth="1"/>
    <col min="11006" max="11006" width="34.7109375" style="740" customWidth="1"/>
    <col min="11007" max="11007" width="0" style="740" hidden="1" customWidth="1"/>
    <col min="11008" max="11008" width="20" style="740" customWidth="1"/>
    <col min="11009" max="11009" width="20.85546875" style="740" customWidth="1"/>
    <col min="11010" max="11010" width="25" style="740" customWidth="1"/>
    <col min="11011" max="11011" width="18.7109375" style="740" customWidth="1"/>
    <col min="11012" max="11012" width="29.7109375" style="740" customWidth="1"/>
    <col min="11013" max="11013" width="13.42578125" style="740" customWidth="1"/>
    <col min="11014" max="11014" width="13.85546875" style="740" customWidth="1"/>
    <col min="11015" max="11019" width="16.5703125" style="740" customWidth="1"/>
    <col min="11020" max="11020" width="20.5703125" style="740" customWidth="1"/>
    <col min="11021" max="11021" width="21.140625" style="740" customWidth="1"/>
    <col min="11022" max="11022" width="9.5703125" style="740" customWidth="1"/>
    <col min="11023" max="11023" width="0.42578125" style="740" customWidth="1"/>
    <col min="11024" max="11030" width="6.42578125" style="740" customWidth="1"/>
    <col min="11031" max="11259" width="11.42578125" style="740"/>
    <col min="11260" max="11260" width="1" style="740" customWidth="1"/>
    <col min="11261" max="11261" width="4.28515625" style="740" customWidth="1"/>
    <col min="11262" max="11262" width="34.7109375" style="740" customWidth="1"/>
    <col min="11263" max="11263" width="0" style="740" hidden="1" customWidth="1"/>
    <col min="11264" max="11264" width="20" style="740" customWidth="1"/>
    <col min="11265" max="11265" width="20.85546875" style="740" customWidth="1"/>
    <col min="11266" max="11266" width="25" style="740" customWidth="1"/>
    <col min="11267" max="11267" width="18.7109375" style="740" customWidth="1"/>
    <col min="11268" max="11268" width="29.7109375" style="740" customWidth="1"/>
    <col min="11269" max="11269" width="13.42578125" style="740" customWidth="1"/>
    <col min="11270" max="11270" width="13.85546875" style="740" customWidth="1"/>
    <col min="11271" max="11275" width="16.5703125" style="740" customWidth="1"/>
    <col min="11276" max="11276" width="20.5703125" style="740" customWidth="1"/>
    <col min="11277" max="11277" width="21.140625" style="740" customWidth="1"/>
    <col min="11278" max="11278" width="9.5703125" style="740" customWidth="1"/>
    <col min="11279" max="11279" width="0.42578125" style="740" customWidth="1"/>
    <col min="11280" max="11286" width="6.42578125" style="740" customWidth="1"/>
    <col min="11287" max="11515" width="11.42578125" style="740"/>
    <col min="11516" max="11516" width="1" style="740" customWidth="1"/>
    <col min="11517" max="11517" width="4.28515625" style="740" customWidth="1"/>
    <col min="11518" max="11518" width="34.7109375" style="740" customWidth="1"/>
    <col min="11519" max="11519" width="0" style="740" hidden="1" customWidth="1"/>
    <col min="11520" max="11520" width="20" style="740" customWidth="1"/>
    <col min="11521" max="11521" width="20.85546875" style="740" customWidth="1"/>
    <col min="11522" max="11522" width="25" style="740" customWidth="1"/>
    <col min="11523" max="11523" width="18.7109375" style="740" customWidth="1"/>
    <col min="11524" max="11524" width="29.7109375" style="740" customWidth="1"/>
    <col min="11525" max="11525" width="13.42578125" style="740" customWidth="1"/>
    <col min="11526" max="11526" width="13.85546875" style="740" customWidth="1"/>
    <col min="11527" max="11531" width="16.5703125" style="740" customWidth="1"/>
    <col min="11532" max="11532" width="20.5703125" style="740" customWidth="1"/>
    <col min="11533" max="11533" width="21.140625" style="740" customWidth="1"/>
    <col min="11534" max="11534" width="9.5703125" style="740" customWidth="1"/>
    <col min="11535" max="11535" width="0.42578125" style="740" customWidth="1"/>
    <col min="11536" max="11542" width="6.42578125" style="740" customWidth="1"/>
    <col min="11543" max="11771" width="11.42578125" style="740"/>
    <col min="11772" max="11772" width="1" style="740" customWidth="1"/>
    <col min="11773" max="11773" width="4.28515625" style="740" customWidth="1"/>
    <col min="11774" max="11774" width="34.7109375" style="740" customWidth="1"/>
    <col min="11775" max="11775" width="0" style="740" hidden="1" customWidth="1"/>
    <col min="11776" max="11776" width="20" style="740" customWidth="1"/>
    <col min="11777" max="11777" width="20.85546875" style="740" customWidth="1"/>
    <col min="11778" max="11778" width="25" style="740" customWidth="1"/>
    <col min="11779" max="11779" width="18.7109375" style="740" customWidth="1"/>
    <col min="11780" max="11780" width="29.7109375" style="740" customWidth="1"/>
    <col min="11781" max="11781" width="13.42578125" style="740" customWidth="1"/>
    <col min="11782" max="11782" width="13.85546875" style="740" customWidth="1"/>
    <col min="11783" max="11787" width="16.5703125" style="740" customWidth="1"/>
    <col min="11788" max="11788" width="20.5703125" style="740" customWidth="1"/>
    <col min="11789" max="11789" width="21.140625" style="740" customWidth="1"/>
    <col min="11790" max="11790" width="9.5703125" style="740" customWidth="1"/>
    <col min="11791" max="11791" width="0.42578125" style="740" customWidth="1"/>
    <col min="11792" max="11798" width="6.42578125" style="740" customWidth="1"/>
    <col min="11799" max="12027" width="11.42578125" style="740"/>
    <col min="12028" max="12028" width="1" style="740" customWidth="1"/>
    <col min="12029" max="12029" width="4.28515625" style="740" customWidth="1"/>
    <col min="12030" max="12030" width="34.7109375" style="740" customWidth="1"/>
    <col min="12031" max="12031" width="0" style="740" hidden="1" customWidth="1"/>
    <col min="12032" max="12032" width="20" style="740" customWidth="1"/>
    <col min="12033" max="12033" width="20.85546875" style="740" customWidth="1"/>
    <col min="12034" max="12034" width="25" style="740" customWidth="1"/>
    <col min="12035" max="12035" width="18.7109375" style="740" customWidth="1"/>
    <col min="12036" max="12036" width="29.7109375" style="740" customWidth="1"/>
    <col min="12037" max="12037" width="13.42578125" style="740" customWidth="1"/>
    <col min="12038" max="12038" width="13.85546875" style="740" customWidth="1"/>
    <col min="12039" max="12043" width="16.5703125" style="740" customWidth="1"/>
    <col min="12044" max="12044" width="20.5703125" style="740" customWidth="1"/>
    <col min="12045" max="12045" width="21.140625" style="740" customWidth="1"/>
    <col min="12046" max="12046" width="9.5703125" style="740" customWidth="1"/>
    <col min="12047" max="12047" width="0.42578125" style="740" customWidth="1"/>
    <col min="12048" max="12054" width="6.42578125" style="740" customWidth="1"/>
    <col min="12055" max="12283" width="11.42578125" style="740"/>
    <col min="12284" max="12284" width="1" style="740" customWidth="1"/>
    <col min="12285" max="12285" width="4.28515625" style="740" customWidth="1"/>
    <col min="12286" max="12286" width="34.7109375" style="740" customWidth="1"/>
    <col min="12287" max="12287" width="0" style="740" hidden="1" customWidth="1"/>
    <col min="12288" max="12288" width="20" style="740" customWidth="1"/>
    <col min="12289" max="12289" width="20.85546875" style="740" customWidth="1"/>
    <col min="12290" max="12290" width="25" style="740" customWidth="1"/>
    <col min="12291" max="12291" width="18.7109375" style="740" customWidth="1"/>
    <col min="12292" max="12292" width="29.7109375" style="740" customWidth="1"/>
    <col min="12293" max="12293" width="13.42578125" style="740" customWidth="1"/>
    <col min="12294" max="12294" width="13.85546875" style="740" customWidth="1"/>
    <col min="12295" max="12299" width="16.5703125" style="740" customWidth="1"/>
    <col min="12300" max="12300" width="20.5703125" style="740" customWidth="1"/>
    <col min="12301" max="12301" width="21.140625" style="740" customWidth="1"/>
    <col min="12302" max="12302" width="9.5703125" style="740" customWidth="1"/>
    <col min="12303" max="12303" width="0.42578125" style="740" customWidth="1"/>
    <col min="12304" max="12310" width="6.42578125" style="740" customWidth="1"/>
    <col min="12311" max="12539" width="11.42578125" style="740"/>
    <col min="12540" max="12540" width="1" style="740" customWidth="1"/>
    <col min="12541" max="12541" width="4.28515625" style="740" customWidth="1"/>
    <col min="12542" max="12542" width="34.7109375" style="740" customWidth="1"/>
    <col min="12543" max="12543" width="0" style="740" hidden="1" customWidth="1"/>
    <col min="12544" max="12544" width="20" style="740" customWidth="1"/>
    <col min="12545" max="12545" width="20.85546875" style="740" customWidth="1"/>
    <col min="12546" max="12546" width="25" style="740" customWidth="1"/>
    <col min="12547" max="12547" width="18.7109375" style="740" customWidth="1"/>
    <col min="12548" max="12548" width="29.7109375" style="740" customWidth="1"/>
    <col min="12549" max="12549" width="13.42578125" style="740" customWidth="1"/>
    <col min="12550" max="12550" width="13.85546875" style="740" customWidth="1"/>
    <col min="12551" max="12555" width="16.5703125" style="740" customWidth="1"/>
    <col min="12556" max="12556" width="20.5703125" style="740" customWidth="1"/>
    <col min="12557" max="12557" width="21.140625" style="740" customWidth="1"/>
    <col min="12558" max="12558" width="9.5703125" style="740" customWidth="1"/>
    <col min="12559" max="12559" width="0.42578125" style="740" customWidth="1"/>
    <col min="12560" max="12566" width="6.42578125" style="740" customWidth="1"/>
    <col min="12567" max="12795" width="11.42578125" style="740"/>
    <col min="12796" max="12796" width="1" style="740" customWidth="1"/>
    <col min="12797" max="12797" width="4.28515625" style="740" customWidth="1"/>
    <col min="12798" max="12798" width="34.7109375" style="740" customWidth="1"/>
    <col min="12799" max="12799" width="0" style="740" hidden="1" customWidth="1"/>
    <col min="12800" max="12800" width="20" style="740" customWidth="1"/>
    <col min="12801" max="12801" width="20.85546875" style="740" customWidth="1"/>
    <col min="12802" max="12802" width="25" style="740" customWidth="1"/>
    <col min="12803" max="12803" width="18.7109375" style="740" customWidth="1"/>
    <col min="12804" max="12804" width="29.7109375" style="740" customWidth="1"/>
    <col min="12805" max="12805" width="13.42578125" style="740" customWidth="1"/>
    <col min="12806" max="12806" width="13.85546875" style="740" customWidth="1"/>
    <col min="12807" max="12811" width="16.5703125" style="740" customWidth="1"/>
    <col min="12812" max="12812" width="20.5703125" style="740" customWidth="1"/>
    <col min="12813" max="12813" width="21.140625" style="740" customWidth="1"/>
    <col min="12814" max="12814" width="9.5703125" style="740" customWidth="1"/>
    <col min="12815" max="12815" width="0.42578125" style="740" customWidth="1"/>
    <col min="12816" max="12822" width="6.42578125" style="740" customWidth="1"/>
    <col min="12823" max="13051" width="11.42578125" style="740"/>
    <col min="13052" max="13052" width="1" style="740" customWidth="1"/>
    <col min="13053" max="13053" width="4.28515625" style="740" customWidth="1"/>
    <col min="13054" max="13054" width="34.7109375" style="740" customWidth="1"/>
    <col min="13055" max="13055" width="0" style="740" hidden="1" customWidth="1"/>
    <col min="13056" max="13056" width="20" style="740" customWidth="1"/>
    <col min="13057" max="13057" width="20.85546875" style="740" customWidth="1"/>
    <col min="13058" max="13058" width="25" style="740" customWidth="1"/>
    <col min="13059" max="13059" width="18.7109375" style="740" customWidth="1"/>
    <col min="13060" max="13060" width="29.7109375" style="740" customWidth="1"/>
    <col min="13061" max="13061" width="13.42578125" style="740" customWidth="1"/>
    <col min="13062" max="13062" width="13.85546875" style="740" customWidth="1"/>
    <col min="13063" max="13067" width="16.5703125" style="740" customWidth="1"/>
    <col min="13068" max="13068" width="20.5703125" style="740" customWidth="1"/>
    <col min="13069" max="13069" width="21.140625" style="740" customWidth="1"/>
    <col min="13070" max="13070" width="9.5703125" style="740" customWidth="1"/>
    <col min="13071" max="13071" width="0.42578125" style="740" customWidth="1"/>
    <col min="13072" max="13078" width="6.42578125" style="740" customWidth="1"/>
    <col min="13079" max="13307" width="11.42578125" style="740"/>
    <col min="13308" max="13308" width="1" style="740" customWidth="1"/>
    <col min="13309" max="13309" width="4.28515625" style="740" customWidth="1"/>
    <col min="13310" max="13310" width="34.7109375" style="740" customWidth="1"/>
    <col min="13311" max="13311" width="0" style="740" hidden="1" customWidth="1"/>
    <col min="13312" max="13312" width="20" style="740" customWidth="1"/>
    <col min="13313" max="13313" width="20.85546875" style="740" customWidth="1"/>
    <col min="13314" max="13314" width="25" style="740" customWidth="1"/>
    <col min="13315" max="13315" width="18.7109375" style="740" customWidth="1"/>
    <col min="13316" max="13316" width="29.7109375" style="740" customWidth="1"/>
    <col min="13317" max="13317" width="13.42578125" style="740" customWidth="1"/>
    <col min="13318" max="13318" width="13.85546875" style="740" customWidth="1"/>
    <col min="13319" max="13323" width="16.5703125" style="740" customWidth="1"/>
    <col min="13324" max="13324" width="20.5703125" style="740" customWidth="1"/>
    <col min="13325" max="13325" width="21.140625" style="740" customWidth="1"/>
    <col min="13326" max="13326" width="9.5703125" style="740" customWidth="1"/>
    <col min="13327" max="13327" width="0.42578125" style="740" customWidth="1"/>
    <col min="13328" max="13334" width="6.42578125" style="740" customWidth="1"/>
    <col min="13335" max="13563" width="11.42578125" style="740"/>
    <col min="13564" max="13564" width="1" style="740" customWidth="1"/>
    <col min="13565" max="13565" width="4.28515625" style="740" customWidth="1"/>
    <col min="13566" max="13566" width="34.7109375" style="740" customWidth="1"/>
    <col min="13567" max="13567" width="0" style="740" hidden="1" customWidth="1"/>
    <col min="13568" max="13568" width="20" style="740" customWidth="1"/>
    <col min="13569" max="13569" width="20.85546875" style="740" customWidth="1"/>
    <col min="13570" max="13570" width="25" style="740" customWidth="1"/>
    <col min="13571" max="13571" width="18.7109375" style="740" customWidth="1"/>
    <col min="13572" max="13572" width="29.7109375" style="740" customWidth="1"/>
    <col min="13573" max="13573" width="13.42578125" style="740" customWidth="1"/>
    <col min="13574" max="13574" width="13.85546875" style="740" customWidth="1"/>
    <col min="13575" max="13579" width="16.5703125" style="740" customWidth="1"/>
    <col min="13580" max="13580" width="20.5703125" style="740" customWidth="1"/>
    <col min="13581" max="13581" width="21.140625" style="740" customWidth="1"/>
    <col min="13582" max="13582" width="9.5703125" style="740" customWidth="1"/>
    <col min="13583" max="13583" width="0.42578125" style="740" customWidth="1"/>
    <col min="13584" max="13590" width="6.42578125" style="740" customWidth="1"/>
    <col min="13591" max="13819" width="11.42578125" style="740"/>
    <col min="13820" max="13820" width="1" style="740" customWidth="1"/>
    <col min="13821" max="13821" width="4.28515625" style="740" customWidth="1"/>
    <col min="13822" max="13822" width="34.7109375" style="740" customWidth="1"/>
    <col min="13823" max="13823" width="0" style="740" hidden="1" customWidth="1"/>
    <col min="13824" max="13824" width="20" style="740" customWidth="1"/>
    <col min="13825" max="13825" width="20.85546875" style="740" customWidth="1"/>
    <col min="13826" max="13826" width="25" style="740" customWidth="1"/>
    <col min="13827" max="13827" width="18.7109375" style="740" customWidth="1"/>
    <col min="13828" max="13828" width="29.7109375" style="740" customWidth="1"/>
    <col min="13829" max="13829" width="13.42578125" style="740" customWidth="1"/>
    <col min="13830" max="13830" width="13.85546875" style="740" customWidth="1"/>
    <col min="13831" max="13835" width="16.5703125" style="740" customWidth="1"/>
    <col min="13836" max="13836" width="20.5703125" style="740" customWidth="1"/>
    <col min="13837" max="13837" width="21.140625" style="740" customWidth="1"/>
    <col min="13838" max="13838" width="9.5703125" style="740" customWidth="1"/>
    <col min="13839" max="13839" width="0.42578125" style="740" customWidth="1"/>
    <col min="13840" max="13846" width="6.42578125" style="740" customWidth="1"/>
    <col min="13847" max="14075" width="11.42578125" style="740"/>
    <col min="14076" max="14076" width="1" style="740" customWidth="1"/>
    <col min="14077" max="14077" width="4.28515625" style="740" customWidth="1"/>
    <col min="14078" max="14078" width="34.7109375" style="740" customWidth="1"/>
    <col min="14079" max="14079" width="0" style="740" hidden="1" customWidth="1"/>
    <col min="14080" max="14080" width="20" style="740" customWidth="1"/>
    <col min="14081" max="14081" width="20.85546875" style="740" customWidth="1"/>
    <col min="14082" max="14082" width="25" style="740" customWidth="1"/>
    <col min="14083" max="14083" width="18.7109375" style="740" customWidth="1"/>
    <col min="14084" max="14084" width="29.7109375" style="740" customWidth="1"/>
    <col min="14085" max="14085" width="13.42578125" style="740" customWidth="1"/>
    <col min="14086" max="14086" width="13.85546875" style="740" customWidth="1"/>
    <col min="14087" max="14091" width="16.5703125" style="740" customWidth="1"/>
    <col min="14092" max="14092" width="20.5703125" style="740" customWidth="1"/>
    <col min="14093" max="14093" width="21.140625" style="740" customWidth="1"/>
    <col min="14094" max="14094" width="9.5703125" style="740" customWidth="1"/>
    <col min="14095" max="14095" width="0.42578125" style="740" customWidth="1"/>
    <col min="14096" max="14102" width="6.42578125" style="740" customWidth="1"/>
    <col min="14103" max="14331" width="11.42578125" style="740"/>
    <col min="14332" max="14332" width="1" style="740" customWidth="1"/>
    <col min="14333" max="14333" width="4.28515625" style="740" customWidth="1"/>
    <col min="14334" max="14334" width="34.7109375" style="740" customWidth="1"/>
    <col min="14335" max="14335" width="0" style="740" hidden="1" customWidth="1"/>
    <col min="14336" max="14336" width="20" style="740" customWidth="1"/>
    <col min="14337" max="14337" width="20.85546875" style="740" customWidth="1"/>
    <col min="14338" max="14338" width="25" style="740" customWidth="1"/>
    <col min="14339" max="14339" width="18.7109375" style="740" customWidth="1"/>
    <col min="14340" max="14340" width="29.7109375" style="740" customWidth="1"/>
    <col min="14341" max="14341" width="13.42578125" style="740" customWidth="1"/>
    <col min="14342" max="14342" width="13.85546875" style="740" customWidth="1"/>
    <col min="14343" max="14347" width="16.5703125" style="740" customWidth="1"/>
    <col min="14348" max="14348" width="20.5703125" style="740" customWidth="1"/>
    <col min="14349" max="14349" width="21.140625" style="740" customWidth="1"/>
    <col min="14350" max="14350" width="9.5703125" style="740" customWidth="1"/>
    <col min="14351" max="14351" width="0.42578125" style="740" customWidth="1"/>
    <col min="14352" max="14358" width="6.42578125" style="740" customWidth="1"/>
    <col min="14359" max="14587" width="11.42578125" style="740"/>
    <col min="14588" max="14588" width="1" style="740" customWidth="1"/>
    <col min="14589" max="14589" width="4.28515625" style="740" customWidth="1"/>
    <col min="14590" max="14590" width="34.7109375" style="740" customWidth="1"/>
    <col min="14591" max="14591" width="0" style="740" hidden="1" customWidth="1"/>
    <col min="14592" max="14592" width="20" style="740" customWidth="1"/>
    <col min="14593" max="14593" width="20.85546875" style="740" customWidth="1"/>
    <col min="14594" max="14594" width="25" style="740" customWidth="1"/>
    <col min="14595" max="14595" width="18.7109375" style="740" customWidth="1"/>
    <col min="14596" max="14596" width="29.7109375" style="740" customWidth="1"/>
    <col min="14597" max="14597" width="13.42578125" style="740" customWidth="1"/>
    <col min="14598" max="14598" width="13.85546875" style="740" customWidth="1"/>
    <col min="14599" max="14603" width="16.5703125" style="740" customWidth="1"/>
    <col min="14604" max="14604" width="20.5703125" style="740" customWidth="1"/>
    <col min="14605" max="14605" width="21.140625" style="740" customWidth="1"/>
    <col min="14606" max="14606" width="9.5703125" style="740" customWidth="1"/>
    <col min="14607" max="14607" width="0.42578125" style="740" customWidth="1"/>
    <col min="14608" max="14614" width="6.42578125" style="740" customWidth="1"/>
    <col min="14615" max="14843" width="11.42578125" style="740"/>
    <col min="14844" max="14844" width="1" style="740" customWidth="1"/>
    <col min="14845" max="14845" width="4.28515625" style="740" customWidth="1"/>
    <col min="14846" max="14846" width="34.7109375" style="740" customWidth="1"/>
    <col min="14847" max="14847" width="0" style="740" hidden="1" customWidth="1"/>
    <col min="14848" max="14848" width="20" style="740" customWidth="1"/>
    <col min="14849" max="14849" width="20.85546875" style="740" customWidth="1"/>
    <col min="14850" max="14850" width="25" style="740" customWidth="1"/>
    <col min="14851" max="14851" width="18.7109375" style="740" customWidth="1"/>
    <col min="14852" max="14852" width="29.7109375" style="740" customWidth="1"/>
    <col min="14853" max="14853" width="13.42578125" style="740" customWidth="1"/>
    <col min="14854" max="14854" width="13.85546875" style="740" customWidth="1"/>
    <col min="14855" max="14859" width="16.5703125" style="740" customWidth="1"/>
    <col min="14860" max="14860" width="20.5703125" style="740" customWidth="1"/>
    <col min="14861" max="14861" width="21.140625" style="740" customWidth="1"/>
    <col min="14862" max="14862" width="9.5703125" style="740" customWidth="1"/>
    <col min="14863" max="14863" width="0.42578125" style="740" customWidth="1"/>
    <col min="14864" max="14870" width="6.42578125" style="740" customWidth="1"/>
    <col min="14871" max="15099" width="11.42578125" style="740"/>
    <col min="15100" max="15100" width="1" style="740" customWidth="1"/>
    <col min="15101" max="15101" width="4.28515625" style="740" customWidth="1"/>
    <col min="15102" max="15102" width="34.7109375" style="740" customWidth="1"/>
    <col min="15103" max="15103" width="0" style="740" hidden="1" customWidth="1"/>
    <col min="15104" max="15104" width="20" style="740" customWidth="1"/>
    <col min="15105" max="15105" width="20.85546875" style="740" customWidth="1"/>
    <col min="15106" max="15106" width="25" style="740" customWidth="1"/>
    <col min="15107" max="15107" width="18.7109375" style="740" customWidth="1"/>
    <col min="15108" max="15108" width="29.7109375" style="740" customWidth="1"/>
    <col min="15109" max="15109" width="13.42578125" style="740" customWidth="1"/>
    <col min="15110" max="15110" width="13.85546875" style="740" customWidth="1"/>
    <col min="15111" max="15115" width="16.5703125" style="740" customWidth="1"/>
    <col min="15116" max="15116" width="20.5703125" style="740" customWidth="1"/>
    <col min="15117" max="15117" width="21.140625" style="740" customWidth="1"/>
    <col min="15118" max="15118" width="9.5703125" style="740" customWidth="1"/>
    <col min="15119" max="15119" width="0.42578125" style="740" customWidth="1"/>
    <col min="15120" max="15126" width="6.42578125" style="740" customWidth="1"/>
    <col min="15127" max="15355" width="11.42578125" style="740"/>
    <col min="15356" max="15356" width="1" style="740" customWidth="1"/>
    <col min="15357" max="15357" width="4.28515625" style="740" customWidth="1"/>
    <col min="15358" max="15358" width="34.7109375" style="740" customWidth="1"/>
    <col min="15359" max="15359" width="0" style="740" hidden="1" customWidth="1"/>
    <col min="15360" max="15360" width="20" style="740" customWidth="1"/>
    <col min="15361" max="15361" width="20.85546875" style="740" customWidth="1"/>
    <col min="15362" max="15362" width="25" style="740" customWidth="1"/>
    <col min="15363" max="15363" width="18.7109375" style="740" customWidth="1"/>
    <col min="15364" max="15364" width="29.7109375" style="740" customWidth="1"/>
    <col min="15365" max="15365" width="13.42578125" style="740" customWidth="1"/>
    <col min="15366" max="15366" width="13.85546875" style="740" customWidth="1"/>
    <col min="15367" max="15371" width="16.5703125" style="740" customWidth="1"/>
    <col min="15372" max="15372" width="20.5703125" style="740" customWidth="1"/>
    <col min="15373" max="15373" width="21.140625" style="740" customWidth="1"/>
    <col min="15374" max="15374" width="9.5703125" style="740" customWidth="1"/>
    <col min="15375" max="15375" width="0.42578125" style="740" customWidth="1"/>
    <col min="15376" max="15382" width="6.42578125" style="740" customWidth="1"/>
    <col min="15383" max="15611" width="11.42578125" style="740"/>
    <col min="15612" max="15612" width="1" style="740" customWidth="1"/>
    <col min="15613" max="15613" width="4.28515625" style="740" customWidth="1"/>
    <col min="15614" max="15614" width="34.7109375" style="740" customWidth="1"/>
    <col min="15615" max="15615" width="0" style="740" hidden="1" customWidth="1"/>
    <col min="15616" max="15616" width="20" style="740" customWidth="1"/>
    <col min="15617" max="15617" width="20.85546875" style="740" customWidth="1"/>
    <col min="15618" max="15618" width="25" style="740" customWidth="1"/>
    <col min="15619" max="15619" width="18.7109375" style="740" customWidth="1"/>
    <col min="15620" max="15620" width="29.7109375" style="740" customWidth="1"/>
    <col min="15621" max="15621" width="13.42578125" style="740" customWidth="1"/>
    <col min="15622" max="15622" width="13.85546875" style="740" customWidth="1"/>
    <col min="15623" max="15627" width="16.5703125" style="740" customWidth="1"/>
    <col min="15628" max="15628" width="20.5703125" style="740" customWidth="1"/>
    <col min="15629" max="15629" width="21.140625" style="740" customWidth="1"/>
    <col min="15630" max="15630" width="9.5703125" style="740" customWidth="1"/>
    <col min="15631" max="15631" width="0.42578125" style="740" customWidth="1"/>
    <col min="15632" max="15638" width="6.42578125" style="740" customWidth="1"/>
    <col min="15639" max="15867" width="11.42578125" style="740"/>
    <col min="15868" max="15868" width="1" style="740" customWidth="1"/>
    <col min="15869" max="15869" width="4.28515625" style="740" customWidth="1"/>
    <col min="15870" max="15870" width="34.7109375" style="740" customWidth="1"/>
    <col min="15871" max="15871" width="0" style="740" hidden="1" customWidth="1"/>
    <col min="15872" max="15872" width="20" style="740" customWidth="1"/>
    <col min="15873" max="15873" width="20.85546875" style="740" customWidth="1"/>
    <col min="15874" max="15874" width="25" style="740" customWidth="1"/>
    <col min="15875" max="15875" width="18.7109375" style="740" customWidth="1"/>
    <col min="15876" max="15876" width="29.7109375" style="740" customWidth="1"/>
    <col min="15877" max="15877" width="13.42578125" style="740" customWidth="1"/>
    <col min="15878" max="15878" width="13.85546875" style="740" customWidth="1"/>
    <col min="15879" max="15883" width="16.5703125" style="740" customWidth="1"/>
    <col min="15884" max="15884" width="20.5703125" style="740" customWidth="1"/>
    <col min="15885" max="15885" width="21.140625" style="740" customWidth="1"/>
    <col min="15886" max="15886" width="9.5703125" style="740" customWidth="1"/>
    <col min="15887" max="15887" width="0.42578125" style="740" customWidth="1"/>
    <col min="15888" max="15894" width="6.42578125" style="740" customWidth="1"/>
    <col min="15895" max="16123" width="11.42578125" style="740"/>
    <col min="16124" max="16124" width="1" style="740" customWidth="1"/>
    <col min="16125" max="16125" width="4.28515625" style="740" customWidth="1"/>
    <col min="16126" max="16126" width="34.7109375" style="740" customWidth="1"/>
    <col min="16127" max="16127" width="0" style="740" hidden="1" customWidth="1"/>
    <col min="16128" max="16128" width="20" style="740" customWidth="1"/>
    <col min="16129" max="16129" width="20.85546875" style="740" customWidth="1"/>
    <col min="16130" max="16130" width="25" style="740" customWidth="1"/>
    <col min="16131" max="16131" width="18.7109375" style="740" customWidth="1"/>
    <col min="16132" max="16132" width="29.7109375" style="740" customWidth="1"/>
    <col min="16133" max="16133" width="13.42578125" style="740" customWidth="1"/>
    <col min="16134" max="16134" width="13.85546875" style="740" customWidth="1"/>
    <col min="16135" max="16139" width="16.5703125" style="740" customWidth="1"/>
    <col min="16140" max="16140" width="20.5703125" style="740" customWidth="1"/>
    <col min="16141" max="16141" width="21.140625" style="740" customWidth="1"/>
    <col min="16142" max="16142" width="9.5703125" style="740" customWidth="1"/>
    <col min="16143" max="16143" width="0.42578125" style="740" customWidth="1"/>
    <col min="16144" max="16150" width="6.42578125" style="740" customWidth="1"/>
    <col min="16151" max="16371" width="11.42578125" style="740"/>
    <col min="16372" max="16384" width="11.42578125" style="740" customWidth="1"/>
  </cols>
  <sheetData>
    <row r="2" spans="1:16" ht="26.25" x14ac:dyDescent="0.25">
      <c r="B2" s="1219" t="s">
        <v>2</v>
      </c>
      <c r="C2" s="1220"/>
      <c r="D2" s="1220"/>
      <c r="E2" s="1220"/>
      <c r="F2" s="1220"/>
      <c r="G2" s="1220"/>
      <c r="H2" s="1220"/>
      <c r="I2" s="1220"/>
      <c r="J2" s="1220"/>
      <c r="K2" s="1220"/>
      <c r="L2" s="1220"/>
      <c r="M2" s="1220"/>
      <c r="N2" s="1220"/>
      <c r="O2" s="1220"/>
      <c r="P2" s="1220"/>
    </row>
    <row r="4" spans="1:16" ht="26.25" x14ac:dyDescent="0.25">
      <c r="B4" s="1257" t="s">
        <v>3</v>
      </c>
      <c r="C4" s="1257"/>
      <c r="D4" s="1257"/>
      <c r="E4" s="1257"/>
      <c r="F4" s="1257"/>
      <c r="G4" s="1257"/>
      <c r="H4" s="1257"/>
      <c r="I4" s="1257"/>
      <c r="J4" s="1257"/>
      <c r="K4" s="1257"/>
      <c r="L4" s="1257"/>
      <c r="M4" s="1257"/>
      <c r="N4" s="1257"/>
      <c r="O4" s="1257"/>
      <c r="P4" s="1257"/>
    </row>
    <row r="5" spans="1:16" s="741" customFormat="1" ht="20.25" x14ac:dyDescent="0.3">
      <c r="A5" s="1258" t="s">
        <v>4</v>
      </c>
      <c r="B5" s="1258"/>
      <c r="C5" s="1258"/>
      <c r="D5" s="1258"/>
      <c r="E5" s="1258"/>
      <c r="F5" s="1258"/>
      <c r="G5" s="1258"/>
      <c r="H5" s="1258"/>
      <c r="I5" s="1258"/>
      <c r="J5" s="1258"/>
      <c r="K5" s="1258"/>
      <c r="L5" s="1258"/>
    </row>
    <row r="6" spans="1:16" ht="15" thickBot="1" x14ac:dyDescent="0.3"/>
    <row r="7" spans="1:16" ht="21" thickBot="1" x14ac:dyDescent="0.3">
      <c r="B7" s="12" t="s">
        <v>5</v>
      </c>
      <c r="C7" s="1242" t="s">
        <v>803</v>
      </c>
      <c r="D7" s="1242"/>
      <c r="E7" s="1242"/>
      <c r="F7" s="1242"/>
      <c r="G7" s="1242"/>
      <c r="H7" s="1242"/>
      <c r="I7" s="1242"/>
      <c r="J7" s="1242"/>
      <c r="K7" s="1242"/>
      <c r="L7" s="1242"/>
      <c r="M7" s="1242"/>
      <c r="N7" s="1243"/>
    </row>
    <row r="8" spans="1:16" ht="15.75" thickBot="1" x14ac:dyDescent="0.3">
      <c r="B8" s="13" t="s">
        <v>6</v>
      </c>
      <c r="C8" s="1242"/>
      <c r="D8" s="1242"/>
      <c r="E8" s="1242"/>
      <c r="F8" s="1242"/>
      <c r="G8" s="1242"/>
      <c r="H8" s="1242"/>
      <c r="I8" s="1242"/>
      <c r="J8" s="1242"/>
      <c r="K8" s="1242"/>
      <c r="L8" s="1242"/>
      <c r="M8" s="1242"/>
      <c r="N8" s="1243"/>
    </row>
    <row r="9" spans="1:16" ht="15.75" thickBot="1" x14ac:dyDescent="0.3">
      <c r="B9" s="13" t="s">
        <v>7</v>
      </c>
      <c r="C9" s="1242"/>
      <c r="D9" s="1242"/>
      <c r="E9" s="1242"/>
      <c r="F9" s="1242"/>
      <c r="G9" s="1242"/>
      <c r="H9" s="1242"/>
      <c r="I9" s="1242"/>
      <c r="J9" s="1242"/>
      <c r="K9" s="1242"/>
      <c r="L9" s="1242"/>
      <c r="M9" s="1242"/>
      <c r="N9" s="1243"/>
    </row>
    <row r="10" spans="1:16" ht="15.75" thickBot="1" x14ac:dyDescent="0.3">
      <c r="B10" s="13" t="s">
        <v>8</v>
      </c>
      <c r="C10" s="1242"/>
      <c r="D10" s="1242"/>
      <c r="E10" s="1242"/>
      <c r="F10" s="1242"/>
      <c r="G10" s="1242"/>
      <c r="H10" s="1242"/>
      <c r="I10" s="1242"/>
      <c r="J10" s="1242"/>
      <c r="K10" s="1242"/>
      <c r="L10" s="1242"/>
      <c r="M10" s="1242"/>
      <c r="N10" s="1243"/>
    </row>
    <row r="11" spans="1:16" ht="15.75" thickBot="1" x14ac:dyDescent="0.3">
      <c r="B11" s="13" t="s">
        <v>9</v>
      </c>
      <c r="C11" s="1244">
        <v>13</v>
      </c>
      <c r="D11" s="1244"/>
      <c r="E11" s="1245"/>
      <c r="F11" s="742"/>
      <c r="G11" s="742"/>
      <c r="H11" s="742"/>
      <c r="I11" s="742"/>
      <c r="J11" s="742"/>
      <c r="K11" s="742"/>
      <c r="L11" s="742"/>
      <c r="M11" s="742"/>
      <c r="N11" s="743"/>
    </row>
    <row r="12" spans="1:16" ht="15.75" thickBot="1" x14ac:dyDescent="0.3">
      <c r="B12" s="14" t="s">
        <v>10</v>
      </c>
      <c r="C12" s="364">
        <v>42022</v>
      </c>
      <c r="D12" s="490"/>
      <c r="E12" s="490"/>
      <c r="F12" s="490"/>
      <c r="G12" s="490"/>
      <c r="H12" s="490"/>
      <c r="I12" s="490"/>
      <c r="J12" s="490"/>
      <c r="K12" s="490"/>
      <c r="L12" s="490"/>
      <c r="M12" s="490"/>
      <c r="N12" s="491"/>
    </row>
    <row r="13" spans="1:16" ht="15.75" x14ac:dyDescent="0.25">
      <c r="B13" s="15"/>
      <c r="C13" s="365"/>
      <c r="D13" s="16"/>
      <c r="E13" s="16"/>
      <c r="F13" s="16"/>
      <c r="G13" s="16"/>
      <c r="H13" s="16"/>
      <c r="I13" s="744"/>
      <c r="J13" s="744"/>
      <c r="K13" s="744"/>
      <c r="L13" s="744"/>
      <c r="M13" s="744"/>
      <c r="N13" s="16"/>
    </row>
    <row r="14" spans="1:16" ht="15.75" x14ac:dyDescent="0.25">
      <c r="G14" s="16"/>
      <c r="I14" s="744"/>
      <c r="J14" s="744"/>
      <c r="K14" s="744"/>
      <c r="L14" s="744"/>
      <c r="M14" s="744"/>
      <c r="N14" s="745"/>
    </row>
    <row r="15" spans="1:16" ht="15" customHeight="1" x14ac:dyDescent="0.25">
      <c r="B15" s="1246" t="s">
        <v>11</v>
      </c>
      <c r="C15" s="1246"/>
      <c r="D15" s="649" t="s">
        <v>12</v>
      </c>
      <c r="E15" s="649" t="s">
        <v>13</v>
      </c>
      <c r="F15" s="649" t="s">
        <v>14</v>
      </c>
      <c r="G15" s="16"/>
      <c r="I15" s="366"/>
      <c r="J15" s="366"/>
      <c r="K15" s="366"/>
      <c r="L15" s="366"/>
      <c r="M15" s="366"/>
      <c r="N15" s="745"/>
    </row>
    <row r="16" spans="1:16" ht="15.75" x14ac:dyDescent="0.25">
      <c r="B16" s="1246"/>
      <c r="C16" s="1246"/>
      <c r="D16" s="649">
        <v>13</v>
      </c>
      <c r="E16" s="746">
        <v>1088295200</v>
      </c>
      <c r="F16" s="746">
        <v>400</v>
      </c>
      <c r="G16" s="16"/>
      <c r="I16" s="367"/>
      <c r="J16" s="367"/>
      <c r="K16" s="367"/>
      <c r="L16" s="367"/>
      <c r="M16" s="367"/>
      <c r="N16" s="745"/>
    </row>
    <row r="17" spans="1:14" ht="15.75" x14ac:dyDescent="0.25">
      <c r="B17" s="1246"/>
      <c r="C17" s="1246"/>
      <c r="D17" s="649"/>
      <c r="E17" s="746"/>
      <c r="F17" s="746"/>
      <c r="G17" s="16"/>
      <c r="I17" s="367"/>
      <c r="J17" s="367"/>
      <c r="K17" s="367"/>
      <c r="L17" s="367"/>
      <c r="M17" s="367"/>
      <c r="N17" s="745"/>
    </row>
    <row r="18" spans="1:14" ht="15.75" x14ac:dyDescent="0.25">
      <c r="B18" s="1246"/>
      <c r="C18" s="1246"/>
      <c r="D18" s="649"/>
      <c r="E18" s="746"/>
      <c r="F18" s="746"/>
      <c r="G18" s="16"/>
      <c r="I18" s="367"/>
      <c r="J18" s="367"/>
      <c r="K18" s="367"/>
      <c r="L18" s="367"/>
      <c r="M18" s="367"/>
      <c r="N18" s="745"/>
    </row>
    <row r="19" spans="1:14" ht="15.75" x14ac:dyDescent="0.25">
      <c r="B19" s="1246"/>
      <c r="C19" s="1246"/>
      <c r="D19" s="649"/>
      <c r="E19" s="747"/>
      <c r="F19" s="746"/>
      <c r="G19" s="16"/>
      <c r="H19" s="368"/>
      <c r="I19" s="367"/>
      <c r="J19" s="367"/>
      <c r="K19" s="367"/>
      <c r="L19" s="367"/>
      <c r="M19" s="367"/>
      <c r="N19" s="748"/>
    </row>
    <row r="20" spans="1:14" ht="15.75" x14ac:dyDescent="0.25">
      <c r="B20" s="1246"/>
      <c r="C20" s="1246"/>
      <c r="D20" s="649"/>
      <c r="E20" s="747"/>
      <c r="F20" s="746"/>
      <c r="G20" s="16"/>
      <c r="H20" s="368"/>
      <c r="I20" s="369"/>
      <c r="J20" s="369"/>
      <c r="K20" s="369"/>
      <c r="L20" s="369"/>
      <c r="M20" s="369"/>
      <c r="N20" s="748"/>
    </row>
    <row r="21" spans="1:14" ht="15.75" x14ac:dyDescent="0.25">
      <c r="B21" s="1246"/>
      <c r="C21" s="1246"/>
      <c r="D21" s="649"/>
      <c r="E21" s="747"/>
      <c r="F21" s="746"/>
      <c r="G21" s="16"/>
      <c r="H21" s="368"/>
      <c r="I21" s="744"/>
      <c r="J21" s="744"/>
      <c r="K21" s="744"/>
      <c r="L21" s="744"/>
      <c r="M21" s="744"/>
      <c r="N21" s="748"/>
    </row>
    <row r="22" spans="1:14" ht="15.75" x14ac:dyDescent="0.25">
      <c r="B22" s="1246"/>
      <c r="C22" s="1246"/>
      <c r="D22" s="649"/>
      <c r="E22" s="747"/>
      <c r="F22" s="746"/>
      <c r="G22" s="16"/>
      <c r="H22" s="368"/>
      <c r="I22" s="744"/>
      <c r="J22" s="744"/>
      <c r="K22" s="744"/>
      <c r="L22" s="744"/>
      <c r="M22" s="744"/>
      <c r="N22" s="748"/>
    </row>
    <row r="23" spans="1:14" ht="16.5" thickBot="1" x14ac:dyDescent="0.3">
      <c r="B23" s="1247" t="s">
        <v>15</v>
      </c>
      <c r="C23" s="1248"/>
      <c r="D23" s="649"/>
      <c r="E23" s="749">
        <f>SUM(E16:E22)</f>
        <v>1088295200</v>
      </c>
      <c r="F23" s="746">
        <f>SUM(F16:F22)</f>
        <v>400</v>
      </c>
      <c r="G23" s="16"/>
      <c r="H23" s="368"/>
      <c r="I23" s="744"/>
      <c r="J23" s="744"/>
      <c r="K23" s="744"/>
      <c r="L23" s="744"/>
      <c r="M23" s="744"/>
      <c r="N23" s="748"/>
    </row>
    <row r="24" spans="1:14" ht="43.5" thickBot="1" x14ac:dyDescent="0.3">
      <c r="A24" s="750"/>
      <c r="B24" s="751" t="s">
        <v>16</v>
      </c>
      <c r="C24" s="751" t="s">
        <v>17</v>
      </c>
      <c r="E24" s="366"/>
      <c r="F24" s="366"/>
      <c r="G24" s="366"/>
      <c r="H24" s="366"/>
      <c r="I24" s="752"/>
      <c r="J24" s="752"/>
      <c r="K24" s="752"/>
      <c r="L24" s="752"/>
      <c r="M24" s="752"/>
    </row>
    <row r="25" spans="1:14" ht="15.75" thickBot="1" x14ac:dyDescent="0.3">
      <c r="A25" s="753">
        <v>1</v>
      </c>
      <c r="C25" s="754">
        <f>+F23*80%</f>
        <v>320</v>
      </c>
      <c r="D25" s="755"/>
      <c r="E25" s="756">
        <f>E23</f>
        <v>1088295200</v>
      </c>
      <c r="F25" s="370"/>
      <c r="G25" s="370"/>
      <c r="H25" s="370"/>
      <c r="I25" s="757"/>
      <c r="J25" s="757"/>
      <c r="K25" s="757"/>
      <c r="L25" s="757"/>
      <c r="M25" s="757"/>
    </row>
    <row r="26" spans="1:14" ht="15" x14ac:dyDescent="0.25">
      <c r="A26" s="758"/>
      <c r="C26" s="17"/>
      <c r="D26" s="367"/>
      <c r="E26" s="371"/>
      <c r="F26" s="370"/>
      <c r="G26" s="370"/>
      <c r="H26" s="370"/>
      <c r="I26" s="757"/>
      <c r="J26" s="757"/>
      <c r="K26" s="757"/>
      <c r="L26" s="757"/>
      <c r="M26" s="757"/>
    </row>
    <row r="27" spans="1:14" ht="15" x14ac:dyDescent="0.25">
      <c r="A27" s="758"/>
      <c r="C27" s="17"/>
      <c r="D27" s="367"/>
      <c r="E27" s="371"/>
      <c r="F27" s="370"/>
      <c r="G27" s="370"/>
      <c r="H27" s="370"/>
      <c r="I27" s="757"/>
      <c r="J27" s="757"/>
      <c r="K27" s="757"/>
      <c r="L27" s="757"/>
      <c r="M27" s="757"/>
    </row>
    <row r="28" spans="1:14" ht="15" x14ac:dyDescent="0.2">
      <c r="A28" s="758"/>
      <c r="B28" s="759" t="s">
        <v>18</v>
      </c>
      <c r="C28" s="741"/>
      <c r="D28" s="741"/>
      <c r="E28" s="741"/>
      <c r="F28" s="741"/>
      <c r="G28" s="741"/>
      <c r="H28" s="741"/>
      <c r="I28" s="744"/>
      <c r="J28" s="744"/>
      <c r="K28" s="744"/>
      <c r="L28" s="744"/>
      <c r="M28" s="744"/>
      <c r="N28" s="745"/>
    </row>
    <row r="29" spans="1:14" ht="15" x14ac:dyDescent="0.2">
      <c r="A29" s="758"/>
      <c r="B29" s="741"/>
      <c r="C29" s="741"/>
      <c r="D29" s="741"/>
      <c r="E29" s="741"/>
      <c r="F29" s="741"/>
      <c r="G29" s="741"/>
      <c r="H29" s="741"/>
      <c r="I29" s="744"/>
      <c r="J29" s="744"/>
      <c r="K29" s="744"/>
      <c r="L29" s="744"/>
      <c r="M29" s="744"/>
      <c r="N29" s="745"/>
    </row>
    <row r="30" spans="1:14" ht="15" x14ac:dyDescent="0.2">
      <c r="A30" s="758"/>
      <c r="B30" s="658" t="s">
        <v>19</v>
      </c>
      <c r="C30" s="658" t="s">
        <v>0</v>
      </c>
      <c r="D30" s="658" t="s">
        <v>20</v>
      </c>
      <c r="E30" s="1176" t="s">
        <v>21</v>
      </c>
      <c r="F30" s="1176"/>
      <c r="G30" s="741"/>
      <c r="H30" s="741"/>
      <c r="I30" s="744"/>
      <c r="J30" s="744"/>
      <c r="K30" s="744"/>
      <c r="L30" s="744"/>
      <c r="M30" s="744"/>
      <c r="N30" s="745"/>
    </row>
    <row r="31" spans="1:14" ht="362.25" customHeight="1" x14ac:dyDescent="0.2">
      <c r="A31" s="758"/>
      <c r="B31" s="760" t="s">
        <v>22</v>
      </c>
      <c r="C31" s="761"/>
      <c r="D31" s="761" t="s">
        <v>23</v>
      </c>
      <c r="E31" s="1207" t="s">
        <v>804</v>
      </c>
      <c r="F31" s="1207"/>
      <c r="G31" s="741"/>
      <c r="H31" s="741"/>
      <c r="I31" s="744"/>
      <c r="J31" s="744"/>
      <c r="K31" s="744"/>
      <c r="L31" s="744"/>
      <c r="M31" s="744"/>
      <c r="N31" s="745"/>
    </row>
    <row r="32" spans="1:14" ht="39" customHeight="1" x14ac:dyDescent="0.2">
      <c r="A32" s="758"/>
      <c r="B32" s="760" t="s">
        <v>24</v>
      </c>
      <c r="C32" s="761" t="s">
        <v>23</v>
      </c>
      <c r="D32" s="761"/>
      <c r="E32" s="1207" t="s">
        <v>805</v>
      </c>
      <c r="F32" s="1207"/>
      <c r="G32" s="741"/>
      <c r="H32" s="741"/>
      <c r="I32" s="744"/>
      <c r="J32" s="744"/>
      <c r="K32" s="744"/>
      <c r="L32" s="744"/>
      <c r="M32" s="744"/>
      <c r="N32" s="745"/>
    </row>
    <row r="33" spans="1:14" ht="91.5" customHeight="1" x14ac:dyDescent="0.2">
      <c r="A33" s="758"/>
      <c r="B33" s="760" t="s">
        <v>25</v>
      </c>
      <c r="C33" s="761"/>
      <c r="D33" s="761" t="s">
        <v>23</v>
      </c>
      <c r="E33" s="1207" t="s">
        <v>2004</v>
      </c>
      <c r="F33" s="1207"/>
      <c r="G33" s="741"/>
      <c r="H33" s="741"/>
      <c r="I33" s="744"/>
      <c r="J33" s="744"/>
      <c r="K33" s="744"/>
      <c r="L33" s="744"/>
      <c r="M33" s="744"/>
      <c r="N33" s="745"/>
    </row>
    <row r="34" spans="1:14" ht="15" x14ac:dyDescent="0.2">
      <c r="A34" s="758"/>
      <c r="B34" s="762" t="s">
        <v>26</v>
      </c>
      <c r="C34" s="761" t="s">
        <v>23</v>
      </c>
      <c r="D34" s="763"/>
      <c r="E34" s="1256"/>
      <c r="F34" s="1256"/>
      <c r="G34" s="741"/>
      <c r="H34" s="741"/>
      <c r="I34" s="744"/>
      <c r="J34" s="744"/>
      <c r="K34" s="744"/>
      <c r="L34" s="744"/>
      <c r="M34" s="744"/>
      <c r="N34" s="745"/>
    </row>
    <row r="35" spans="1:14" ht="15" x14ac:dyDescent="0.2">
      <c r="A35" s="758"/>
      <c r="B35" s="741"/>
      <c r="C35" s="741"/>
      <c r="D35" s="741"/>
      <c r="E35" s="741"/>
      <c r="F35" s="741"/>
      <c r="G35" s="741"/>
      <c r="H35" s="741"/>
      <c r="I35" s="744"/>
      <c r="J35" s="744"/>
      <c r="K35" s="744"/>
      <c r="L35" s="744"/>
      <c r="M35" s="744"/>
      <c r="N35" s="745"/>
    </row>
    <row r="36" spans="1:14" ht="15" x14ac:dyDescent="0.2">
      <c r="A36" s="758"/>
      <c r="B36" s="741"/>
      <c r="C36" s="741"/>
      <c r="D36" s="741"/>
      <c r="E36" s="741"/>
      <c r="F36" s="741"/>
      <c r="G36" s="741"/>
      <c r="H36" s="741"/>
      <c r="I36" s="744"/>
      <c r="J36" s="744"/>
      <c r="K36" s="744"/>
      <c r="L36" s="744"/>
      <c r="M36" s="744"/>
      <c r="N36" s="745"/>
    </row>
    <row r="37" spans="1:14" ht="15" x14ac:dyDescent="0.2">
      <c r="A37" s="758"/>
      <c r="B37" s="759" t="s">
        <v>27</v>
      </c>
      <c r="C37" s="741"/>
      <c r="D37" s="741"/>
      <c r="E37" s="741"/>
      <c r="F37" s="741"/>
      <c r="G37" s="741"/>
      <c r="H37" s="741"/>
      <c r="I37" s="744"/>
      <c r="J37" s="744"/>
      <c r="K37" s="744"/>
      <c r="L37" s="744"/>
      <c r="M37" s="744"/>
      <c r="N37" s="745"/>
    </row>
    <row r="38" spans="1:14" ht="15" x14ac:dyDescent="0.2">
      <c r="A38" s="758"/>
      <c r="B38" s="741"/>
      <c r="C38" s="741"/>
      <c r="D38" s="741"/>
      <c r="E38" s="741"/>
      <c r="F38" s="741"/>
      <c r="G38" s="741"/>
      <c r="H38" s="741"/>
      <c r="I38" s="744"/>
      <c r="J38" s="744"/>
      <c r="K38" s="744"/>
      <c r="L38" s="744"/>
      <c r="M38" s="744"/>
      <c r="N38" s="745"/>
    </row>
    <row r="39" spans="1:14" ht="15" x14ac:dyDescent="0.2">
      <c r="A39" s="758"/>
      <c r="B39" s="741"/>
      <c r="C39" s="741"/>
      <c r="D39" s="741"/>
      <c r="E39" s="741"/>
      <c r="F39" s="741"/>
      <c r="G39" s="741"/>
      <c r="H39" s="741"/>
      <c r="I39" s="744"/>
      <c r="J39" s="744"/>
      <c r="K39" s="744"/>
      <c r="L39" s="744"/>
      <c r="M39" s="744"/>
      <c r="N39" s="745"/>
    </row>
    <row r="40" spans="1:14" ht="15" x14ac:dyDescent="0.2">
      <c r="A40" s="758"/>
      <c r="B40" s="658" t="s">
        <v>19</v>
      </c>
      <c r="C40" s="658" t="s">
        <v>28</v>
      </c>
      <c r="D40" s="764" t="s">
        <v>29</v>
      </c>
      <c r="E40" s="764" t="s">
        <v>30</v>
      </c>
      <c r="F40" s="741"/>
      <c r="G40" s="741"/>
      <c r="H40" s="741"/>
      <c r="I40" s="744"/>
      <c r="J40" s="744"/>
      <c r="K40" s="744"/>
      <c r="L40" s="744"/>
      <c r="M40" s="744"/>
      <c r="N40" s="745"/>
    </row>
    <row r="41" spans="1:14" ht="42.75" x14ac:dyDescent="0.2">
      <c r="A41" s="758"/>
      <c r="B41" s="660" t="s">
        <v>31</v>
      </c>
      <c r="C41" s="661">
        <v>40</v>
      </c>
      <c r="D41" s="761">
        <v>0</v>
      </c>
      <c r="E41" s="1249">
        <f>+D41+D42</f>
        <v>0</v>
      </c>
      <c r="F41" s="741"/>
      <c r="G41" s="741"/>
      <c r="H41" s="741"/>
      <c r="I41" s="744"/>
      <c r="J41" s="744"/>
      <c r="K41" s="744"/>
      <c r="L41" s="744"/>
      <c r="M41" s="744"/>
      <c r="N41" s="745"/>
    </row>
    <row r="42" spans="1:14" ht="71.25" x14ac:dyDescent="0.2">
      <c r="A42" s="758"/>
      <c r="B42" s="660" t="s">
        <v>32</v>
      </c>
      <c r="C42" s="661">
        <v>60</v>
      </c>
      <c r="D42" s="761">
        <v>0</v>
      </c>
      <c r="E42" s="1250"/>
      <c r="F42" s="741"/>
      <c r="G42" s="741"/>
      <c r="H42" s="741"/>
      <c r="I42" s="744"/>
      <c r="J42" s="744"/>
      <c r="K42" s="744"/>
      <c r="L42" s="744"/>
      <c r="M42" s="744"/>
      <c r="N42" s="745"/>
    </row>
    <row r="43" spans="1:14" ht="15" x14ac:dyDescent="0.25">
      <c r="A43" s="758"/>
      <c r="C43" s="17"/>
      <c r="D43" s="367"/>
      <c r="E43" s="371"/>
      <c r="F43" s="370"/>
      <c r="G43" s="370"/>
      <c r="H43" s="370"/>
      <c r="I43" s="757"/>
      <c r="J43" s="757"/>
      <c r="K43" s="757"/>
      <c r="L43" s="757"/>
      <c r="M43" s="757"/>
    </row>
    <row r="44" spans="1:14" ht="15" x14ac:dyDescent="0.25">
      <c r="A44" s="758"/>
      <c r="C44" s="17"/>
      <c r="D44" s="367"/>
      <c r="E44" s="371"/>
      <c r="F44" s="370"/>
      <c r="G44" s="370"/>
      <c r="H44" s="370"/>
      <c r="I44" s="757"/>
      <c r="J44" s="757"/>
      <c r="K44" s="757"/>
      <c r="L44" s="757"/>
      <c r="M44" s="757"/>
    </row>
    <row r="45" spans="1:14" ht="15" x14ac:dyDescent="0.25">
      <c r="A45" s="758"/>
      <c r="C45" s="17"/>
      <c r="D45" s="367"/>
      <c r="E45" s="371"/>
      <c r="F45" s="370"/>
      <c r="G45" s="370"/>
      <c r="H45" s="370"/>
      <c r="I45" s="757"/>
      <c r="J45" s="757"/>
      <c r="K45" s="757"/>
      <c r="L45" s="757"/>
      <c r="M45" s="757"/>
    </row>
    <row r="46" spans="1:14" ht="15.75" customHeight="1" thickBot="1" x14ac:dyDescent="0.3">
      <c r="M46" s="1251" t="s">
        <v>485</v>
      </c>
      <c r="N46" s="1251"/>
    </row>
    <row r="47" spans="1:14" ht="15" x14ac:dyDescent="0.25">
      <c r="B47" s="765" t="s">
        <v>33</v>
      </c>
      <c r="M47" s="766"/>
      <c r="N47" s="766"/>
    </row>
    <row r="48" spans="1:14" ht="15" thickBot="1" x14ac:dyDescent="0.3">
      <c r="M48" s="766"/>
      <c r="N48" s="766"/>
    </row>
    <row r="49" spans="1:26" s="744" customFormat="1" ht="75" x14ac:dyDescent="0.25">
      <c r="B49" s="767" t="s">
        <v>34</v>
      </c>
      <c r="C49" s="767" t="s">
        <v>35</v>
      </c>
      <c r="D49" s="767" t="s">
        <v>36</v>
      </c>
      <c r="E49" s="767" t="s">
        <v>37</v>
      </c>
      <c r="F49" s="767" t="s">
        <v>38</v>
      </c>
      <c r="G49" s="767" t="s">
        <v>39</v>
      </c>
      <c r="H49" s="767" t="s">
        <v>40</v>
      </c>
      <c r="I49" s="767" t="s">
        <v>41</v>
      </c>
      <c r="J49" s="767" t="s">
        <v>42</v>
      </c>
      <c r="K49" s="767" t="s">
        <v>43</v>
      </c>
      <c r="L49" s="767" t="s">
        <v>44</v>
      </c>
      <c r="M49" s="768" t="s">
        <v>45</v>
      </c>
      <c r="N49" s="767" t="s">
        <v>46</v>
      </c>
      <c r="O49" s="767" t="s">
        <v>47</v>
      </c>
      <c r="P49" s="769" t="s">
        <v>48</v>
      </c>
      <c r="Q49" s="769" t="s">
        <v>49</v>
      </c>
    </row>
    <row r="50" spans="1:26" s="495" customFormat="1" ht="35.25" customHeight="1" x14ac:dyDescent="0.25">
      <c r="A50" s="503">
        <v>1</v>
      </c>
      <c r="B50" s="4" t="s">
        <v>806</v>
      </c>
      <c r="C50" s="4" t="s">
        <v>806</v>
      </c>
      <c r="D50" s="4" t="s">
        <v>807</v>
      </c>
      <c r="E50" s="4" t="s">
        <v>808</v>
      </c>
      <c r="F50" s="19" t="s">
        <v>0</v>
      </c>
      <c r="G50" s="19" t="s">
        <v>50</v>
      </c>
      <c r="H50" s="20">
        <v>41446</v>
      </c>
      <c r="I50" s="20">
        <v>41810</v>
      </c>
      <c r="J50" s="21" t="s">
        <v>20</v>
      </c>
      <c r="K50" s="94">
        <v>12</v>
      </c>
      <c r="L50" s="94">
        <v>0</v>
      </c>
      <c r="M50" s="23">
        <v>400</v>
      </c>
      <c r="N50" s="24" t="s">
        <v>50</v>
      </c>
      <c r="O50" s="357">
        <v>420000000</v>
      </c>
      <c r="P50" s="25">
        <v>84</v>
      </c>
      <c r="Q50" s="358"/>
      <c r="R50" s="8"/>
      <c r="S50" s="8"/>
      <c r="T50" s="8"/>
      <c r="U50" s="8"/>
      <c r="V50" s="8"/>
      <c r="W50" s="8"/>
      <c r="X50" s="8"/>
      <c r="Y50" s="8"/>
      <c r="Z50" s="8"/>
    </row>
    <row r="51" spans="1:26" s="495" customFormat="1" ht="35.25" customHeight="1" x14ac:dyDescent="0.25">
      <c r="A51" s="503">
        <v>2</v>
      </c>
      <c r="B51" s="4" t="s">
        <v>806</v>
      </c>
      <c r="C51" s="4" t="s">
        <v>806</v>
      </c>
      <c r="D51" s="4" t="s">
        <v>536</v>
      </c>
      <c r="E51" s="4" t="s">
        <v>809</v>
      </c>
      <c r="F51" s="19" t="s">
        <v>20</v>
      </c>
      <c r="G51" s="19" t="s">
        <v>50</v>
      </c>
      <c r="H51" s="20">
        <v>37315</v>
      </c>
      <c r="I51" s="20">
        <v>41118</v>
      </c>
      <c r="J51" s="21" t="s">
        <v>741</v>
      </c>
      <c r="K51" s="94">
        <v>0</v>
      </c>
      <c r="L51" s="22">
        <v>5</v>
      </c>
      <c r="M51" s="23">
        <v>330</v>
      </c>
      <c r="N51" s="24" t="s">
        <v>50</v>
      </c>
      <c r="O51" s="357">
        <v>158530680</v>
      </c>
      <c r="P51" s="25" t="s">
        <v>810</v>
      </c>
      <c r="Q51" s="498" t="s">
        <v>811</v>
      </c>
      <c r="R51" s="8"/>
      <c r="S51" s="8"/>
      <c r="T51" s="8"/>
      <c r="U51" s="8"/>
      <c r="V51" s="8"/>
      <c r="W51" s="8"/>
      <c r="X51" s="8"/>
      <c r="Y51" s="8"/>
      <c r="Z51" s="8"/>
    </row>
    <row r="52" spans="1:26" s="495" customFormat="1" ht="35.25" customHeight="1" x14ac:dyDescent="0.25">
      <c r="A52" s="503">
        <v>3</v>
      </c>
      <c r="B52" s="4" t="s">
        <v>806</v>
      </c>
      <c r="C52" s="4" t="s">
        <v>806</v>
      </c>
      <c r="D52" s="4" t="s">
        <v>536</v>
      </c>
      <c r="E52" s="4" t="s">
        <v>812</v>
      </c>
      <c r="F52" s="19" t="s">
        <v>20</v>
      </c>
      <c r="G52" s="19" t="s">
        <v>50</v>
      </c>
      <c r="H52" s="20">
        <v>40610</v>
      </c>
      <c r="I52" s="20">
        <v>40794</v>
      </c>
      <c r="J52" s="21" t="s">
        <v>741</v>
      </c>
      <c r="K52" s="94">
        <v>0</v>
      </c>
      <c r="L52" s="22">
        <v>6</v>
      </c>
      <c r="M52" s="23">
        <v>300</v>
      </c>
      <c r="N52" s="24" t="s">
        <v>50</v>
      </c>
      <c r="O52" s="357">
        <v>155290800</v>
      </c>
      <c r="P52" s="25" t="s">
        <v>813</v>
      </c>
      <c r="Q52" s="498" t="s">
        <v>811</v>
      </c>
      <c r="R52" s="8"/>
      <c r="S52" s="8"/>
      <c r="T52" s="8"/>
      <c r="U52" s="8"/>
      <c r="V52" s="8"/>
      <c r="W52" s="8"/>
      <c r="X52" s="8"/>
      <c r="Y52" s="8"/>
      <c r="Z52" s="8"/>
    </row>
    <row r="53" spans="1:26" s="495" customFormat="1" ht="35.25" customHeight="1" x14ac:dyDescent="0.25">
      <c r="A53" s="503">
        <v>4</v>
      </c>
      <c r="B53" s="260" t="s">
        <v>806</v>
      </c>
      <c r="C53" s="260" t="s">
        <v>806</v>
      </c>
      <c r="D53" s="260" t="s">
        <v>814</v>
      </c>
      <c r="E53" s="4" t="s">
        <v>815</v>
      </c>
      <c r="F53" s="19" t="s">
        <v>20</v>
      </c>
      <c r="G53" s="19" t="s">
        <v>50</v>
      </c>
      <c r="H53" s="20">
        <v>41212</v>
      </c>
      <c r="I53" s="20" t="s">
        <v>816</v>
      </c>
      <c r="J53" s="21" t="s">
        <v>741</v>
      </c>
      <c r="K53" s="94">
        <v>0</v>
      </c>
      <c r="L53" s="22">
        <v>4</v>
      </c>
      <c r="M53" s="23">
        <v>2860</v>
      </c>
      <c r="N53" s="24" t="s">
        <v>50</v>
      </c>
      <c r="O53" s="357">
        <v>173925000</v>
      </c>
      <c r="P53" s="25" t="s">
        <v>817</v>
      </c>
      <c r="Q53" s="498" t="s">
        <v>811</v>
      </c>
      <c r="R53" s="8"/>
      <c r="S53" s="8"/>
      <c r="T53" s="8"/>
      <c r="U53" s="8"/>
      <c r="V53" s="8"/>
      <c r="W53" s="8"/>
      <c r="X53" s="8"/>
      <c r="Y53" s="8"/>
      <c r="Z53" s="8"/>
    </row>
    <row r="54" spans="1:26" s="495" customFormat="1" ht="35.25" customHeight="1" x14ac:dyDescent="0.25">
      <c r="A54" s="503">
        <v>5</v>
      </c>
      <c r="B54" s="4" t="s">
        <v>806</v>
      </c>
      <c r="C54" s="4" t="s">
        <v>806</v>
      </c>
      <c r="D54" s="4" t="s">
        <v>818</v>
      </c>
      <c r="E54" s="4" t="s">
        <v>819</v>
      </c>
      <c r="F54" s="19" t="s">
        <v>20</v>
      </c>
      <c r="G54" s="19" t="s">
        <v>50</v>
      </c>
      <c r="H54" s="20">
        <v>41229</v>
      </c>
      <c r="I54" s="20">
        <v>41274</v>
      </c>
      <c r="J54" s="21" t="s">
        <v>20</v>
      </c>
      <c r="K54" s="94">
        <v>0</v>
      </c>
      <c r="L54" s="22">
        <v>1</v>
      </c>
      <c r="M54" s="23" t="s">
        <v>741</v>
      </c>
      <c r="N54" s="24" t="s">
        <v>50</v>
      </c>
      <c r="O54" s="357">
        <v>118157600</v>
      </c>
      <c r="P54" s="25" t="s">
        <v>820</v>
      </c>
      <c r="Q54" s="498" t="s">
        <v>821</v>
      </c>
      <c r="R54" s="8"/>
      <c r="S54" s="8"/>
      <c r="T54" s="8"/>
      <c r="U54" s="8"/>
      <c r="V54" s="8"/>
      <c r="W54" s="8"/>
      <c r="X54" s="8"/>
      <c r="Y54" s="8"/>
      <c r="Z54" s="8"/>
    </row>
    <row r="55" spans="1:26" s="495" customFormat="1" ht="35.25" customHeight="1" x14ac:dyDescent="0.25">
      <c r="A55" s="503">
        <v>6</v>
      </c>
      <c r="B55" s="4" t="s">
        <v>806</v>
      </c>
      <c r="C55" s="4" t="s">
        <v>806</v>
      </c>
      <c r="D55" s="4" t="s">
        <v>536</v>
      </c>
      <c r="E55" s="4" t="s">
        <v>822</v>
      </c>
      <c r="F55" s="19" t="s">
        <v>20</v>
      </c>
      <c r="G55" s="19" t="s">
        <v>50</v>
      </c>
      <c r="H55" s="20">
        <v>40130</v>
      </c>
      <c r="I55" s="20">
        <v>40952</v>
      </c>
      <c r="J55" s="21" t="s">
        <v>20</v>
      </c>
      <c r="K55" s="94">
        <v>0</v>
      </c>
      <c r="L55" s="22">
        <v>27</v>
      </c>
      <c r="M55" s="23">
        <v>330</v>
      </c>
      <c r="N55" s="24" t="s">
        <v>50</v>
      </c>
      <c r="O55" s="357">
        <v>748951326</v>
      </c>
      <c r="P55" s="25" t="s">
        <v>823</v>
      </c>
      <c r="Q55" s="498" t="s">
        <v>824</v>
      </c>
      <c r="R55" s="8"/>
      <c r="S55" s="8"/>
      <c r="T55" s="8"/>
      <c r="U55" s="8"/>
      <c r="V55" s="8"/>
      <c r="W55" s="8"/>
      <c r="X55" s="8"/>
      <c r="Y55" s="8"/>
      <c r="Z55" s="8"/>
    </row>
    <row r="56" spans="1:26" s="495" customFormat="1" x14ac:dyDescent="0.25">
      <c r="A56" s="503"/>
      <c r="B56" s="26" t="s">
        <v>30</v>
      </c>
      <c r="C56" s="5"/>
      <c r="D56" s="4"/>
      <c r="E56" s="27"/>
      <c r="F56" s="28"/>
      <c r="G56" s="28"/>
      <c r="H56" s="28"/>
      <c r="I56" s="21"/>
      <c r="J56" s="21"/>
      <c r="K56" s="29">
        <f>SUM(K50:K55)</f>
        <v>12</v>
      </c>
      <c r="L56" s="30"/>
      <c r="M56" s="29">
        <f>SUM(M50:M55)</f>
        <v>4220</v>
      </c>
      <c r="N56" s="30">
        <f>SUM(N50:N55)</f>
        <v>0</v>
      </c>
      <c r="O56" s="25"/>
      <c r="P56" s="25"/>
      <c r="Q56" s="498"/>
    </row>
    <row r="57" spans="1:26" s="372" customFormat="1" x14ac:dyDescent="0.25">
      <c r="E57" s="373"/>
      <c r="K57" s="374"/>
    </row>
    <row r="58" spans="1:26" s="372" customFormat="1" ht="15" x14ac:dyDescent="0.25">
      <c r="B58" s="1252" t="s">
        <v>51</v>
      </c>
      <c r="C58" s="1252" t="s">
        <v>52</v>
      </c>
      <c r="D58" s="1254" t="s">
        <v>53</v>
      </c>
      <c r="E58" s="1254"/>
      <c r="H58" s="31"/>
      <c r="K58" s="375"/>
      <c r="L58" s="375"/>
      <c r="M58" s="375"/>
    </row>
    <row r="59" spans="1:26" s="372" customFormat="1" ht="18" x14ac:dyDescent="0.25">
      <c r="B59" s="1253"/>
      <c r="C59" s="1253"/>
      <c r="D59" s="504" t="s">
        <v>54</v>
      </c>
      <c r="E59" s="376" t="s">
        <v>55</v>
      </c>
      <c r="F59" s="377" t="s">
        <v>689</v>
      </c>
      <c r="H59" s="32"/>
      <c r="I59" s="378"/>
      <c r="K59" s="378"/>
      <c r="L59" s="375"/>
    </row>
    <row r="60" spans="1:26" s="372" customFormat="1" ht="216" x14ac:dyDescent="0.25">
      <c r="B60" s="377" t="s">
        <v>56</v>
      </c>
      <c r="C60" s="379">
        <f>+K56</f>
        <v>12</v>
      </c>
      <c r="D60" s="506"/>
      <c r="E60" s="506" t="s">
        <v>23</v>
      </c>
      <c r="F60" s="770" t="s">
        <v>825</v>
      </c>
      <c r="G60" s="380"/>
      <c r="H60" s="33"/>
      <c r="I60" s="33"/>
      <c r="J60" s="380"/>
      <c r="L60" s="381" t="e">
        <f>K50+#REF!+#REF!+#REF!</f>
        <v>#REF!</v>
      </c>
      <c r="M60" s="380"/>
    </row>
    <row r="61" spans="1:26" s="372" customFormat="1" ht="85.5" x14ac:dyDescent="0.2">
      <c r="B61" s="377" t="s">
        <v>57</v>
      </c>
      <c r="C61" s="382">
        <f>+M56</f>
        <v>4220</v>
      </c>
      <c r="D61" s="506" t="s">
        <v>23</v>
      </c>
      <c r="E61" s="506"/>
      <c r="F61" s="709" t="s">
        <v>805</v>
      </c>
    </row>
    <row r="62" spans="1:26" s="372" customFormat="1" x14ac:dyDescent="0.25">
      <c r="B62" s="383"/>
      <c r="C62" s="1163"/>
      <c r="D62" s="1163"/>
      <c r="E62" s="1163"/>
      <c r="F62" s="1163"/>
      <c r="G62" s="1163"/>
      <c r="H62" s="1163"/>
      <c r="I62" s="1163"/>
      <c r="J62" s="1163"/>
      <c r="K62" s="1163"/>
      <c r="L62" s="1163"/>
      <c r="M62" s="1163"/>
      <c r="N62" s="1163"/>
    </row>
    <row r="63" spans="1:26" ht="15" thickBot="1" x14ac:dyDescent="0.3"/>
    <row r="64" spans="1:26" ht="27" thickBot="1" x14ac:dyDescent="0.3">
      <c r="B64" s="1255" t="s">
        <v>58</v>
      </c>
      <c r="C64" s="1255"/>
      <c r="D64" s="1255"/>
      <c r="E64" s="1255"/>
      <c r="F64" s="1255"/>
      <c r="G64" s="1255"/>
      <c r="H64" s="1255"/>
      <c r="I64" s="1255"/>
      <c r="J64" s="1255"/>
      <c r="K64" s="1255"/>
      <c r="L64" s="1255"/>
      <c r="M64" s="1255"/>
      <c r="N64" s="1255"/>
    </row>
    <row r="67" spans="2:22" ht="90" x14ac:dyDescent="0.25">
      <c r="B67" s="658" t="s">
        <v>59</v>
      </c>
      <c r="C67" s="771" t="s">
        <v>60</v>
      </c>
      <c r="D67" s="771" t="s">
        <v>61</v>
      </c>
      <c r="E67" s="771" t="s">
        <v>62</v>
      </c>
      <c r="F67" s="771" t="s">
        <v>63</v>
      </c>
      <c r="G67" s="771" t="s">
        <v>64</v>
      </c>
      <c r="H67" s="771" t="s">
        <v>498</v>
      </c>
      <c r="I67" s="658" t="s">
        <v>65</v>
      </c>
      <c r="J67" s="771" t="s">
        <v>66</v>
      </c>
      <c r="K67" s="771" t="s">
        <v>67</v>
      </c>
      <c r="L67" s="771" t="s">
        <v>68</v>
      </c>
      <c r="M67" s="771" t="s">
        <v>69</v>
      </c>
      <c r="N67" s="772" t="s">
        <v>70</v>
      </c>
      <c r="O67" s="772" t="s">
        <v>71</v>
      </c>
      <c r="P67" s="1216" t="s">
        <v>21</v>
      </c>
      <c r="Q67" s="1217"/>
      <c r="R67" s="771" t="s">
        <v>72</v>
      </c>
    </row>
    <row r="68" spans="2:22" ht="15" customHeight="1" x14ac:dyDescent="0.25">
      <c r="B68" s="760" t="s">
        <v>826</v>
      </c>
      <c r="C68" s="760" t="s">
        <v>826</v>
      </c>
      <c r="D68" s="773" t="s">
        <v>827</v>
      </c>
      <c r="E68" s="525">
        <v>200</v>
      </c>
      <c r="F68" s="503" t="s">
        <v>741</v>
      </c>
      <c r="G68" s="496" t="s">
        <v>741</v>
      </c>
      <c r="H68" s="503" t="s">
        <v>741</v>
      </c>
      <c r="I68" s="503" t="s">
        <v>741</v>
      </c>
      <c r="J68" s="503" t="s">
        <v>50</v>
      </c>
      <c r="K68" s="503" t="s">
        <v>0</v>
      </c>
      <c r="L68" s="661" t="s">
        <v>0</v>
      </c>
      <c r="M68" s="661" t="s">
        <v>0</v>
      </c>
      <c r="N68" s="661" t="s">
        <v>0</v>
      </c>
      <c r="O68" s="726" t="s">
        <v>0</v>
      </c>
      <c r="P68" s="1239" t="s">
        <v>828</v>
      </c>
      <c r="Q68" s="1240"/>
      <c r="R68" s="503" t="s">
        <v>20</v>
      </c>
      <c r="U68" s="1241"/>
      <c r="V68" s="1241"/>
    </row>
    <row r="69" spans="2:22" ht="15" customHeight="1" x14ac:dyDescent="0.2">
      <c r="B69" s="760" t="s">
        <v>826</v>
      </c>
      <c r="C69" s="760" t="s">
        <v>826</v>
      </c>
      <c r="D69" s="773" t="s">
        <v>829</v>
      </c>
      <c r="E69" s="384">
        <v>200</v>
      </c>
      <c r="F69" s="503" t="s">
        <v>741</v>
      </c>
      <c r="G69" s="496" t="s">
        <v>741</v>
      </c>
      <c r="H69" s="503" t="s">
        <v>741</v>
      </c>
      <c r="I69" s="503" t="s">
        <v>741</v>
      </c>
      <c r="J69" s="503" t="s">
        <v>50</v>
      </c>
      <c r="K69" s="503" t="s">
        <v>0</v>
      </c>
      <c r="L69" s="661" t="s">
        <v>0</v>
      </c>
      <c r="M69" s="661" t="s">
        <v>0</v>
      </c>
      <c r="N69" s="661" t="s">
        <v>0</v>
      </c>
      <c r="O69" s="726" t="s">
        <v>0</v>
      </c>
      <c r="P69" s="1239" t="s">
        <v>828</v>
      </c>
      <c r="Q69" s="1240"/>
      <c r="R69" s="503" t="s">
        <v>20</v>
      </c>
      <c r="U69" s="1241"/>
      <c r="V69" s="1241"/>
    </row>
    <row r="70" spans="2:22" x14ac:dyDescent="0.25">
      <c r="B70" s="740" t="s">
        <v>73</v>
      </c>
    </row>
    <row r="71" spans="2:22" x14ac:dyDescent="0.25">
      <c r="B71" s="740" t="s">
        <v>74</v>
      </c>
    </row>
    <row r="72" spans="2:22" x14ac:dyDescent="0.25">
      <c r="B72" s="740" t="s">
        <v>75</v>
      </c>
    </row>
    <row r="74" spans="2:22" ht="15" thickBot="1" x14ac:dyDescent="0.3"/>
    <row r="75" spans="2:22" ht="27" thickBot="1" x14ac:dyDescent="0.3">
      <c r="B75" s="1221" t="s">
        <v>76</v>
      </c>
      <c r="C75" s="1222"/>
      <c r="D75" s="1222"/>
      <c r="E75" s="1222"/>
      <c r="F75" s="1222"/>
      <c r="G75" s="1222"/>
      <c r="H75" s="1222"/>
      <c r="I75" s="1222"/>
      <c r="J75" s="1222"/>
      <c r="K75" s="1222"/>
      <c r="L75" s="1222"/>
      <c r="M75" s="1222"/>
      <c r="N75" s="1223"/>
    </row>
    <row r="80" spans="2:22" ht="15" customHeight="1" x14ac:dyDescent="0.25">
      <c r="B80" s="1208" t="s">
        <v>77</v>
      </c>
      <c r="C80" s="1176" t="s">
        <v>78</v>
      </c>
      <c r="D80" s="1176" t="s">
        <v>79</v>
      </c>
      <c r="E80" s="1176" t="s">
        <v>80</v>
      </c>
      <c r="F80" s="1176" t="s">
        <v>81</v>
      </c>
      <c r="G80" s="1176" t="s">
        <v>82</v>
      </c>
      <c r="H80" s="1176" t="s">
        <v>83</v>
      </c>
      <c r="I80" s="1176" t="s">
        <v>84</v>
      </c>
      <c r="J80" s="1176" t="s">
        <v>85</v>
      </c>
      <c r="K80" s="1176"/>
      <c r="L80" s="1176"/>
      <c r="M80" s="1176" t="s">
        <v>86</v>
      </c>
      <c r="N80" s="1176" t="s">
        <v>830</v>
      </c>
      <c r="O80" s="1176" t="s">
        <v>831</v>
      </c>
      <c r="P80" s="1176" t="s">
        <v>21</v>
      </c>
      <c r="Q80" s="1176"/>
    </row>
    <row r="81" spans="2:17" ht="28.5" x14ac:dyDescent="0.2">
      <c r="B81" s="1209"/>
      <c r="C81" s="1176"/>
      <c r="D81" s="1176"/>
      <c r="E81" s="1176"/>
      <c r="F81" s="1176"/>
      <c r="G81" s="1176"/>
      <c r="H81" s="1176"/>
      <c r="I81" s="1176"/>
      <c r="J81" s="774" t="s">
        <v>87</v>
      </c>
      <c r="K81" s="775" t="s">
        <v>88</v>
      </c>
      <c r="L81" s="776" t="s">
        <v>89</v>
      </c>
      <c r="M81" s="1176"/>
      <c r="N81" s="1176"/>
      <c r="O81" s="1176"/>
      <c r="P81" s="1176"/>
      <c r="Q81" s="1176"/>
    </row>
    <row r="82" spans="2:17" ht="28.5" x14ac:dyDescent="0.25">
      <c r="B82" s="723" t="s">
        <v>90</v>
      </c>
      <c r="C82" s="724">
        <v>200</v>
      </c>
      <c r="D82" s="724" t="s">
        <v>832</v>
      </c>
      <c r="E82" s="724">
        <v>52191061</v>
      </c>
      <c r="F82" s="724" t="s">
        <v>833</v>
      </c>
      <c r="G82" s="724" t="s">
        <v>834</v>
      </c>
      <c r="H82" s="725">
        <v>35629</v>
      </c>
      <c r="I82" s="498" t="s">
        <v>50</v>
      </c>
      <c r="J82" s="726" t="s">
        <v>835</v>
      </c>
      <c r="K82" s="727" t="s">
        <v>836</v>
      </c>
      <c r="L82" s="726" t="s">
        <v>837</v>
      </c>
      <c r="M82" s="661" t="s">
        <v>0</v>
      </c>
      <c r="N82" s="661" t="s">
        <v>0</v>
      </c>
      <c r="O82" s="661" t="s">
        <v>0</v>
      </c>
      <c r="P82" s="1235"/>
      <c r="Q82" s="1235"/>
    </row>
    <row r="83" spans="2:17" ht="42.75" x14ac:dyDescent="0.25">
      <c r="B83" s="723" t="s">
        <v>90</v>
      </c>
      <c r="C83" s="724">
        <v>200</v>
      </c>
      <c r="D83" s="724" t="s">
        <v>838</v>
      </c>
      <c r="E83" s="724">
        <v>1015400781</v>
      </c>
      <c r="F83" s="724" t="s">
        <v>839</v>
      </c>
      <c r="G83" s="724" t="s">
        <v>840</v>
      </c>
      <c r="H83" s="725">
        <v>41011</v>
      </c>
      <c r="I83" s="498">
        <v>67548</v>
      </c>
      <c r="J83" s="726" t="s">
        <v>841</v>
      </c>
      <c r="K83" s="727" t="s">
        <v>842</v>
      </c>
      <c r="L83" s="726" t="s">
        <v>843</v>
      </c>
      <c r="M83" s="661" t="s">
        <v>0</v>
      </c>
      <c r="N83" s="661" t="s">
        <v>0</v>
      </c>
      <c r="O83" s="661" t="s">
        <v>0</v>
      </c>
      <c r="P83" s="1236"/>
      <c r="Q83" s="1237"/>
    </row>
    <row r="84" spans="2:17" ht="142.5" x14ac:dyDescent="0.25">
      <c r="B84" s="723" t="s">
        <v>91</v>
      </c>
      <c r="C84" s="724">
        <v>200</v>
      </c>
      <c r="D84" s="723" t="s">
        <v>844</v>
      </c>
      <c r="E84" s="777">
        <v>1069724116</v>
      </c>
      <c r="F84" s="777" t="s">
        <v>109</v>
      </c>
      <c r="G84" s="723" t="s">
        <v>845</v>
      </c>
      <c r="H84" s="778">
        <v>40998</v>
      </c>
      <c r="I84" s="498">
        <v>137434</v>
      </c>
      <c r="J84" s="726" t="s">
        <v>846</v>
      </c>
      <c r="K84" s="385" t="s">
        <v>847</v>
      </c>
      <c r="L84" s="385" t="s">
        <v>848</v>
      </c>
      <c r="M84" s="661" t="s">
        <v>0</v>
      </c>
      <c r="N84" s="661" t="s">
        <v>0</v>
      </c>
      <c r="O84" s="661" t="s">
        <v>0</v>
      </c>
      <c r="P84" s="1238" t="s">
        <v>849</v>
      </c>
      <c r="Q84" s="1238"/>
    </row>
    <row r="85" spans="2:17" ht="105" customHeight="1" x14ac:dyDescent="0.25">
      <c r="B85" s="723" t="s">
        <v>91</v>
      </c>
      <c r="C85" s="724">
        <v>200</v>
      </c>
      <c r="D85" s="723" t="s">
        <v>850</v>
      </c>
      <c r="E85" s="777">
        <v>1026260980</v>
      </c>
      <c r="F85" s="777" t="s">
        <v>109</v>
      </c>
      <c r="G85" s="723" t="s">
        <v>851</v>
      </c>
      <c r="H85" s="778">
        <v>40438</v>
      </c>
      <c r="I85" s="498">
        <v>117155</v>
      </c>
      <c r="J85" s="726" t="s">
        <v>852</v>
      </c>
      <c r="K85" s="385" t="s">
        <v>853</v>
      </c>
      <c r="L85" s="385" t="s">
        <v>512</v>
      </c>
      <c r="M85" s="661" t="s">
        <v>0</v>
      </c>
      <c r="N85" s="661" t="s">
        <v>0</v>
      </c>
      <c r="O85" s="661" t="s">
        <v>0</v>
      </c>
      <c r="P85" s="1238" t="s">
        <v>854</v>
      </c>
      <c r="Q85" s="1238"/>
    </row>
    <row r="86" spans="2:17" x14ac:dyDescent="0.25">
      <c r="B86" s="779"/>
      <c r="C86" s="780"/>
      <c r="D86" s="779"/>
      <c r="E86" s="781"/>
      <c r="F86" s="781"/>
      <c r="G86" s="779"/>
      <c r="H86" s="782"/>
      <c r="I86" s="8"/>
      <c r="J86" s="783"/>
      <c r="K86" s="366"/>
      <c r="L86" s="366"/>
      <c r="M86" s="784"/>
      <c r="N86" s="784"/>
      <c r="O86" s="784"/>
      <c r="P86" s="785"/>
      <c r="Q86" s="785"/>
    </row>
    <row r="87" spans="2:17" ht="15" thickBot="1" x14ac:dyDescent="0.3">
      <c r="B87" s="779"/>
      <c r="C87" s="780"/>
      <c r="D87" s="779"/>
      <c r="E87" s="781"/>
      <c r="F87" s="781"/>
      <c r="G87" s="779"/>
      <c r="H87" s="782"/>
      <c r="I87" s="8"/>
      <c r="J87" s="783"/>
      <c r="K87" s="366"/>
      <c r="L87" s="366"/>
      <c r="M87" s="784"/>
      <c r="N87" s="784"/>
      <c r="O87" s="784"/>
      <c r="P87" s="785"/>
      <c r="Q87" s="785"/>
    </row>
    <row r="88" spans="2:17" ht="27" thickBot="1" x14ac:dyDescent="0.3">
      <c r="B88" s="1221" t="s">
        <v>92</v>
      </c>
      <c r="C88" s="1222"/>
      <c r="D88" s="1222"/>
      <c r="E88" s="1222"/>
      <c r="F88" s="1222"/>
      <c r="G88" s="1222"/>
      <c r="H88" s="1222"/>
      <c r="I88" s="1222"/>
      <c r="J88" s="1222"/>
      <c r="K88" s="1222"/>
      <c r="L88" s="1222"/>
      <c r="M88" s="1222"/>
      <c r="N88" s="1223"/>
    </row>
    <row r="91" spans="2:17" ht="30" x14ac:dyDescent="0.25">
      <c r="B91" s="771" t="s">
        <v>19</v>
      </c>
      <c r="C91" s="771" t="s">
        <v>855</v>
      </c>
      <c r="D91" s="1216" t="s">
        <v>21</v>
      </c>
      <c r="E91" s="1217"/>
    </row>
    <row r="92" spans="2:17" ht="28.5" x14ac:dyDescent="0.25">
      <c r="B92" s="786" t="s">
        <v>709</v>
      </c>
      <c r="C92" s="732" t="s">
        <v>0</v>
      </c>
      <c r="D92" s="1218"/>
      <c r="E92" s="1218"/>
    </row>
    <row r="95" spans="2:17" ht="26.25" x14ac:dyDescent="0.25">
      <c r="B95" s="1219" t="s">
        <v>93</v>
      </c>
      <c r="C95" s="1220"/>
      <c r="D95" s="1220"/>
      <c r="E95" s="1220"/>
      <c r="F95" s="1220"/>
      <c r="G95" s="1220"/>
      <c r="H95" s="1220"/>
      <c r="I95" s="1220"/>
      <c r="J95" s="1220"/>
      <c r="K95" s="1220"/>
      <c r="L95" s="1220"/>
      <c r="M95" s="1220"/>
      <c r="N95" s="1220"/>
      <c r="O95" s="1220"/>
      <c r="P95" s="1220"/>
    </row>
    <row r="97" spans="1:26" ht="15" thickBot="1" x14ac:dyDescent="0.3"/>
    <row r="98" spans="1:26" ht="27" thickBot="1" x14ac:dyDescent="0.3">
      <c r="B98" s="1221" t="s">
        <v>94</v>
      </c>
      <c r="C98" s="1222"/>
      <c r="D98" s="1222"/>
      <c r="E98" s="1222"/>
      <c r="F98" s="1222"/>
      <c r="G98" s="1222"/>
      <c r="H98" s="1222"/>
      <c r="I98" s="1222"/>
      <c r="J98" s="1222"/>
      <c r="K98" s="1222"/>
      <c r="L98" s="1222"/>
      <c r="M98" s="1222"/>
      <c r="N98" s="1223"/>
    </row>
    <row r="100" spans="1:26" ht="15" thickBot="1" x14ac:dyDescent="0.3">
      <c r="M100" s="766"/>
      <c r="N100" s="766"/>
    </row>
    <row r="101" spans="1:26" s="744" customFormat="1" ht="75" x14ac:dyDescent="0.25">
      <c r="B101" s="767" t="s">
        <v>34</v>
      </c>
      <c r="C101" s="767" t="s">
        <v>35</v>
      </c>
      <c r="D101" s="767" t="s">
        <v>36</v>
      </c>
      <c r="E101" s="767" t="s">
        <v>37</v>
      </c>
      <c r="F101" s="767" t="s">
        <v>38</v>
      </c>
      <c r="G101" s="767" t="s">
        <v>39</v>
      </c>
      <c r="H101" s="767" t="s">
        <v>40</v>
      </c>
      <c r="I101" s="767" t="s">
        <v>41</v>
      </c>
      <c r="J101" s="767" t="s">
        <v>42</v>
      </c>
      <c r="K101" s="767" t="s">
        <v>43</v>
      </c>
      <c r="L101" s="767" t="s">
        <v>44</v>
      </c>
      <c r="M101" s="768" t="s">
        <v>45</v>
      </c>
      <c r="N101" s="767" t="s">
        <v>46</v>
      </c>
      <c r="O101" s="767" t="s">
        <v>47</v>
      </c>
      <c r="P101" s="769" t="s">
        <v>48</v>
      </c>
      <c r="Q101" s="769" t="s">
        <v>49</v>
      </c>
    </row>
    <row r="102" spans="1:26" s="495" customFormat="1" ht="99.75" x14ac:dyDescent="0.25">
      <c r="A102" s="503">
        <v>1</v>
      </c>
      <c r="B102" s="4" t="s">
        <v>803</v>
      </c>
      <c r="C102" s="4" t="s">
        <v>803</v>
      </c>
      <c r="D102" s="4" t="s">
        <v>536</v>
      </c>
      <c r="E102" s="4" t="s">
        <v>856</v>
      </c>
      <c r="F102" s="4" t="s">
        <v>20</v>
      </c>
      <c r="G102" s="4" t="s">
        <v>50</v>
      </c>
      <c r="H102" s="4" t="s">
        <v>857</v>
      </c>
      <c r="I102" s="4" t="s">
        <v>858</v>
      </c>
      <c r="J102" s="4" t="s">
        <v>741</v>
      </c>
      <c r="K102" s="386" t="s">
        <v>716</v>
      </c>
      <c r="L102" s="4" t="s">
        <v>859</v>
      </c>
      <c r="M102" s="4" t="s">
        <v>741</v>
      </c>
      <c r="N102" s="4" t="s">
        <v>50</v>
      </c>
      <c r="O102" s="387">
        <v>160054290</v>
      </c>
      <c r="P102" s="4" t="s">
        <v>860</v>
      </c>
      <c r="Q102" s="4" t="s">
        <v>861</v>
      </c>
      <c r="R102" s="8"/>
      <c r="S102" s="8"/>
      <c r="T102" s="8"/>
      <c r="U102" s="8"/>
      <c r="V102" s="8"/>
      <c r="W102" s="8"/>
      <c r="X102" s="8"/>
      <c r="Y102" s="8"/>
      <c r="Z102" s="8"/>
    </row>
    <row r="103" spans="1:26" s="495" customFormat="1" ht="30" customHeight="1" x14ac:dyDescent="0.25">
      <c r="A103" s="503">
        <v>2</v>
      </c>
      <c r="B103" s="4" t="s">
        <v>862</v>
      </c>
      <c r="C103" s="4" t="s">
        <v>862</v>
      </c>
      <c r="D103" s="4" t="s">
        <v>536</v>
      </c>
      <c r="E103" s="4" t="s">
        <v>863</v>
      </c>
      <c r="F103" s="4" t="s">
        <v>20</v>
      </c>
      <c r="G103" s="4" t="s">
        <v>741</v>
      </c>
      <c r="H103" s="4" t="s">
        <v>864</v>
      </c>
      <c r="I103" s="4" t="s">
        <v>865</v>
      </c>
      <c r="J103" s="4" t="s">
        <v>20</v>
      </c>
      <c r="K103" s="386" t="s">
        <v>716</v>
      </c>
      <c r="L103" s="4" t="s">
        <v>866</v>
      </c>
      <c r="M103" s="4" t="s">
        <v>867</v>
      </c>
      <c r="N103" s="4" t="s">
        <v>741</v>
      </c>
      <c r="O103" s="387">
        <v>951970000</v>
      </c>
      <c r="P103" s="4" t="s">
        <v>868</v>
      </c>
      <c r="Q103" s="4" t="s">
        <v>2005</v>
      </c>
      <c r="R103" s="8"/>
      <c r="S103" s="8"/>
      <c r="T103" s="8"/>
      <c r="U103" s="8"/>
      <c r="V103" s="8"/>
      <c r="W103" s="8"/>
      <c r="X103" s="8"/>
      <c r="Y103" s="8"/>
      <c r="Z103" s="8"/>
    </row>
    <row r="104" spans="1:26" s="495" customFormat="1" ht="55.5" customHeight="1" x14ac:dyDescent="0.25">
      <c r="A104" s="503">
        <v>3</v>
      </c>
      <c r="B104" s="4" t="s">
        <v>869</v>
      </c>
      <c r="C104" s="4" t="s">
        <v>869</v>
      </c>
      <c r="D104" s="4" t="s">
        <v>536</v>
      </c>
      <c r="E104" s="4" t="s">
        <v>870</v>
      </c>
      <c r="F104" s="4" t="s">
        <v>20</v>
      </c>
      <c r="G104" s="4" t="s">
        <v>741</v>
      </c>
      <c r="H104" s="4" t="s">
        <v>871</v>
      </c>
      <c r="I104" s="4" t="s">
        <v>872</v>
      </c>
      <c r="J104" s="4" t="s">
        <v>741</v>
      </c>
      <c r="K104" s="386" t="s">
        <v>716</v>
      </c>
      <c r="L104" s="4" t="s">
        <v>873</v>
      </c>
      <c r="M104" s="4" t="s">
        <v>719</v>
      </c>
      <c r="N104" s="4" t="s">
        <v>741</v>
      </c>
      <c r="O104" s="387">
        <v>41594400</v>
      </c>
      <c r="P104" s="4" t="s">
        <v>874</v>
      </c>
      <c r="Q104" s="4" t="s">
        <v>875</v>
      </c>
      <c r="R104" s="8"/>
      <c r="S104" s="8"/>
      <c r="T104" s="8"/>
      <c r="U104" s="8"/>
      <c r="V104" s="8"/>
      <c r="W104" s="8"/>
      <c r="X104" s="8"/>
      <c r="Y104" s="8"/>
      <c r="Z104" s="8"/>
    </row>
    <row r="105" spans="1:26" s="495" customFormat="1" x14ac:dyDescent="0.25">
      <c r="A105" s="503"/>
      <c r="B105" s="26" t="s">
        <v>30</v>
      </c>
      <c r="C105" s="5"/>
      <c r="D105" s="4"/>
      <c r="E105" s="27"/>
      <c r="F105" s="28"/>
      <c r="G105" s="28"/>
      <c r="H105" s="28"/>
      <c r="I105" s="21"/>
      <c r="J105" s="21"/>
      <c r="K105" s="29">
        <f>SUM(K101:K102)</f>
        <v>0</v>
      </c>
      <c r="L105" s="498"/>
      <c r="M105" s="29">
        <f>SUM(M102:M102)</f>
        <v>0</v>
      </c>
      <c r="N105" s="30"/>
      <c r="O105" s="25"/>
      <c r="P105" s="25"/>
      <c r="Q105" s="498"/>
    </row>
    <row r="106" spans="1:26" x14ac:dyDescent="0.25">
      <c r="B106" s="372"/>
      <c r="C106" s="372"/>
      <c r="D106" s="372"/>
      <c r="E106" s="373"/>
      <c r="F106" s="372"/>
      <c r="G106" s="372"/>
      <c r="H106" s="372"/>
      <c r="I106" s="372"/>
      <c r="J106" s="372"/>
      <c r="K106" s="372"/>
      <c r="L106" s="372"/>
      <c r="M106" s="372"/>
      <c r="N106" s="372"/>
      <c r="O106" s="372"/>
      <c r="P106" s="372"/>
    </row>
    <row r="107" spans="1:26" ht="18" x14ac:dyDescent="0.25">
      <c r="B107" s="388" t="s">
        <v>95</v>
      </c>
      <c r="C107" s="787">
        <f>K105</f>
        <v>0</v>
      </c>
      <c r="H107" s="380"/>
      <c r="I107" s="380"/>
      <c r="J107" s="380"/>
      <c r="K107" s="380"/>
      <c r="L107" s="380"/>
      <c r="M107" s="380"/>
      <c r="N107" s="372"/>
      <c r="O107" s="372"/>
      <c r="P107" s="372"/>
    </row>
    <row r="109" spans="1:26" ht="15" thickBot="1" x14ac:dyDescent="0.3"/>
    <row r="110" spans="1:26" ht="30.75" thickBot="1" x14ac:dyDescent="0.3">
      <c r="B110" s="788" t="s">
        <v>96</v>
      </c>
      <c r="C110" s="789" t="s">
        <v>97</v>
      </c>
      <c r="D110" s="788" t="s">
        <v>29</v>
      </c>
      <c r="E110" s="789" t="s">
        <v>98</v>
      </c>
    </row>
    <row r="111" spans="1:26" x14ac:dyDescent="0.25">
      <c r="B111" s="695" t="s">
        <v>99</v>
      </c>
      <c r="C111" s="790">
        <v>20</v>
      </c>
      <c r="D111" s="790">
        <v>0</v>
      </c>
      <c r="E111" s="1224">
        <f>+D111+D112+D113</f>
        <v>0</v>
      </c>
    </row>
    <row r="112" spans="1:26" x14ac:dyDescent="0.25">
      <c r="B112" s="695" t="s">
        <v>100</v>
      </c>
      <c r="C112" s="506">
        <v>30</v>
      </c>
      <c r="D112" s="732">
        <v>0</v>
      </c>
      <c r="E112" s="1225"/>
    </row>
    <row r="113" spans="2:17" ht="15" thickBot="1" x14ac:dyDescent="0.3">
      <c r="B113" s="695" t="s">
        <v>101</v>
      </c>
      <c r="C113" s="791">
        <v>40</v>
      </c>
      <c r="D113" s="791">
        <v>0</v>
      </c>
      <c r="E113" s="1226"/>
    </row>
    <row r="115" spans="2:17" ht="15" thickBot="1" x14ac:dyDescent="0.3"/>
    <row r="116" spans="2:17" ht="27" thickBot="1" x14ac:dyDescent="0.3">
      <c r="B116" s="1221" t="s">
        <v>102</v>
      </c>
      <c r="C116" s="1222"/>
      <c r="D116" s="1222"/>
      <c r="E116" s="1222"/>
      <c r="F116" s="1222"/>
      <c r="G116" s="1222"/>
      <c r="H116" s="1222"/>
      <c r="I116" s="1222"/>
      <c r="J116" s="1222"/>
      <c r="K116" s="1222"/>
      <c r="L116" s="1222"/>
      <c r="M116" s="1222"/>
      <c r="N116" s="1223"/>
    </row>
    <row r="118" spans="2:17" ht="15" customHeight="1" x14ac:dyDescent="0.25">
      <c r="B118" s="1208" t="s">
        <v>77</v>
      </c>
      <c r="C118" s="1208" t="s">
        <v>78</v>
      </c>
      <c r="D118" s="1208" t="s">
        <v>79</v>
      </c>
      <c r="E118" s="1208" t="s">
        <v>80</v>
      </c>
      <c r="F118" s="1208" t="s">
        <v>81</v>
      </c>
      <c r="G118" s="1208" t="s">
        <v>82</v>
      </c>
      <c r="H118" s="1208" t="s">
        <v>83</v>
      </c>
      <c r="I118" s="1208" t="s">
        <v>84</v>
      </c>
      <c r="J118" s="1216" t="s">
        <v>85</v>
      </c>
      <c r="K118" s="1234"/>
      <c r="L118" s="1217"/>
      <c r="M118" s="1208" t="s">
        <v>86</v>
      </c>
      <c r="N118" s="1208" t="s">
        <v>830</v>
      </c>
      <c r="O118" s="1208" t="s">
        <v>831</v>
      </c>
      <c r="P118" s="1210" t="s">
        <v>21</v>
      </c>
      <c r="Q118" s="1211"/>
    </row>
    <row r="119" spans="2:17" ht="30" x14ac:dyDescent="0.25">
      <c r="B119" s="1209"/>
      <c r="C119" s="1209"/>
      <c r="D119" s="1209"/>
      <c r="E119" s="1209"/>
      <c r="F119" s="1209"/>
      <c r="G119" s="1209"/>
      <c r="H119" s="1209"/>
      <c r="I119" s="1209"/>
      <c r="J119" s="658" t="s">
        <v>87</v>
      </c>
      <c r="K119" s="658" t="s">
        <v>88</v>
      </c>
      <c r="L119" s="658" t="s">
        <v>89</v>
      </c>
      <c r="M119" s="1209"/>
      <c r="N119" s="1209"/>
      <c r="O119" s="1209"/>
      <c r="P119" s="1212"/>
      <c r="Q119" s="1213"/>
    </row>
    <row r="120" spans="2:17" ht="71.25" x14ac:dyDescent="0.2">
      <c r="B120" s="726" t="s">
        <v>876</v>
      </c>
      <c r="C120" s="37">
        <v>400</v>
      </c>
      <c r="D120" s="525" t="s">
        <v>877</v>
      </c>
      <c r="E120" s="525">
        <v>1123622290</v>
      </c>
      <c r="F120" s="525" t="s">
        <v>110</v>
      </c>
      <c r="G120" s="525" t="s">
        <v>878</v>
      </c>
      <c r="H120" s="34">
        <v>41117</v>
      </c>
      <c r="I120" s="525" t="s">
        <v>879</v>
      </c>
      <c r="J120" s="525" t="s">
        <v>880</v>
      </c>
      <c r="K120" s="525" t="s">
        <v>881</v>
      </c>
      <c r="L120" s="525" t="s">
        <v>882</v>
      </c>
      <c r="M120" s="525" t="s">
        <v>0</v>
      </c>
      <c r="N120" s="525" t="s">
        <v>0</v>
      </c>
      <c r="O120" s="525" t="s">
        <v>0</v>
      </c>
      <c r="P120" s="1214"/>
      <c r="Q120" s="1215"/>
    </row>
    <row r="121" spans="2:17" s="792" customFormat="1" ht="42.75" x14ac:dyDescent="0.25">
      <c r="B121" s="726" t="s">
        <v>883</v>
      </c>
      <c r="C121" s="726">
        <v>400</v>
      </c>
      <c r="D121" s="525" t="s">
        <v>884</v>
      </c>
      <c r="E121" s="525">
        <v>52289213</v>
      </c>
      <c r="F121" s="525" t="s">
        <v>833</v>
      </c>
      <c r="G121" s="525" t="s">
        <v>885</v>
      </c>
      <c r="H121" s="34">
        <v>38695</v>
      </c>
      <c r="I121" s="525" t="s">
        <v>50</v>
      </c>
      <c r="J121" s="525" t="s">
        <v>886</v>
      </c>
      <c r="K121" s="525" t="s">
        <v>887</v>
      </c>
      <c r="L121" s="525" t="s">
        <v>888</v>
      </c>
      <c r="M121" s="525" t="s">
        <v>0</v>
      </c>
      <c r="N121" s="525" t="s">
        <v>0</v>
      </c>
      <c r="O121" s="525" t="s">
        <v>0</v>
      </c>
      <c r="P121" s="1214"/>
      <c r="Q121" s="1215"/>
    </row>
    <row r="122" spans="2:17" s="792" customFormat="1" ht="30" customHeight="1" x14ac:dyDescent="0.25">
      <c r="B122" s="726" t="s">
        <v>889</v>
      </c>
      <c r="C122" s="726">
        <v>400</v>
      </c>
      <c r="D122" s="525" t="s">
        <v>890</v>
      </c>
      <c r="E122" s="525">
        <v>72253446</v>
      </c>
      <c r="F122" s="525" t="s">
        <v>891</v>
      </c>
      <c r="G122" s="525" t="s">
        <v>769</v>
      </c>
      <c r="H122" s="34">
        <v>41227</v>
      </c>
      <c r="I122" s="525" t="s">
        <v>892</v>
      </c>
      <c r="J122" s="525" t="s">
        <v>741</v>
      </c>
      <c r="K122" s="525" t="s">
        <v>741</v>
      </c>
      <c r="L122" s="525" t="s">
        <v>741</v>
      </c>
      <c r="M122" s="525" t="s">
        <v>0</v>
      </c>
      <c r="N122" s="525" t="s">
        <v>0</v>
      </c>
      <c r="O122" s="525" t="s">
        <v>0</v>
      </c>
      <c r="P122" s="1227"/>
      <c r="Q122" s="1228"/>
    </row>
    <row r="123" spans="2:17" x14ac:dyDescent="0.2">
      <c r="B123" s="709"/>
      <c r="C123" s="793"/>
      <c r="D123" s="794"/>
      <c r="E123" s="794"/>
      <c r="F123" s="794"/>
      <c r="G123" s="794"/>
      <c r="H123" s="794"/>
      <c r="I123" s="794"/>
      <c r="J123" s="794"/>
      <c r="K123" s="794"/>
      <c r="L123" s="794"/>
      <c r="M123" s="794"/>
      <c r="N123" s="794"/>
      <c r="O123" s="794"/>
      <c r="P123" s="795"/>
      <c r="Q123" s="796"/>
    </row>
    <row r="126" spans="2:17" ht="15" thickBot="1" x14ac:dyDescent="0.3"/>
    <row r="127" spans="2:17" ht="30" x14ac:dyDescent="0.25">
      <c r="B127" s="764" t="s">
        <v>19</v>
      </c>
      <c r="C127" s="764" t="s">
        <v>96</v>
      </c>
      <c r="D127" s="658" t="s">
        <v>97</v>
      </c>
      <c r="E127" s="764" t="s">
        <v>29</v>
      </c>
      <c r="F127" s="789" t="s">
        <v>103</v>
      </c>
      <c r="G127" s="797"/>
    </row>
    <row r="128" spans="2:17" ht="108" x14ac:dyDescent="0.2">
      <c r="B128" s="1137" t="s">
        <v>104</v>
      </c>
      <c r="C128" s="702" t="s">
        <v>105</v>
      </c>
      <c r="D128" s="732">
        <v>25</v>
      </c>
      <c r="E128" s="732">
        <v>0</v>
      </c>
      <c r="F128" s="1229">
        <f>+E128+E129+E130</f>
        <v>0</v>
      </c>
      <c r="G128" s="798"/>
    </row>
    <row r="129" spans="2:7" ht="96" x14ac:dyDescent="0.2">
      <c r="B129" s="1137"/>
      <c r="C129" s="702" t="s">
        <v>106</v>
      </c>
      <c r="D129" s="705">
        <v>25</v>
      </c>
      <c r="E129" s="732">
        <v>0</v>
      </c>
      <c r="F129" s="1230"/>
      <c r="G129" s="798"/>
    </row>
    <row r="130" spans="2:7" ht="60" x14ac:dyDescent="0.2">
      <c r="B130" s="1137"/>
      <c r="C130" s="702" t="s">
        <v>107</v>
      </c>
      <c r="D130" s="732">
        <v>10</v>
      </c>
      <c r="E130" s="732">
        <v>0</v>
      </c>
      <c r="F130" s="1231"/>
      <c r="G130" s="798"/>
    </row>
    <row r="131" spans="2:7" x14ac:dyDescent="0.2">
      <c r="C131" s="741"/>
    </row>
    <row r="134" spans="2:7" ht="15" x14ac:dyDescent="0.25">
      <c r="B134" s="759" t="s">
        <v>108</v>
      </c>
    </row>
    <row r="137" spans="2:7" ht="15" x14ac:dyDescent="0.25">
      <c r="B137" s="658" t="s">
        <v>19</v>
      </c>
      <c r="C137" s="658" t="s">
        <v>28</v>
      </c>
      <c r="D137" s="764" t="s">
        <v>29</v>
      </c>
      <c r="E137" s="764" t="s">
        <v>30</v>
      </c>
    </row>
    <row r="138" spans="2:7" ht="42.75" x14ac:dyDescent="0.25">
      <c r="B138" s="704" t="s">
        <v>893</v>
      </c>
      <c r="C138" s="705">
        <v>40</v>
      </c>
      <c r="D138" s="732">
        <f>+E111</f>
        <v>0</v>
      </c>
      <c r="E138" s="1232">
        <f>+D138+D139</f>
        <v>0</v>
      </c>
    </row>
    <row r="139" spans="2:7" ht="71.25" x14ac:dyDescent="0.25">
      <c r="B139" s="704" t="s">
        <v>894</v>
      </c>
      <c r="C139" s="705">
        <v>60</v>
      </c>
      <c r="D139" s="732">
        <f>+F128</f>
        <v>0</v>
      </c>
      <c r="E139" s="1233"/>
    </row>
  </sheetData>
  <mergeCells count="71">
    <mergeCell ref="C9:N9"/>
    <mergeCell ref="B2:P2"/>
    <mergeCell ref="B4:P4"/>
    <mergeCell ref="A5:L5"/>
    <mergeCell ref="C7:N7"/>
    <mergeCell ref="C8:N8"/>
    <mergeCell ref="P67:Q67"/>
    <mergeCell ref="C10:N10"/>
    <mergeCell ref="C11:E11"/>
    <mergeCell ref="B15:C22"/>
    <mergeCell ref="B23:C23"/>
    <mergeCell ref="E41:E42"/>
    <mergeCell ref="M46:N46"/>
    <mergeCell ref="B58:B59"/>
    <mergeCell ref="C58:C59"/>
    <mergeCell ref="D58:E58"/>
    <mergeCell ref="C62:N62"/>
    <mergeCell ref="B64:N64"/>
    <mergeCell ref="E30:F30"/>
    <mergeCell ref="E34:F34"/>
    <mergeCell ref="E33:F33"/>
    <mergeCell ref="E32:F32"/>
    <mergeCell ref="G80:G81"/>
    <mergeCell ref="H80:H81"/>
    <mergeCell ref="I80:I81"/>
    <mergeCell ref="J80:L80"/>
    <mergeCell ref="M80:M81"/>
    <mergeCell ref="B80:B81"/>
    <mergeCell ref="C80:C81"/>
    <mergeCell ref="D80:D81"/>
    <mergeCell ref="E80:E81"/>
    <mergeCell ref="F80:F81"/>
    <mergeCell ref="P68:Q68"/>
    <mergeCell ref="U68:V68"/>
    <mergeCell ref="P69:Q69"/>
    <mergeCell ref="U69:V69"/>
    <mergeCell ref="B75:N75"/>
    <mergeCell ref="I118:I119"/>
    <mergeCell ref="J118:L118"/>
    <mergeCell ref="P80:Q81"/>
    <mergeCell ref="P82:Q82"/>
    <mergeCell ref="P83:Q83"/>
    <mergeCell ref="P84:Q84"/>
    <mergeCell ref="P85:Q85"/>
    <mergeCell ref="N80:N81"/>
    <mergeCell ref="D118:D119"/>
    <mergeCell ref="E118:E119"/>
    <mergeCell ref="F118:F119"/>
    <mergeCell ref="G118:G119"/>
    <mergeCell ref="H118:H119"/>
    <mergeCell ref="P122:Q122"/>
    <mergeCell ref="B128:B130"/>
    <mergeCell ref="F128:F130"/>
    <mergeCell ref="E138:E139"/>
    <mergeCell ref="P121:Q121"/>
    <mergeCell ref="E31:F31"/>
    <mergeCell ref="N118:N119"/>
    <mergeCell ref="O118:O119"/>
    <mergeCell ref="P118:Q119"/>
    <mergeCell ref="P120:Q120"/>
    <mergeCell ref="D91:E91"/>
    <mergeCell ref="D92:E92"/>
    <mergeCell ref="B95:P95"/>
    <mergeCell ref="B98:N98"/>
    <mergeCell ref="E111:E113"/>
    <mergeCell ref="O80:O81"/>
    <mergeCell ref="B88:N88"/>
    <mergeCell ref="M118:M119"/>
    <mergeCell ref="B116:N116"/>
    <mergeCell ref="B118:B119"/>
    <mergeCell ref="C118:C119"/>
  </mergeCells>
  <dataValidations count="2">
    <dataValidation type="list" allowBlank="1" showInputMessage="1" showErrorMessage="1" sqref="WVE983055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55 WBM983055 VRQ983055 VHU983055 UXY983055 UOC983055 UEG983055 TUK983055 TKO983055 TAS983055 SQW983055 SHA983055 RXE983055 RNI983055 RDM983055 QTQ983055 QJU983055 PZY983055 PQC983055 PGG983055 OWK983055 OMO983055 OCS983055 NSW983055 NJA983055 MZE983055 MPI983055 MFM983055 LVQ983055 LLU983055 LBY983055 KSC983055 KIG983055 JYK983055 JOO983055 JES983055 IUW983055 ILA983055 IBE983055 HRI983055 HHM983055 GXQ983055 GNU983055 GDY983055 FUC983055 FKG983055 FAK983055 EQO983055 EGS983055 DWW983055 DNA983055 DDE983055 CTI983055 CJM983055 BZQ983055 BPU983055 BFY983055 AWC983055 AMG983055 ACK983055 SO983055 IS983055 A983055 WVE917519 WLI917519 WBM917519 VRQ917519 VHU917519 UXY917519 UOC917519 UEG917519 TUK917519 TKO917519 TAS917519 SQW917519 SHA917519 RXE917519 RNI917519 RDM917519 QTQ917519 QJU917519 PZY917519 PQC917519 PGG917519 OWK917519 OMO917519 OCS917519 NSW917519 NJA917519 MZE917519 MPI917519 MFM917519 LVQ917519 LLU917519 LBY917519 KSC917519 KIG917519 JYK917519 JOO917519 JES917519 IUW917519 ILA917519 IBE917519 HRI917519 HHM917519 GXQ917519 GNU917519 GDY917519 FUC917519 FKG917519 FAK917519 EQO917519 EGS917519 DWW917519 DNA917519 DDE917519 CTI917519 CJM917519 BZQ917519 BPU917519 BFY917519 AWC917519 AMG917519 ACK917519 SO917519 IS917519 A917519 WVE851983 WLI851983 WBM851983 VRQ851983 VHU851983 UXY851983 UOC851983 UEG851983 TUK851983 TKO851983 TAS851983 SQW851983 SHA851983 RXE851983 RNI851983 RDM851983 QTQ851983 QJU851983 PZY851983 PQC851983 PGG851983 OWK851983 OMO851983 OCS851983 NSW851983 NJA851983 MZE851983 MPI851983 MFM851983 LVQ851983 LLU851983 LBY851983 KSC851983 KIG851983 JYK851983 JOO851983 JES851983 IUW851983 ILA851983 IBE851983 HRI851983 HHM851983 GXQ851983 GNU851983 GDY851983 FUC851983 FKG851983 FAK851983 EQO851983 EGS851983 DWW851983 DNA851983 DDE851983 CTI851983 CJM851983 BZQ851983 BPU851983 BFY851983 AWC851983 AMG851983 ACK851983 SO851983 IS851983 A851983 WVE786447 WLI786447 WBM786447 VRQ786447 VHU786447 UXY786447 UOC786447 UEG786447 TUK786447 TKO786447 TAS786447 SQW786447 SHA786447 RXE786447 RNI786447 RDM786447 QTQ786447 QJU786447 PZY786447 PQC786447 PGG786447 OWK786447 OMO786447 OCS786447 NSW786447 NJA786447 MZE786447 MPI786447 MFM786447 LVQ786447 LLU786447 LBY786447 KSC786447 KIG786447 JYK786447 JOO786447 JES786447 IUW786447 ILA786447 IBE786447 HRI786447 HHM786447 GXQ786447 GNU786447 GDY786447 FUC786447 FKG786447 FAK786447 EQO786447 EGS786447 DWW786447 DNA786447 DDE786447 CTI786447 CJM786447 BZQ786447 BPU786447 BFY786447 AWC786447 AMG786447 ACK786447 SO786447 IS786447 A786447 WVE720911 WLI720911 WBM720911 VRQ720911 VHU720911 UXY720911 UOC720911 UEG720911 TUK720911 TKO720911 TAS720911 SQW720911 SHA720911 RXE720911 RNI720911 RDM720911 QTQ720911 QJU720911 PZY720911 PQC720911 PGG720911 OWK720911 OMO720911 OCS720911 NSW720911 NJA720911 MZE720911 MPI720911 MFM720911 LVQ720911 LLU720911 LBY720911 KSC720911 KIG720911 JYK720911 JOO720911 JES720911 IUW720911 ILA720911 IBE720911 HRI720911 HHM720911 GXQ720911 GNU720911 GDY720911 FUC720911 FKG720911 FAK720911 EQO720911 EGS720911 DWW720911 DNA720911 DDE720911 CTI720911 CJM720911 BZQ720911 BPU720911 BFY720911 AWC720911 AMG720911 ACK720911 SO720911 IS720911 A720911 WVE655375 WLI655375 WBM655375 VRQ655375 VHU655375 UXY655375 UOC655375 UEG655375 TUK655375 TKO655375 TAS655375 SQW655375 SHA655375 RXE655375 RNI655375 RDM655375 QTQ655375 QJU655375 PZY655375 PQC655375 PGG655375 OWK655375 OMO655375 OCS655375 NSW655375 NJA655375 MZE655375 MPI655375 MFM655375 LVQ655375 LLU655375 LBY655375 KSC655375 KIG655375 JYK655375 JOO655375 JES655375 IUW655375 ILA655375 IBE655375 HRI655375 HHM655375 GXQ655375 GNU655375 GDY655375 FUC655375 FKG655375 FAK655375 EQO655375 EGS655375 DWW655375 DNA655375 DDE655375 CTI655375 CJM655375 BZQ655375 BPU655375 BFY655375 AWC655375 AMG655375 ACK655375 SO655375 IS655375 A655375 WVE589839 WLI589839 WBM589839 VRQ589839 VHU589839 UXY589839 UOC589839 UEG589839 TUK589839 TKO589839 TAS589839 SQW589839 SHA589839 RXE589839 RNI589839 RDM589839 QTQ589839 QJU589839 PZY589839 PQC589839 PGG589839 OWK589839 OMO589839 OCS589839 NSW589839 NJA589839 MZE589839 MPI589839 MFM589839 LVQ589839 LLU589839 LBY589839 KSC589839 KIG589839 JYK589839 JOO589839 JES589839 IUW589839 ILA589839 IBE589839 HRI589839 HHM589839 GXQ589839 GNU589839 GDY589839 FUC589839 FKG589839 FAK589839 EQO589839 EGS589839 DWW589839 DNA589839 DDE589839 CTI589839 CJM589839 BZQ589839 BPU589839 BFY589839 AWC589839 AMG589839 ACK589839 SO589839 IS589839 A589839 WVE524303 WLI524303 WBM524303 VRQ524303 VHU524303 UXY524303 UOC524303 UEG524303 TUK524303 TKO524303 TAS524303 SQW524303 SHA524303 RXE524303 RNI524303 RDM524303 QTQ524303 QJU524303 PZY524303 PQC524303 PGG524303 OWK524303 OMO524303 OCS524303 NSW524303 NJA524303 MZE524303 MPI524303 MFM524303 LVQ524303 LLU524303 LBY524303 KSC524303 KIG524303 JYK524303 JOO524303 JES524303 IUW524303 ILA524303 IBE524303 HRI524303 HHM524303 GXQ524303 GNU524303 GDY524303 FUC524303 FKG524303 FAK524303 EQO524303 EGS524303 DWW524303 DNA524303 DDE524303 CTI524303 CJM524303 BZQ524303 BPU524303 BFY524303 AWC524303 AMG524303 ACK524303 SO524303 IS524303 A524303 WVE458767 WLI458767 WBM458767 VRQ458767 VHU458767 UXY458767 UOC458767 UEG458767 TUK458767 TKO458767 TAS458767 SQW458767 SHA458767 RXE458767 RNI458767 RDM458767 QTQ458767 QJU458767 PZY458767 PQC458767 PGG458767 OWK458767 OMO458767 OCS458767 NSW458767 NJA458767 MZE458767 MPI458767 MFM458767 LVQ458767 LLU458767 LBY458767 KSC458767 KIG458767 JYK458767 JOO458767 JES458767 IUW458767 ILA458767 IBE458767 HRI458767 HHM458767 GXQ458767 GNU458767 GDY458767 FUC458767 FKG458767 FAK458767 EQO458767 EGS458767 DWW458767 DNA458767 DDE458767 CTI458767 CJM458767 BZQ458767 BPU458767 BFY458767 AWC458767 AMG458767 ACK458767 SO458767 IS458767 A458767 WVE393231 WLI393231 WBM393231 VRQ393231 VHU393231 UXY393231 UOC393231 UEG393231 TUK393231 TKO393231 TAS393231 SQW393231 SHA393231 RXE393231 RNI393231 RDM393231 QTQ393231 QJU393231 PZY393231 PQC393231 PGG393231 OWK393231 OMO393231 OCS393231 NSW393231 NJA393231 MZE393231 MPI393231 MFM393231 LVQ393231 LLU393231 LBY393231 KSC393231 KIG393231 JYK393231 JOO393231 JES393231 IUW393231 ILA393231 IBE393231 HRI393231 HHM393231 GXQ393231 GNU393231 GDY393231 FUC393231 FKG393231 FAK393231 EQO393231 EGS393231 DWW393231 DNA393231 DDE393231 CTI393231 CJM393231 BZQ393231 BPU393231 BFY393231 AWC393231 AMG393231 ACK393231 SO393231 IS393231 A393231 WVE327695 WLI327695 WBM327695 VRQ327695 VHU327695 UXY327695 UOC327695 UEG327695 TUK327695 TKO327695 TAS327695 SQW327695 SHA327695 RXE327695 RNI327695 RDM327695 QTQ327695 QJU327695 PZY327695 PQC327695 PGG327695 OWK327695 OMO327695 OCS327695 NSW327695 NJA327695 MZE327695 MPI327695 MFM327695 LVQ327695 LLU327695 LBY327695 KSC327695 KIG327695 JYK327695 JOO327695 JES327695 IUW327695 ILA327695 IBE327695 HRI327695 HHM327695 GXQ327695 GNU327695 GDY327695 FUC327695 FKG327695 FAK327695 EQO327695 EGS327695 DWW327695 DNA327695 DDE327695 CTI327695 CJM327695 BZQ327695 BPU327695 BFY327695 AWC327695 AMG327695 ACK327695 SO327695 IS327695 A327695 WVE262159 WLI262159 WBM262159 VRQ262159 VHU262159 UXY262159 UOC262159 UEG262159 TUK262159 TKO262159 TAS262159 SQW262159 SHA262159 RXE262159 RNI262159 RDM262159 QTQ262159 QJU262159 PZY262159 PQC262159 PGG262159 OWK262159 OMO262159 OCS262159 NSW262159 NJA262159 MZE262159 MPI262159 MFM262159 LVQ262159 LLU262159 LBY262159 KSC262159 KIG262159 JYK262159 JOO262159 JES262159 IUW262159 ILA262159 IBE262159 HRI262159 HHM262159 GXQ262159 GNU262159 GDY262159 FUC262159 FKG262159 FAK262159 EQO262159 EGS262159 DWW262159 DNA262159 DDE262159 CTI262159 CJM262159 BZQ262159 BPU262159 BFY262159 AWC262159 AMG262159 ACK262159 SO262159 IS262159 A262159 WVE196623 WLI196623 WBM196623 VRQ196623 VHU196623 UXY196623 UOC196623 UEG196623 TUK196623 TKO196623 TAS196623 SQW196623 SHA196623 RXE196623 RNI196623 RDM196623 QTQ196623 QJU196623 PZY196623 PQC196623 PGG196623 OWK196623 OMO196623 OCS196623 NSW196623 NJA196623 MZE196623 MPI196623 MFM196623 LVQ196623 LLU196623 LBY196623 KSC196623 KIG196623 JYK196623 JOO196623 JES196623 IUW196623 ILA196623 IBE196623 HRI196623 HHM196623 GXQ196623 GNU196623 GDY196623 FUC196623 FKG196623 FAK196623 EQO196623 EGS196623 DWW196623 DNA196623 DDE196623 CTI196623 CJM196623 BZQ196623 BPU196623 BFY196623 AWC196623 AMG196623 ACK196623 SO196623 IS196623 A196623 WVE131087 WLI131087 WBM131087 VRQ131087 VHU131087 UXY131087 UOC131087 UEG131087 TUK131087 TKO131087 TAS131087 SQW131087 SHA131087 RXE131087 RNI131087 RDM131087 QTQ131087 QJU131087 PZY131087 PQC131087 PGG131087 OWK131087 OMO131087 OCS131087 NSW131087 NJA131087 MZE131087 MPI131087 MFM131087 LVQ131087 LLU131087 LBY131087 KSC131087 KIG131087 JYK131087 JOO131087 JES131087 IUW131087 ILA131087 IBE131087 HRI131087 HHM131087 GXQ131087 GNU131087 GDY131087 FUC131087 FKG131087 FAK131087 EQO131087 EGS131087 DWW131087 DNA131087 DDE131087 CTI131087 CJM131087 BZQ131087 BPU131087 BFY131087 AWC131087 AMG131087 ACK131087 SO131087 IS131087 A131087 WVE65551 WLI65551 WBM65551 VRQ65551 VHU65551 UXY65551 UOC65551 UEG65551 TUK65551 TKO65551 TAS65551 SQW65551 SHA65551 RXE65551 RNI65551 RDM65551 QTQ65551 QJU65551 PZY65551 PQC65551 PGG65551 OWK65551 OMO65551 OCS65551 NSW65551 NJA65551 MZE65551 MPI65551 MFM65551 LVQ65551 LLU65551 LBY65551 KSC65551 KIG65551 JYK65551 JOO65551 JES65551 IUW65551 ILA65551 IBE65551 HRI65551 HHM65551 GXQ65551 GNU65551 GDY65551 FUC65551 FKG65551 FAK65551 EQO65551 EGS65551 DWW65551 DNA65551 DDE65551 CTI65551 CJM65551 BZQ65551 BPU65551 BFY65551 AWC65551 AMG65551 ACK65551 SO65551 IS65551 A65551">
      <formula1>"1,2,3,4,5"</formula1>
    </dataValidation>
    <dataValidation type="decimal" allowBlank="1" showInputMessage="1" showErrorMessage="1" sqref="WVH983055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55 VRT983055 VHX983055 UYB983055 UOF983055 UEJ983055 TUN983055 TKR983055 TAV983055 SQZ983055 SHD983055 RXH983055 RNL983055 RDP983055 QTT983055 QJX983055 QAB983055 PQF983055 PGJ983055 OWN983055 OMR983055 OCV983055 NSZ983055 NJD983055 MZH983055 MPL983055 MFP983055 LVT983055 LLX983055 LCB983055 KSF983055 KIJ983055 JYN983055 JOR983055 JEV983055 IUZ983055 ILD983055 IBH983055 HRL983055 HHP983055 GXT983055 GNX983055 GEB983055 FUF983055 FKJ983055 FAN983055 EQR983055 EGV983055 DWZ983055 DND983055 DDH983055 CTL983055 CJP983055 BZT983055 BPX983055 BGB983055 AWF983055 AMJ983055 ACN983055 SR983055 IV983055 C983055 WVH917519 WLL917519 WBP917519 VRT917519 VHX917519 UYB917519 UOF917519 UEJ917519 TUN917519 TKR917519 TAV917519 SQZ917519 SHD917519 RXH917519 RNL917519 RDP917519 QTT917519 QJX917519 QAB917519 PQF917519 PGJ917519 OWN917519 OMR917519 OCV917519 NSZ917519 NJD917519 MZH917519 MPL917519 MFP917519 LVT917519 LLX917519 LCB917519 KSF917519 KIJ917519 JYN917519 JOR917519 JEV917519 IUZ917519 ILD917519 IBH917519 HRL917519 HHP917519 GXT917519 GNX917519 GEB917519 FUF917519 FKJ917519 FAN917519 EQR917519 EGV917519 DWZ917519 DND917519 DDH917519 CTL917519 CJP917519 BZT917519 BPX917519 BGB917519 AWF917519 AMJ917519 ACN917519 SR917519 IV917519 C917519 WVH851983 WLL851983 WBP851983 VRT851983 VHX851983 UYB851983 UOF851983 UEJ851983 TUN851983 TKR851983 TAV851983 SQZ851983 SHD851983 RXH851983 RNL851983 RDP851983 QTT851983 QJX851983 QAB851983 PQF851983 PGJ851983 OWN851983 OMR851983 OCV851983 NSZ851983 NJD851983 MZH851983 MPL851983 MFP851983 LVT851983 LLX851983 LCB851983 KSF851983 KIJ851983 JYN851983 JOR851983 JEV851983 IUZ851983 ILD851983 IBH851983 HRL851983 HHP851983 GXT851983 GNX851983 GEB851983 FUF851983 FKJ851983 FAN851983 EQR851983 EGV851983 DWZ851983 DND851983 DDH851983 CTL851983 CJP851983 BZT851983 BPX851983 BGB851983 AWF851983 AMJ851983 ACN851983 SR851983 IV851983 C851983 WVH786447 WLL786447 WBP786447 VRT786447 VHX786447 UYB786447 UOF786447 UEJ786447 TUN786447 TKR786447 TAV786447 SQZ786447 SHD786447 RXH786447 RNL786447 RDP786447 QTT786447 QJX786447 QAB786447 PQF786447 PGJ786447 OWN786447 OMR786447 OCV786447 NSZ786447 NJD786447 MZH786447 MPL786447 MFP786447 LVT786447 LLX786447 LCB786447 KSF786447 KIJ786447 JYN786447 JOR786447 JEV786447 IUZ786447 ILD786447 IBH786447 HRL786447 HHP786447 GXT786447 GNX786447 GEB786447 FUF786447 FKJ786447 FAN786447 EQR786447 EGV786447 DWZ786447 DND786447 DDH786447 CTL786447 CJP786447 BZT786447 BPX786447 BGB786447 AWF786447 AMJ786447 ACN786447 SR786447 IV786447 C786447 WVH720911 WLL720911 WBP720911 VRT720911 VHX720911 UYB720911 UOF720911 UEJ720911 TUN720911 TKR720911 TAV720911 SQZ720911 SHD720911 RXH720911 RNL720911 RDP720911 QTT720911 QJX720911 QAB720911 PQF720911 PGJ720911 OWN720911 OMR720911 OCV720911 NSZ720911 NJD720911 MZH720911 MPL720911 MFP720911 LVT720911 LLX720911 LCB720911 KSF720911 KIJ720911 JYN720911 JOR720911 JEV720911 IUZ720911 ILD720911 IBH720911 HRL720911 HHP720911 GXT720911 GNX720911 GEB720911 FUF720911 FKJ720911 FAN720911 EQR720911 EGV720911 DWZ720911 DND720911 DDH720911 CTL720911 CJP720911 BZT720911 BPX720911 BGB720911 AWF720911 AMJ720911 ACN720911 SR720911 IV720911 C720911 WVH655375 WLL655375 WBP655375 VRT655375 VHX655375 UYB655375 UOF655375 UEJ655375 TUN655375 TKR655375 TAV655375 SQZ655375 SHD655375 RXH655375 RNL655375 RDP655375 QTT655375 QJX655375 QAB655375 PQF655375 PGJ655375 OWN655375 OMR655375 OCV655375 NSZ655375 NJD655375 MZH655375 MPL655375 MFP655375 LVT655375 LLX655375 LCB655375 KSF655375 KIJ655375 JYN655375 JOR655375 JEV655375 IUZ655375 ILD655375 IBH655375 HRL655375 HHP655375 GXT655375 GNX655375 GEB655375 FUF655375 FKJ655375 FAN655375 EQR655375 EGV655375 DWZ655375 DND655375 DDH655375 CTL655375 CJP655375 BZT655375 BPX655375 BGB655375 AWF655375 AMJ655375 ACN655375 SR655375 IV655375 C655375 WVH589839 WLL589839 WBP589839 VRT589839 VHX589839 UYB589839 UOF589839 UEJ589839 TUN589839 TKR589839 TAV589839 SQZ589839 SHD589839 RXH589839 RNL589839 RDP589839 QTT589839 QJX589839 QAB589839 PQF589839 PGJ589839 OWN589839 OMR589839 OCV589839 NSZ589839 NJD589839 MZH589839 MPL589839 MFP589839 LVT589839 LLX589839 LCB589839 KSF589839 KIJ589839 JYN589839 JOR589839 JEV589839 IUZ589839 ILD589839 IBH589839 HRL589839 HHP589839 GXT589839 GNX589839 GEB589839 FUF589839 FKJ589839 FAN589839 EQR589839 EGV589839 DWZ589839 DND589839 DDH589839 CTL589839 CJP589839 BZT589839 BPX589839 BGB589839 AWF589839 AMJ589839 ACN589839 SR589839 IV589839 C589839 WVH524303 WLL524303 WBP524303 VRT524303 VHX524303 UYB524303 UOF524303 UEJ524303 TUN524303 TKR524303 TAV524303 SQZ524303 SHD524303 RXH524303 RNL524303 RDP524303 QTT524303 QJX524303 QAB524303 PQF524303 PGJ524303 OWN524303 OMR524303 OCV524303 NSZ524303 NJD524303 MZH524303 MPL524303 MFP524303 LVT524303 LLX524303 LCB524303 KSF524303 KIJ524303 JYN524303 JOR524303 JEV524303 IUZ524303 ILD524303 IBH524303 HRL524303 HHP524303 GXT524303 GNX524303 GEB524303 FUF524303 FKJ524303 FAN524303 EQR524303 EGV524303 DWZ524303 DND524303 DDH524303 CTL524303 CJP524303 BZT524303 BPX524303 BGB524303 AWF524303 AMJ524303 ACN524303 SR524303 IV524303 C524303 WVH458767 WLL458767 WBP458767 VRT458767 VHX458767 UYB458767 UOF458767 UEJ458767 TUN458767 TKR458767 TAV458767 SQZ458767 SHD458767 RXH458767 RNL458767 RDP458767 QTT458767 QJX458767 QAB458767 PQF458767 PGJ458767 OWN458767 OMR458767 OCV458767 NSZ458767 NJD458767 MZH458767 MPL458767 MFP458767 LVT458767 LLX458767 LCB458767 KSF458767 KIJ458767 JYN458767 JOR458767 JEV458767 IUZ458767 ILD458767 IBH458767 HRL458767 HHP458767 GXT458767 GNX458767 GEB458767 FUF458767 FKJ458767 FAN458767 EQR458767 EGV458767 DWZ458767 DND458767 DDH458767 CTL458767 CJP458767 BZT458767 BPX458767 BGB458767 AWF458767 AMJ458767 ACN458767 SR458767 IV458767 C458767 WVH393231 WLL393231 WBP393231 VRT393231 VHX393231 UYB393231 UOF393231 UEJ393231 TUN393231 TKR393231 TAV393231 SQZ393231 SHD393231 RXH393231 RNL393231 RDP393231 QTT393231 QJX393231 QAB393231 PQF393231 PGJ393231 OWN393231 OMR393231 OCV393231 NSZ393231 NJD393231 MZH393231 MPL393231 MFP393231 LVT393231 LLX393231 LCB393231 KSF393231 KIJ393231 JYN393231 JOR393231 JEV393231 IUZ393231 ILD393231 IBH393231 HRL393231 HHP393231 GXT393231 GNX393231 GEB393231 FUF393231 FKJ393231 FAN393231 EQR393231 EGV393231 DWZ393231 DND393231 DDH393231 CTL393231 CJP393231 BZT393231 BPX393231 BGB393231 AWF393231 AMJ393231 ACN393231 SR393231 IV393231 C393231 WVH327695 WLL327695 WBP327695 VRT327695 VHX327695 UYB327695 UOF327695 UEJ327695 TUN327695 TKR327695 TAV327695 SQZ327695 SHD327695 RXH327695 RNL327695 RDP327695 QTT327695 QJX327695 QAB327695 PQF327695 PGJ327695 OWN327695 OMR327695 OCV327695 NSZ327695 NJD327695 MZH327695 MPL327695 MFP327695 LVT327695 LLX327695 LCB327695 KSF327695 KIJ327695 JYN327695 JOR327695 JEV327695 IUZ327695 ILD327695 IBH327695 HRL327695 HHP327695 GXT327695 GNX327695 GEB327695 FUF327695 FKJ327695 FAN327695 EQR327695 EGV327695 DWZ327695 DND327695 DDH327695 CTL327695 CJP327695 BZT327695 BPX327695 BGB327695 AWF327695 AMJ327695 ACN327695 SR327695 IV327695 C327695 WVH262159 WLL262159 WBP262159 VRT262159 VHX262159 UYB262159 UOF262159 UEJ262159 TUN262159 TKR262159 TAV262159 SQZ262159 SHD262159 RXH262159 RNL262159 RDP262159 QTT262159 QJX262159 QAB262159 PQF262159 PGJ262159 OWN262159 OMR262159 OCV262159 NSZ262159 NJD262159 MZH262159 MPL262159 MFP262159 LVT262159 LLX262159 LCB262159 KSF262159 KIJ262159 JYN262159 JOR262159 JEV262159 IUZ262159 ILD262159 IBH262159 HRL262159 HHP262159 GXT262159 GNX262159 GEB262159 FUF262159 FKJ262159 FAN262159 EQR262159 EGV262159 DWZ262159 DND262159 DDH262159 CTL262159 CJP262159 BZT262159 BPX262159 BGB262159 AWF262159 AMJ262159 ACN262159 SR262159 IV262159 C262159 WVH196623 WLL196623 WBP196623 VRT196623 VHX196623 UYB196623 UOF196623 UEJ196623 TUN196623 TKR196623 TAV196623 SQZ196623 SHD196623 RXH196623 RNL196623 RDP196623 QTT196623 QJX196623 QAB196623 PQF196623 PGJ196623 OWN196623 OMR196623 OCV196623 NSZ196623 NJD196623 MZH196623 MPL196623 MFP196623 LVT196623 LLX196623 LCB196623 KSF196623 KIJ196623 JYN196623 JOR196623 JEV196623 IUZ196623 ILD196623 IBH196623 HRL196623 HHP196623 GXT196623 GNX196623 GEB196623 FUF196623 FKJ196623 FAN196623 EQR196623 EGV196623 DWZ196623 DND196623 DDH196623 CTL196623 CJP196623 BZT196623 BPX196623 BGB196623 AWF196623 AMJ196623 ACN196623 SR196623 IV196623 C196623 WVH131087 WLL131087 WBP131087 VRT131087 VHX131087 UYB131087 UOF131087 UEJ131087 TUN131087 TKR131087 TAV131087 SQZ131087 SHD131087 RXH131087 RNL131087 RDP131087 QTT131087 QJX131087 QAB131087 PQF131087 PGJ131087 OWN131087 OMR131087 OCV131087 NSZ131087 NJD131087 MZH131087 MPL131087 MFP131087 LVT131087 LLX131087 LCB131087 KSF131087 KIJ131087 JYN131087 JOR131087 JEV131087 IUZ131087 ILD131087 IBH131087 HRL131087 HHP131087 GXT131087 GNX131087 GEB131087 FUF131087 FKJ131087 FAN131087 EQR131087 EGV131087 DWZ131087 DND131087 DDH131087 CTL131087 CJP131087 BZT131087 BPX131087 BGB131087 AWF131087 AMJ131087 ACN131087 SR131087 IV131087 C131087 WVH65551 WLL65551 WBP65551 VRT65551 VHX65551 UYB65551 UOF65551 UEJ65551 TUN65551 TKR65551 TAV65551 SQZ65551 SHD65551 RXH65551 RNL65551 RDP65551 QTT65551 QJX65551 QAB65551 PQF65551 PGJ65551 OWN65551 OMR65551 OCV65551 NSZ65551 NJD65551 MZH65551 MPL65551 MFP65551 LVT65551 LLX65551 LCB65551 KSF65551 KIJ65551 JYN65551 JOR65551 JEV65551 IUZ65551 ILD65551 IBH65551 HRL65551 HHP65551 GXT65551 GNX65551 GEB65551 FUF65551 FKJ65551 FAN65551 EQR65551 EGV65551 DWZ65551 DND65551 DDH65551 CTL65551 CJP65551 BZT65551 BPX65551 BGB65551 AWF65551 AMJ65551 ACN65551 SR65551 IV65551 C65551 WLL983055">
      <formula1>0</formula1>
      <formula2>1</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8"/>
  <sheetViews>
    <sheetView topLeftCell="A19" zoomScale="55" zoomScaleNormal="55" workbookViewId="0">
      <selection activeCell="K50" sqref="K50"/>
    </sheetView>
  </sheetViews>
  <sheetFormatPr baseColWidth="1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21.85546875" style="31" customWidth="1"/>
    <col min="18" max="18" width="18.28515625" style="31" customWidth="1"/>
    <col min="19" max="22" width="6.42578125" style="31" customWidth="1"/>
    <col min="23" max="251" width="11.42578125" style="31"/>
    <col min="252" max="252" width="1" style="31" customWidth="1"/>
    <col min="253" max="253" width="4.28515625" style="31" customWidth="1"/>
    <col min="254" max="254" width="34.7109375" style="31" customWidth="1"/>
    <col min="255" max="255" width="0" style="31" hidden="1" customWidth="1"/>
    <col min="256" max="256" width="20" style="31" customWidth="1"/>
    <col min="257" max="257" width="20.85546875" style="31" customWidth="1"/>
    <col min="258" max="258" width="25" style="31" customWidth="1"/>
    <col min="259" max="259" width="18.7109375" style="31" customWidth="1"/>
    <col min="260" max="260" width="29.7109375" style="31" customWidth="1"/>
    <col min="261" max="261" width="13.42578125" style="31" customWidth="1"/>
    <col min="262" max="262" width="13.85546875" style="31" customWidth="1"/>
    <col min="263" max="267" width="16.5703125" style="31" customWidth="1"/>
    <col min="268" max="268" width="20.5703125" style="31" customWidth="1"/>
    <col min="269" max="269" width="21.140625" style="31" customWidth="1"/>
    <col min="270" max="270" width="9.5703125" style="31" customWidth="1"/>
    <col min="271" max="271" width="0.42578125" style="31" customWidth="1"/>
    <col min="272" max="278" width="6.42578125" style="31" customWidth="1"/>
    <col min="279" max="507" width="11.42578125" style="31"/>
    <col min="508" max="508" width="1" style="31" customWidth="1"/>
    <col min="509" max="509" width="4.28515625" style="31" customWidth="1"/>
    <col min="510" max="510" width="34.7109375" style="31" customWidth="1"/>
    <col min="511" max="511" width="0" style="31" hidden="1" customWidth="1"/>
    <col min="512" max="512" width="20" style="31" customWidth="1"/>
    <col min="513" max="513" width="20.85546875" style="31" customWidth="1"/>
    <col min="514" max="514" width="25" style="31" customWidth="1"/>
    <col min="515" max="515" width="18.7109375" style="31" customWidth="1"/>
    <col min="516" max="516" width="29.7109375" style="31" customWidth="1"/>
    <col min="517" max="517" width="13.42578125" style="31" customWidth="1"/>
    <col min="518" max="518" width="13.85546875" style="31" customWidth="1"/>
    <col min="519" max="523" width="16.5703125" style="31" customWidth="1"/>
    <col min="524" max="524" width="20.5703125" style="31" customWidth="1"/>
    <col min="525" max="525" width="21.140625" style="31" customWidth="1"/>
    <col min="526" max="526" width="9.5703125" style="31" customWidth="1"/>
    <col min="527" max="527" width="0.42578125" style="31" customWidth="1"/>
    <col min="528" max="534" width="6.42578125" style="31" customWidth="1"/>
    <col min="535" max="763" width="11.42578125" style="31"/>
    <col min="764" max="764" width="1" style="31" customWidth="1"/>
    <col min="765" max="765" width="4.28515625" style="31" customWidth="1"/>
    <col min="766" max="766" width="34.7109375" style="31" customWidth="1"/>
    <col min="767" max="767" width="0" style="31" hidden="1" customWidth="1"/>
    <col min="768" max="768" width="20" style="31" customWidth="1"/>
    <col min="769" max="769" width="20.85546875" style="31" customWidth="1"/>
    <col min="770" max="770" width="25" style="31" customWidth="1"/>
    <col min="771" max="771" width="18.7109375" style="31" customWidth="1"/>
    <col min="772" max="772" width="29.7109375" style="31" customWidth="1"/>
    <col min="773" max="773" width="13.42578125" style="31" customWidth="1"/>
    <col min="774" max="774" width="13.85546875" style="31" customWidth="1"/>
    <col min="775" max="779" width="16.5703125" style="31" customWidth="1"/>
    <col min="780" max="780" width="20.5703125" style="31" customWidth="1"/>
    <col min="781" max="781" width="21.140625" style="31" customWidth="1"/>
    <col min="782" max="782" width="9.5703125" style="31" customWidth="1"/>
    <col min="783" max="783" width="0.42578125" style="31" customWidth="1"/>
    <col min="784" max="790" width="6.42578125" style="31" customWidth="1"/>
    <col min="791" max="1019" width="11.42578125" style="31"/>
    <col min="1020" max="1020" width="1" style="31" customWidth="1"/>
    <col min="1021" max="1021" width="4.28515625" style="31" customWidth="1"/>
    <col min="1022" max="1022" width="34.7109375" style="31" customWidth="1"/>
    <col min="1023" max="1023" width="0" style="31" hidden="1" customWidth="1"/>
    <col min="1024" max="1024" width="20" style="31" customWidth="1"/>
    <col min="1025" max="1025" width="20.85546875" style="31" customWidth="1"/>
    <col min="1026" max="1026" width="25" style="31" customWidth="1"/>
    <col min="1027" max="1027" width="18.7109375" style="31" customWidth="1"/>
    <col min="1028" max="1028" width="29.7109375" style="31" customWidth="1"/>
    <col min="1029" max="1029" width="13.42578125" style="31" customWidth="1"/>
    <col min="1030" max="1030" width="13.85546875" style="31" customWidth="1"/>
    <col min="1031" max="1035" width="16.5703125" style="31" customWidth="1"/>
    <col min="1036" max="1036" width="20.5703125" style="31" customWidth="1"/>
    <col min="1037" max="1037" width="21.140625" style="31" customWidth="1"/>
    <col min="1038" max="1038" width="9.5703125" style="31" customWidth="1"/>
    <col min="1039" max="1039" width="0.42578125" style="31" customWidth="1"/>
    <col min="1040" max="1046" width="6.42578125" style="31" customWidth="1"/>
    <col min="1047" max="1275" width="11.42578125" style="31"/>
    <col min="1276" max="1276" width="1" style="31" customWidth="1"/>
    <col min="1277" max="1277" width="4.28515625" style="31" customWidth="1"/>
    <col min="1278" max="1278" width="34.7109375" style="31" customWidth="1"/>
    <col min="1279" max="1279" width="0" style="31" hidden="1" customWidth="1"/>
    <col min="1280" max="1280" width="20" style="31" customWidth="1"/>
    <col min="1281" max="1281" width="20.85546875" style="31" customWidth="1"/>
    <col min="1282" max="1282" width="25" style="31" customWidth="1"/>
    <col min="1283" max="1283" width="18.7109375" style="31" customWidth="1"/>
    <col min="1284" max="1284" width="29.7109375" style="31" customWidth="1"/>
    <col min="1285" max="1285" width="13.42578125" style="31" customWidth="1"/>
    <col min="1286" max="1286" width="13.85546875" style="31" customWidth="1"/>
    <col min="1287" max="1291" width="16.5703125" style="31" customWidth="1"/>
    <col min="1292" max="1292" width="20.5703125" style="31" customWidth="1"/>
    <col min="1293" max="1293" width="21.140625" style="31" customWidth="1"/>
    <col min="1294" max="1294" width="9.5703125" style="31" customWidth="1"/>
    <col min="1295" max="1295" width="0.42578125" style="31" customWidth="1"/>
    <col min="1296" max="1302" width="6.42578125" style="31" customWidth="1"/>
    <col min="1303" max="1531" width="11.42578125" style="31"/>
    <col min="1532" max="1532" width="1" style="31" customWidth="1"/>
    <col min="1533" max="1533" width="4.28515625" style="31" customWidth="1"/>
    <col min="1534" max="1534" width="34.7109375" style="31" customWidth="1"/>
    <col min="1535" max="1535" width="0" style="31" hidden="1" customWidth="1"/>
    <col min="1536" max="1536" width="20" style="31" customWidth="1"/>
    <col min="1537" max="1537" width="20.85546875" style="31" customWidth="1"/>
    <col min="1538" max="1538" width="25" style="31" customWidth="1"/>
    <col min="1539" max="1539" width="18.7109375" style="31" customWidth="1"/>
    <col min="1540" max="1540" width="29.7109375" style="31" customWidth="1"/>
    <col min="1541" max="1541" width="13.42578125" style="31" customWidth="1"/>
    <col min="1542" max="1542" width="13.85546875" style="31" customWidth="1"/>
    <col min="1543" max="1547" width="16.5703125" style="31" customWidth="1"/>
    <col min="1548" max="1548" width="20.5703125" style="31" customWidth="1"/>
    <col min="1549" max="1549" width="21.140625" style="31" customWidth="1"/>
    <col min="1550" max="1550" width="9.5703125" style="31" customWidth="1"/>
    <col min="1551" max="1551" width="0.42578125" style="31" customWidth="1"/>
    <col min="1552" max="1558" width="6.42578125" style="31" customWidth="1"/>
    <col min="1559" max="1787" width="11.42578125" style="31"/>
    <col min="1788" max="1788" width="1" style="31" customWidth="1"/>
    <col min="1789" max="1789" width="4.28515625" style="31" customWidth="1"/>
    <col min="1790" max="1790" width="34.7109375" style="31" customWidth="1"/>
    <col min="1791" max="1791" width="0" style="31" hidden="1" customWidth="1"/>
    <col min="1792" max="1792" width="20" style="31" customWidth="1"/>
    <col min="1793" max="1793" width="20.85546875" style="31" customWidth="1"/>
    <col min="1794" max="1794" width="25" style="31" customWidth="1"/>
    <col min="1795" max="1795" width="18.7109375" style="31" customWidth="1"/>
    <col min="1796" max="1796" width="29.7109375" style="31" customWidth="1"/>
    <col min="1797" max="1797" width="13.42578125" style="31" customWidth="1"/>
    <col min="1798" max="1798" width="13.85546875" style="31" customWidth="1"/>
    <col min="1799" max="1803" width="16.5703125" style="31" customWidth="1"/>
    <col min="1804" max="1804" width="20.5703125" style="31" customWidth="1"/>
    <col min="1805" max="1805" width="21.140625" style="31" customWidth="1"/>
    <col min="1806" max="1806" width="9.5703125" style="31" customWidth="1"/>
    <col min="1807" max="1807" width="0.42578125" style="31" customWidth="1"/>
    <col min="1808" max="1814" width="6.42578125" style="31" customWidth="1"/>
    <col min="1815" max="2043" width="11.42578125" style="31"/>
    <col min="2044" max="2044" width="1" style="31" customWidth="1"/>
    <col min="2045" max="2045" width="4.28515625" style="31" customWidth="1"/>
    <col min="2046" max="2046" width="34.7109375" style="31" customWidth="1"/>
    <col min="2047" max="2047" width="0" style="31" hidden="1" customWidth="1"/>
    <col min="2048" max="2048" width="20" style="31" customWidth="1"/>
    <col min="2049" max="2049" width="20.85546875" style="31" customWidth="1"/>
    <col min="2050" max="2050" width="25" style="31" customWidth="1"/>
    <col min="2051" max="2051" width="18.7109375" style="31" customWidth="1"/>
    <col min="2052" max="2052" width="29.7109375" style="31" customWidth="1"/>
    <col min="2053" max="2053" width="13.42578125" style="31" customWidth="1"/>
    <col min="2054" max="2054" width="13.85546875" style="31" customWidth="1"/>
    <col min="2055" max="2059" width="16.5703125" style="31" customWidth="1"/>
    <col min="2060" max="2060" width="20.5703125" style="31" customWidth="1"/>
    <col min="2061" max="2061" width="21.140625" style="31" customWidth="1"/>
    <col min="2062" max="2062" width="9.5703125" style="31" customWidth="1"/>
    <col min="2063" max="2063" width="0.42578125" style="31" customWidth="1"/>
    <col min="2064" max="2070" width="6.42578125" style="31" customWidth="1"/>
    <col min="2071" max="2299" width="11.42578125" style="31"/>
    <col min="2300" max="2300" width="1" style="31" customWidth="1"/>
    <col min="2301" max="2301" width="4.28515625" style="31" customWidth="1"/>
    <col min="2302" max="2302" width="34.7109375" style="31" customWidth="1"/>
    <col min="2303" max="2303" width="0" style="31" hidden="1" customWidth="1"/>
    <col min="2304" max="2304" width="20" style="31" customWidth="1"/>
    <col min="2305" max="2305" width="20.85546875" style="31" customWidth="1"/>
    <col min="2306" max="2306" width="25" style="31" customWidth="1"/>
    <col min="2307" max="2307" width="18.7109375" style="31" customWidth="1"/>
    <col min="2308" max="2308" width="29.7109375" style="31" customWidth="1"/>
    <col min="2309" max="2309" width="13.42578125" style="31" customWidth="1"/>
    <col min="2310" max="2310" width="13.85546875" style="31" customWidth="1"/>
    <col min="2311" max="2315" width="16.5703125" style="31" customWidth="1"/>
    <col min="2316" max="2316" width="20.5703125" style="31" customWidth="1"/>
    <col min="2317" max="2317" width="21.140625" style="31" customWidth="1"/>
    <col min="2318" max="2318" width="9.5703125" style="31" customWidth="1"/>
    <col min="2319" max="2319" width="0.42578125" style="31" customWidth="1"/>
    <col min="2320" max="2326" width="6.42578125" style="31" customWidth="1"/>
    <col min="2327" max="2555" width="11.42578125" style="31"/>
    <col min="2556" max="2556" width="1" style="31" customWidth="1"/>
    <col min="2557" max="2557" width="4.28515625" style="31" customWidth="1"/>
    <col min="2558" max="2558" width="34.7109375" style="31" customWidth="1"/>
    <col min="2559" max="2559" width="0" style="31" hidden="1" customWidth="1"/>
    <col min="2560" max="2560" width="20" style="31" customWidth="1"/>
    <col min="2561" max="2561" width="20.85546875" style="31" customWidth="1"/>
    <col min="2562" max="2562" width="25" style="31" customWidth="1"/>
    <col min="2563" max="2563" width="18.7109375" style="31" customWidth="1"/>
    <col min="2564" max="2564" width="29.7109375" style="31" customWidth="1"/>
    <col min="2565" max="2565" width="13.42578125" style="31" customWidth="1"/>
    <col min="2566" max="2566" width="13.85546875" style="31" customWidth="1"/>
    <col min="2567" max="2571" width="16.5703125" style="31" customWidth="1"/>
    <col min="2572" max="2572" width="20.5703125" style="31" customWidth="1"/>
    <col min="2573" max="2573" width="21.140625" style="31" customWidth="1"/>
    <col min="2574" max="2574" width="9.5703125" style="31" customWidth="1"/>
    <col min="2575" max="2575" width="0.42578125" style="31" customWidth="1"/>
    <col min="2576" max="2582" width="6.42578125" style="31" customWidth="1"/>
    <col min="2583" max="2811" width="11.42578125" style="31"/>
    <col min="2812" max="2812" width="1" style="31" customWidth="1"/>
    <col min="2813" max="2813" width="4.28515625" style="31" customWidth="1"/>
    <col min="2814" max="2814" width="34.7109375" style="31" customWidth="1"/>
    <col min="2815" max="2815" width="0" style="31" hidden="1" customWidth="1"/>
    <col min="2816" max="2816" width="20" style="31" customWidth="1"/>
    <col min="2817" max="2817" width="20.85546875" style="31" customWidth="1"/>
    <col min="2818" max="2818" width="25" style="31" customWidth="1"/>
    <col min="2819" max="2819" width="18.7109375" style="31" customWidth="1"/>
    <col min="2820" max="2820" width="29.7109375" style="31" customWidth="1"/>
    <col min="2821" max="2821" width="13.42578125" style="31" customWidth="1"/>
    <col min="2822" max="2822" width="13.85546875" style="31" customWidth="1"/>
    <col min="2823" max="2827" width="16.5703125" style="31" customWidth="1"/>
    <col min="2828" max="2828" width="20.5703125" style="31" customWidth="1"/>
    <col min="2829" max="2829" width="21.140625" style="31" customWidth="1"/>
    <col min="2830" max="2830" width="9.5703125" style="31" customWidth="1"/>
    <col min="2831" max="2831" width="0.42578125" style="31" customWidth="1"/>
    <col min="2832" max="2838" width="6.42578125" style="31" customWidth="1"/>
    <col min="2839" max="3067" width="11.42578125" style="31"/>
    <col min="3068" max="3068" width="1" style="31" customWidth="1"/>
    <col min="3069" max="3069" width="4.28515625" style="31" customWidth="1"/>
    <col min="3070" max="3070" width="34.7109375" style="31" customWidth="1"/>
    <col min="3071" max="3071" width="0" style="31" hidden="1" customWidth="1"/>
    <col min="3072" max="3072" width="20" style="31" customWidth="1"/>
    <col min="3073" max="3073" width="20.85546875" style="31" customWidth="1"/>
    <col min="3074" max="3074" width="25" style="31" customWidth="1"/>
    <col min="3075" max="3075" width="18.7109375" style="31" customWidth="1"/>
    <col min="3076" max="3076" width="29.7109375" style="31" customWidth="1"/>
    <col min="3077" max="3077" width="13.42578125" style="31" customWidth="1"/>
    <col min="3078" max="3078" width="13.85546875" style="31" customWidth="1"/>
    <col min="3079" max="3083" width="16.5703125" style="31" customWidth="1"/>
    <col min="3084" max="3084" width="20.5703125" style="31" customWidth="1"/>
    <col min="3085" max="3085" width="21.140625" style="31" customWidth="1"/>
    <col min="3086" max="3086" width="9.5703125" style="31" customWidth="1"/>
    <col min="3087" max="3087" width="0.42578125" style="31" customWidth="1"/>
    <col min="3088" max="3094" width="6.42578125" style="31" customWidth="1"/>
    <col min="3095" max="3323" width="11.42578125" style="31"/>
    <col min="3324" max="3324" width="1" style="31" customWidth="1"/>
    <col min="3325" max="3325" width="4.28515625" style="31" customWidth="1"/>
    <col min="3326" max="3326" width="34.7109375" style="31" customWidth="1"/>
    <col min="3327" max="3327" width="0" style="31" hidden="1" customWidth="1"/>
    <col min="3328" max="3328" width="20" style="31" customWidth="1"/>
    <col min="3329" max="3329" width="20.85546875" style="31" customWidth="1"/>
    <col min="3330" max="3330" width="25" style="31" customWidth="1"/>
    <col min="3331" max="3331" width="18.7109375" style="31" customWidth="1"/>
    <col min="3332" max="3332" width="29.7109375" style="31" customWidth="1"/>
    <col min="3333" max="3333" width="13.42578125" style="31" customWidth="1"/>
    <col min="3334" max="3334" width="13.85546875" style="31" customWidth="1"/>
    <col min="3335" max="3339" width="16.5703125" style="31" customWidth="1"/>
    <col min="3340" max="3340" width="20.5703125" style="31" customWidth="1"/>
    <col min="3341" max="3341" width="21.140625" style="31" customWidth="1"/>
    <col min="3342" max="3342" width="9.5703125" style="31" customWidth="1"/>
    <col min="3343" max="3343" width="0.42578125" style="31" customWidth="1"/>
    <col min="3344" max="3350" width="6.42578125" style="31" customWidth="1"/>
    <col min="3351" max="3579" width="11.42578125" style="31"/>
    <col min="3580" max="3580" width="1" style="31" customWidth="1"/>
    <col min="3581" max="3581" width="4.28515625" style="31" customWidth="1"/>
    <col min="3582" max="3582" width="34.7109375" style="31" customWidth="1"/>
    <col min="3583" max="3583" width="0" style="31" hidden="1" customWidth="1"/>
    <col min="3584" max="3584" width="20" style="31" customWidth="1"/>
    <col min="3585" max="3585" width="20.85546875" style="31" customWidth="1"/>
    <col min="3586" max="3586" width="25" style="31" customWidth="1"/>
    <col min="3587" max="3587" width="18.7109375" style="31" customWidth="1"/>
    <col min="3588" max="3588" width="29.7109375" style="31" customWidth="1"/>
    <col min="3589" max="3589" width="13.42578125" style="31" customWidth="1"/>
    <col min="3590" max="3590" width="13.85546875" style="31" customWidth="1"/>
    <col min="3591" max="3595" width="16.5703125" style="31" customWidth="1"/>
    <col min="3596" max="3596" width="20.5703125" style="31" customWidth="1"/>
    <col min="3597" max="3597" width="21.140625" style="31" customWidth="1"/>
    <col min="3598" max="3598" width="9.5703125" style="31" customWidth="1"/>
    <col min="3599" max="3599" width="0.42578125" style="31" customWidth="1"/>
    <col min="3600" max="3606" width="6.42578125" style="31" customWidth="1"/>
    <col min="3607" max="3835" width="11.42578125" style="31"/>
    <col min="3836" max="3836" width="1" style="31" customWidth="1"/>
    <col min="3837" max="3837" width="4.28515625" style="31" customWidth="1"/>
    <col min="3838" max="3838" width="34.7109375" style="31" customWidth="1"/>
    <col min="3839" max="3839" width="0" style="31" hidden="1" customWidth="1"/>
    <col min="3840" max="3840" width="20" style="31" customWidth="1"/>
    <col min="3841" max="3841" width="20.85546875" style="31" customWidth="1"/>
    <col min="3842" max="3842" width="25" style="31" customWidth="1"/>
    <col min="3843" max="3843" width="18.7109375" style="31" customWidth="1"/>
    <col min="3844" max="3844" width="29.7109375" style="31" customWidth="1"/>
    <col min="3845" max="3845" width="13.42578125" style="31" customWidth="1"/>
    <col min="3846" max="3846" width="13.85546875" style="31" customWidth="1"/>
    <col min="3847" max="3851" width="16.5703125" style="31" customWidth="1"/>
    <col min="3852" max="3852" width="20.5703125" style="31" customWidth="1"/>
    <col min="3853" max="3853" width="21.140625" style="31" customWidth="1"/>
    <col min="3854" max="3854" width="9.5703125" style="31" customWidth="1"/>
    <col min="3855" max="3855" width="0.42578125" style="31" customWidth="1"/>
    <col min="3856" max="3862" width="6.42578125" style="31" customWidth="1"/>
    <col min="3863" max="4091" width="11.42578125" style="31"/>
    <col min="4092" max="4092" width="1" style="31" customWidth="1"/>
    <col min="4093" max="4093" width="4.28515625" style="31" customWidth="1"/>
    <col min="4094" max="4094" width="34.7109375" style="31" customWidth="1"/>
    <col min="4095" max="4095" width="0" style="31" hidden="1" customWidth="1"/>
    <col min="4096" max="4096" width="20" style="31" customWidth="1"/>
    <col min="4097" max="4097" width="20.85546875" style="31" customWidth="1"/>
    <col min="4098" max="4098" width="25" style="31" customWidth="1"/>
    <col min="4099" max="4099" width="18.7109375" style="31" customWidth="1"/>
    <col min="4100" max="4100" width="29.7109375" style="31" customWidth="1"/>
    <col min="4101" max="4101" width="13.42578125" style="31" customWidth="1"/>
    <col min="4102" max="4102" width="13.85546875" style="31" customWidth="1"/>
    <col min="4103" max="4107" width="16.5703125" style="31" customWidth="1"/>
    <col min="4108" max="4108" width="20.5703125" style="31" customWidth="1"/>
    <col min="4109" max="4109" width="21.140625" style="31" customWidth="1"/>
    <col min="4110" max="4110" width="9.5703125" style="31" customWidth="1"/>
    <col min="4111" max="4111" width="0.42578125" style="31" customWidth="1"/>
    <col min="4112" max="4118" width="6.42578125" style="31" customWidth="1"/>
    <col min="4119" max="4347" width="11.42578125" style="31"/>
    <col min="4348" max="4348" width="1" style="31" customWidth="1"/>
    <col min="4349" max="4349" width="4.28515625" style="31" customWidth="1"/>
    <col min="4350" max="4350" width="34.7109375" style="31" customWidth="1"/>
    <col min="4351" max="4351" width="0" style="31" hidden="1" customWidth="1"/>
    <col min="4352" max="4352" width="20" style="31" customWidth="1"/>
    <col min="4353" max="4353" width="20.85546875" style="31" customWidth="1"/>
    <col min="4354" max="4354" width="25" style="31" customWidth="1"/>
    <col min="4355" max="4355" width="18.7109375" style="31" customWidth="1"/>
    <col min="4356" max="4356" width="29.7109375" style="31" customWidth="1"/>
    <col min="4357" max="4357" width="13.42578125" style="31" customWidth="1"/>
    <col min="4358" max="4358" width="13.85546875" style="31" customWidth="1"/>
    <col min="4359" max="4363" width="16.5703125" style="31" customWidth="1"/>
    <col min="4364" max="4364" width="20.5703125" style="31" customWidth="1"/>
    <col min="4365" max="4365" width="21.140625" style="31" customWidth="1"/>
    <col min="4366" max="4366" width="9.5703125" style="31" customWidth="1"/>
    <col min="4367" max="4367" width="0.42578125" style="31" customWidth="1"/>
    <col min="4368" max="4374" width="6.42578125" style="31" customWidth="1"/>
    <col min="4375" max="4603" width="11.42578125" style="31"/>
    <col min="4604" max="4604" width="1" style="31" customWidth="1"/>
    <col min="4605" max="4605" width="4.28515625" style="31" customWidth="1"/>
    <col min="4606" max="4606" width="34.7109375" style="31" customWidth="1"/>
    <col min="4607" max="4607" width="0" style="31" hidden="1" customWidth="1"/>
    <col min="4608" max="4608" width="20" style="31" customWidth="1"/>
    <col min="4609" max="4609" width="20.85546875" style="31" customWidth="1"/>
    <col min="4610" max="4610" width="25" style="31" customWidth="1"/>
    <col min="4611" max="4611" width="18.7109375" style="31" customWidth="1"/>
    <col min="4612" max="4612" width="29.7109375" style="31" customWidth="1"/>
    <col min="4613" max="4613" width="13.42578125" style="31" customWidth="1"/>
    <col min="4614" max="4614" width="13.85546875" style="31" customWidth="1"/>
    <col min="4615" max="4619" width="16.5703125" style="31" customWidth="1"/>
    <col min="4620" max="4620" width="20.5703125" style="31" customWidth="1"/>
    <col min="4621" max="4621" width="21.140625" style="31" customWidth="1"/>
    <col min="4622" max="4622" width="9.5703125" style="31" customWidth="1"/>
    <col min="4623" max="4623" width="0.42578125" style="31" customWidth="1"/>
    <col min="4624" max="4630" width="6.42578125" style="31" customWidth="1"/>
    <col min="4631" max="4859" width="11.42578125" style="31"/>
    <col min="4860" max="4860" width="1" style="31" customWidth="1"/>
    <col min="4861" max="4861" width="4.28515625" style="31" customWidth="1"/>
    <col min="4862" max="4862" width="34.7109375" style="31" customWidth="1"/>
    <col min="4863" max="4863" width="0" style="31" hidden="1" customWidth="1"/>
    <col min="4864" max="4864" width="20" style="31" customWidth="1"/>
    <col min="4865" max="4865" width="20.85546875" style="31" customWidth="1"/>
    <col min="4866" max="4866" width="25" style="31" customWidth="1"/>
    <col min="4867" max="4867" width="18.7109375" style="31" customWidth="1"/>
    <col min="4868" max="4868" width="29.7109375" style="31" customWidth="1"/>
    <col min="4869" max="4869" width="13.42578125" style="31" customWidth="1"/>
    <col min="4870" max="4870" width="13.85546875" style="31" customWidth="1"/>
    <col min="4871" max="4875" width="16.5703125" style="31" customWidth="1"/>
    <col min="4876" max="4876" width="20.5703125" style="31" customWidth="1"/>
    <col min="4877" max="4877" width="21.140625" style="31" customWidth="1"/>
    <col min="4878" max="4878" width="9.5703125" style="31" customWidth="1"/>
    <col min="4879" max="4879" width="0.42578125" style="31" customWidth="1"/>
    <col min="4880" max="4886" width="6.42578125" style="31" customWidth="1"/>
    <col min="4887" max="5115" width="11.42578125" style="31"/>
    <col min="5116" max="5116" width="1" style="31" customWidth="1"/>
    <col min="5117" max="5117" width="4.28515625" style="31" customWidth="1"/>
    <col min="5118" max="5118" width="34.7109375" style="31" customWidth="1"/>
    <col min="5119" max="5119" width="0" style="31" hidden="1" customWidth="1"/>
    <col min="5120" max="5120" width="20" style="31" customWidth="1"/>
    <col min="5121" max="5121" width="20.85546875" style="31" customWidth="1"/>
    <col min="5122" max="5122" width="25" style="31" customWidth="1"/>
    <col min="5123" max="5123" width="18.7109375" style="31" customWidth="1"/>
    <col min="5124" max="5124" width="29.7109375" style="31" customWidth="1"/>
    <col min="5125" max="5125" width="13.42578125" style="31" customWidth="1"/>
    <col min="5126" max="5126" width="13.85546875" style="31" customWidth="1"/>
    <col min="5127" max="5131" width="16.5703125" style="31" customWidth="1"/>
    <col min="5132" max="5132" width="20.5703125" style="31" customWidth="1"/>
    <col min="5133" max="5133" width="21.140625" style="31" customWidth="1"/>
    <col min="5134" max="5134" width="9.5703125" style="31" customWidth="1"/>
    <col min="5135" max="5135" width="0.42578125" style="31" customWidth="1"/>
    <col min="5136" max="5142" width="6.42578125" style="31" customWidth="1"/>
    <col min="5143" max="5371" width="11.42578125" style="31"/>
    <col min="5372" max="5372" width="1" style="31" customWidth="1"/>
    <col min="5373" max="5373" width="4.28515625" style="31" customWidth="1"/>
    <col min="5374" max="5374" width="34.7109375" style="31" customWidth="1"/>
    <col min="5375" max="5375" width="0" style="31" hidden="1" customWidth="1"/>
    <col min="5376" max="5376" width="20" style="31" customWidth="1"/>
    <col min="5377" max="5377" width="20.85546875" style="31" customWidth="1"/>
    <col min="5378" max="5378" width="25" style="31" customWidth="1"/>
    <col min="5379" max="5379" width="18.7109375" style="31" customWidth="1"/>
    <col min="5380" max="5380" width="29.7109375" style="31" customWidth="1"/>
    <col min="5381" max="5381" width="13.42578125" style="31" customWidth="1"/>
    <col min="5382" max="5382" width="13.85546875" style="31" customWidth="1"/>
    <col min="5383" max="5387" width="16.5703125" style="31" customWidth="1"/>
    <col min="5388" max="5388" width="20.5703125" style="31" customWidth="1"/>
    <col min="5389" max="5389" width="21.140625" style="31" customWidth="1"/>
    <col min="5390" max="5390" width="9.5703125" style="31" customWidth="1"/>
    <col min="5391" max="5391" width="0.42578125" style="31" customWidth="1"/>
    <col min="5392" max="5398" width="6.42578125" style="31" customWidth="1"/>
    <col min="5399" max="5627" width="11.42578125" style="31"/>
    <col min="5628" max="5628" width="1" style="31" customWidth="1"/>
    <col min="5629" max="5629" width="4.28515625" style="31" customWidth="1"/>
    <col min="5630" max="5630" width="34.7109375" style="31" customWidth="1"/>
    <col min="5631" max="5631" width="0" style="31" hidden="1" customWidth="1"/>
    <col min="5632" max="5632" width="20" style="31" customWidth="1"/>
    <col min="5633" max="5633" width="20.85546875" style="31" customWidth="1"/>
    <col min="5634" max="5634" width="25" style="31" customWidth="1"/>
    <col min="5635" max="5635" width="18.7109375" style="31" customWidth="1"/>
    <col min="5636" max="5636" width="29.7109375" style="31" customWidth="1"/>
    <col min="5637" max="5637" width="13.42578125" style="31" customWidth="1"/>
    <col min="5638" max="5638" width="13.85546875" style="31" customWidth="1"/>
    <col min="5639" max="5643" width="16.5703125" style="31" customWidth="1"/>
    <col min="5644" max="5644" width="20.5703125" style="31" customWidth="1"/>
    <col min="5645" max="5645" width="21.140625" style="31" customWidth="1"/>
    <col min="5646" max="5646" width="9.5703125" style="31" customWidth="1"/>
    <col min="5647" max="5647" width="0.42578125" style="31" customWidth="1"/>
    <col min="5648" max="5654" width="6.42578125" style="31" customWidth="1"/>
    <col min="5655" max="5883" width="11.42578125" style="31"/>
    <col min="5884" max="5884" width="1" style="31" customWidth="1"/>
    <col min="5885" max="5885" width="4.28515625" style="31" customWidth="1"/>
    <col min="5886" max="5886" width="34.7109375" style="31" customWidth="1"/>
    <col min="5887" max="5887" width="0" style="31" hidden="1" customWidth="1"/>
    <col min="5888" max="5888" width="20" style="31" customWidth="1"/>
    <col min="5889" max="5889" width="20.85546875" style="31" customWidth="1"/>
    <col min="5890" max="5890" width="25" style="31" customWidth="1"/>
    <col min="5891" max="5891" width="18.7109375" style="31" customWidth="1"/>
    <col min="5892" max="5892" width="29.7109375" style="31" customWidth="1"/>
    <col min="5893" max="5893" width="13.42578125" style="31" customWidth="1"/>
    <col min="5894" max="5894" width="13.85546875" style="31" customWidth="1"/>
    <col min="5895" max="5899" width="16.5703125" style="31" customWidth="1"/>
    <col min="5900" max="5900" width="20.5703125" style="31" customWidth="1"/>
    <col min="5901" max="5901" width="21.140625" style="31" customWidth="1"/>
    <col min="5902" max="5902" width="9.5703125" style="31" customWidth="1"/>
    <col min="5903" max="5903" width="0.42578125" style="31" customWidth="1"/>
    <col min="5904" max="5910" width="6.42578125" style="31" customWidth="1"/>
    <col min="5911" max="6139" width="11.42578125" style="31"/>
    <col min="6140" max="6140" width="1" style="31" customWidth="1"/>
    <col min="6141" max="6141" width="4.28515625" style="31" customWidth="1"/>
    <col min="6142" max="6142" width="34.7109375" style="31" customWidth="1"/>
    <col min="6143" max="6143" width="0" style="31" hidden="1" customWidth="1"/>
    <col min="6144" max="6144" width="20" style="31" customWidth="1"/>
    <col min="6145" max="6145" width="20.85546875" style="31" customWidth="1"/>
    <col min="6146" max="6146" width="25" style="31" customWidth="1"/>
    <col min="6147" max="6147" width="18.7109375" style="31" customWidth="1"/>
    <col min="6148" max="6148" width="29.7109375" style="31" customWidth="1"/>
    <col min="6149" max="6149" width="13.42578125" style="31" customWidth="1"/>
    <col min="6150" max="6150" width="13.85546875" style="31" customWidth="1"/>
    <col min="6151" max="6155" width="16.5703125" style="31" customWidth="1"/>
    <col min="6156" max="6156" width="20.5703125" style="31" customWidth="1"/>
    <col min="6157" max="6157" width="21.140625" style="31" customWidth="1"/>
    <col min="6158" max="6158" width="9.5703125" style="31" customWidth="1"/>
    <col min="6159" max="6159" width="0.42578125" style="31" customWidth="1"/>
    <col min="6160" max="6166" width="6.42578125" style="31" customWidth="1"/>
    <col min="6167" max="6395" width="11.42578125" style="31"/>
    <col min="6396" max="6396" width="1" style="31" customWidth="1"/>
    <col min="6397" max="6397" width="4.28515625" style="31" customWidth="1"/>
    <col min="6398" max="6398" width="34.7109375" style="31" customWidth="1"/>
    <col min="6399" max="6399" width="0" style="31" hidden="1" customWidth="1"/>
    <col min="6400" max="6400" width="20" style="31" customWidth="1"/>
    <col min="6401" max="6401" width="20.85546875" style="31" customWidth="1"/>
    <col min="6402" max="6402" width="25" style="31" customWidth="1"/>
    <col min="6403" max="6403" width="18.7109375" style="31" customWidth="1"/>
    <col min="6404" max="6404" width="29.7109375" style="31" customWidth="1"/>
    <col min="6405" max="6405" width="13.42578125" style="31" customWidth="1"/>
    <col min="6406" max="6406" width="13.85546875" style="31" customWidth="1"/>
    <col min="6407" max="6411" width="16.5703125" style="31" customWidth="1"/>
    <col min="6412" max="6412" width="20.5703125" style="31" customWidth="1"/>
    <col min="6413" max="6413" width="21.140625" style="31" customWidth="1"/>
    <col min="6414" max="6414" width="9.5703125" style="31" customWidth="1"/>
    <col min="6415" max="6415" width="0.42578125" style="31" customWidth="1"/>
    <col min="6416" max="6422" width="6.42578125" style="31" customWidth="1"/>
    <col min="6423" max="6651" width="11.42578125" style="31"/>
    <col min="6652" max="6652" width="1" style="31" customWidth="1"/>
    <col min="6653" max="6653" width="4.28515625" style="31" customWidth="1"/>
    <col min="6654" max="6654" width="34.7109375" style="31" customWidth="1"/>
    <col min="6655" max="6655" width="0" style="31" hidden="1" customWidth="1"/>
    <col min="6656" max="6656" width="20" style="31" customWidth="1"/>
    <col min="6657" max="6657" width="20.85546875" style="31" customWidth="1"/>
    <col min="6658" max="6658" width="25" style="31" customWidth="1"/>
    <col min="6659" max="6659" width="18.7109375" style="31" customWidth="1"/>
    <col min="6660" max="6660" width="29.7109375" style="31" customWidth="1"/>
    <col min="6661" max="6661" width="13.42578125" style="31" customWidth="1"/>
    <col min="6662" max="6662" width="13.85546875" style="31" customWidth="1"/>
    <col min="6663" max="6667" width="16.5703125" style="31" customWidth="1"/>
    <col min="6668" max="6668" width="20.5703125" style="31" customWidth="1"/>
    <col min="6669" max="6669" width="21.140625" style="31" customWidth="1"/>
    <col min="6670" max="6670" width="9.5703125" style="31" customWidth="1"/>
    <col min="6671" max="6671" width="0.42578125" style="31" customWidth="1"/>
    <col min="6672" max="6678" width="6.42578125" style="31" customWidth="1"/>
    <col min="6679" max="6907" width="11.42578125" style="31"/>
    <col min="6908" max="6908" width="1" style="31" customWidth="1"/>
    <col min="6909" max="6909" width="4.28515625" style="31" customWidth="1"/>
    <col min="6910" max="6910" width="34.7109375" style="31" customWidth="1"/>
    <col min="6911" max="6911" width="0" style="31" hidden="1" customWidth="1"/>
    <col min="6912" max="6912" width="20" style="31" customWidth="1"/>
    <col min="6913" max="6913" width="20.85546875" style="31" customWidth="1"/>
    <col min="6914" max="6914" width="25" style="31" customWidth="1"/>
    <col min="6915" max="6915" width="18.7109375" style="31" customWidth="1"/>
    <col min="6916" max="6916" width="29.7109375" style="31" customWidth="1"/>
    <col min="6917" max="6917" width="13.42578125" style="31" customWidth="1"/>
    <col min="6918" max="6918" width="13.85546875" style="31" customWidth="1"/>
    <col min="6919" max="6923" width="16.5703125" style="31" customWidth="1"/>
    <col min="6924" max="6924" width="20.5703125" style="31" customWidth="1"/>
    <col min="6925" max="6925" width="21.140625" style="31" customWidth="1"/>
    <col min="6926" max="6926" width="9.5703125" style="31" customWidth="1"/>
    <col min="6927" max="6927" width="0.42578125" style="31" customWidth="1"/>
    <col min="6928" max="6934" width="6.42578125" style="31" customWidth="1"/>
    <col min="6935" max="7163" width="11.42578125" style="31"/>
    <col min="7164" max="7164" width="1" style="31" customWidth="1"/>
    <col min="7165" max="7165" width="4.28515625" style="31" customWidth="1"/>
    <col min="7166" max="7166" width="34.7109375" style="31" customWidth="1"/>
    <col min="7167" max="7167" width="0" style="31" hidden="1" customWidth="1"/>
    <col min="7168" max="7168" width="20" style="31" customWidth="1"/>
    <col min="7169" max="7169" width="20.85546875" style="31" customWidth="1"/>
    <col min="7170" max="7170" width="25" style="31" customWidth="1"/>
    <col min="7171" max="7171" width="18.7109375" style="31" customWidth="1"/>
    <col min="7172" max="7172" width="29.7109375" style="31" customWidth="1"/>
    <col min="7173" max="7173" width="13.42578125" style="31" customWidth="1"/>
    <col min="7174" max="7174" width="13.85546875" style="31" customWidth="1"/>
    <col min="7175" max="7179" width="16.5703125" style="31" customWidth="1"/>
    <col min="7180" max="7180" width="20.5703125" style="31" customWidth="1"/>
    <col min="7181" max="7181" width="21.140625" style="31" customWidth="1"/>
    <col min="7182" max="7182" width="9.5703125" style="31" customWidth="1"/>
    <col min="7183" max="7183" width="0.42578125" style="31" customWidth="1"/>
    <col min="7184" max="7190" width="6.42578125" style="31" customWidth="1"/>
    <col min="7191" max="7419" width="11.42578125" style="31"/>
    <col min="7420" max="7420" width="1" style="31" customWidth="1"/>
    <col min="7421" max="7421" width="4.28515625" style="31" customWidth="1"/>
    <col min="7422" max="7422" width="34.7109375" style="31" customWidth="1"/>
    <col min="7423" max="7423" width="0" style="31" hidden="1" customWidth="1"/>
    <col min="7424" max="7424" width="20" style="31" customWidth="1"/>
    <col min="7425" max="7425" width="20.85546875" style="31" customWidth="1"/>
    <col min="7426" max="7426" width="25" style="31" customWidth="1"/>
    <col min="7427" max="7427" width="18.7109375" style="31" customWidth="1"/>
    <col min="7428" max="7428" width="29.7109375" style="31" customWidth="1"/>
    <col min="7429" max="7429" width="13.42578125" style="31" customWidth="1"/>
    <col min="7430" max="7430" width="13.85546875" style="31" customWidth="1"/>
    <col min="7431" max="7435" width="16.5703125" style="31" customWidth="1"/>
    <col min="7436" max="7436" width="20.5703125" style="31" customWidth="1"/>
    <col min="7437" max="7437" width="21.140625" style="31" customWidth="1"/>
    <col min="7438" max="7438" width="9.5703125" style="31" customWidth="1"/>
    <col min="7439" max="7439" width="0.42578125" style="31" customWidth="1"/>
    <col min="7440" max="7446" width="6.42578125" style="31" customWidth="1"/>
    <col min="7447" max="7675" width="11.42578125" style="31"/>
    <col min="7676" max="7676" width="1" style="31" customWidth="1"/>
    <col min="7677" max="7677" width="4.28515625" style="31" customWidth="1"/>
    <col min="7678" max="7678" width="34.7109375" style="31" customWidth="1"/>
    <col min="7679" max="7679" width="0" style="31" hidden="1" customWidth="1"/>
    <col min="7680" max="7680" width="20" style="31" customWidth="1"/>
    <col min="7681" max="7681" width="20.85546875" style="31" customWidth="1"/>
    <col min="7682" max="7682" width="25" style="31" customWidth="1"/>
    <col min="7683" max="7683" width="18.7109375" style="31" customWidth="1"/>
    <col min="7684" max="7684" width="29.7109375" style="31" customWidth="1"/>
    <col min="7685" max="7685" width="13.42578125" style="31" customWidth="1"/>
    <col min="7686" max="7686" width="13.85546875" style="31" customWidth="1"/>
    <col min="7687" max="7691" width="16.5703125" style="31" customWidth="1"/>
    <col min="7692" max="7692" width="20.5703125" style="31" customWidth="1"/>
    <col min="7693" max="7693" width="21.140625" style="31" customWidth="1"/>
    <col min="7694" max="7694" width="9.5703125" style="31" customWidth="1"/>
    <col min="7695" max="7695" width="0.42578125" style="31" customWidth="1"/>
    <col min="7696" max="7702" width="6.42578125" style="31" customWidth="1"/>
    <col min="7703" max="7931" width="11.42578125" style="31"/>
    <col min="7932" max="7932" width="1" style="31" customWidth="1"/>
    <col min="7933" max="7933" width="4.28515625" style="31" customWidth="1"/>
    <col min="7934" max="7934" width="34.7109375" style="31" customWidth="1"/>
    <col min="7935" max="7935" width="0" style="31" hidden="1" customWidth="1"/>
    <col min="7936" max="7936" width="20" style="31" customWidth="1"/>
    <col min="7937" max="7937" width="20.85546875" style="31" customWidth="1"/>
    <col min="7938" max="7938" width="25" style="31" customWidth="1"/>
    <col min="7939" max="7939" width="18.7109375" style="31" customWidth="1"/>
    <col min="7940" max="7940" width="29.7109375" style="31" customWidth="1"/>
    <col min="7941" max="7941" width="13.42578125" style="31" customWidth="1"/>
    <col min="7942" max="7942" width="13.85546875" style="31" customWidth="1"/>
    <col min="7943" max="7947" width="16.5703125" style="31" customWidth="1"/>
    <col min="7948" max="7948" width="20.5703125" style="31" customWidth="1"/>
    <col min="7949" max="7949" width="21.140625" style="31" customWidth="1"/>
    <col min="7950" max="7950" width="9.5703125" style="31" customWidth="1"/>
    <col min="7951" max="7951" width="0.42578125" style="31" customWidth="1"/>
    <col min="7952" max="7958" width="6.42578125" style="31" customWidth="1"/>
    <col min="7959" max="8187" width="11.42578125" style="31"/>
    <col min="8188" max="8188" width="1" style="31" customWidth="1"/>
    <col min="8189" max="8189" width="4.28515625" style="31" customWidth="1"/>
    <col min="8190" max="8190" width="34.7109375" style="31" customWidth="1"/>
    <col min="8191" max="8191" width="0" style="31" hidden="1" customWidth="1"/>
    <col min="8192" max="8192" width="20" style="31" customWidth="1"/>
    <col min="8193" max="8193" width="20.85546875" style="31" customWidth="1"/>
    <col min="8194" max="8194" width="25" style="31" customWidth="1"/>
    <col min="8195" max="8195" width="18.7109375" style="31" customWidth="1"/>
    <col min="8196" max="8196" width="29.7109375" style="31" customWidth="1"/>
    <col min="8197" max="8197" width="13.42578125" style="31" customWidth="1"/>
    <col min="8198" max="8198" width="13.85546875" style="31" customWidth="1"/>
    <col min="8199" max="8203" width="16.5703125" style="31" customWidth="1"/>
    <col min="8204" max="8204" width="20.5703125" style="31" customWidth="1"/>
    <col min="8205" max="8205" width="21.140625" style="31" customWidth="1"/>
    <col min="8206" max="8206" width="9.5703125" style="31" customWidth="1"/>
    <col min="8207" max="8207" width="0.42578125" style="31" customWidth="1"/>
    <col min="8208" max="8214" width="6.42578125" style="31" customWidth="1"/>
    <col min="8215" max="8443" width="11.42578125" style="31"/>
    <col min="8444" max="8444" width="1" style="31" customWidth="1"/>
    <col min="8445" max="8445" width="4.28515625" style="31" customWidth="1"/>
    <col min="8446" max="8446" width="34.7109375" style="31" customWidth="1"/>
    <col min="8447" max="8447" width="0" style="31" hidden="1" customWidth="1"/>
    <col min="8448" max="8448" width="20" style="31" customWidth="1"/>
    <col min="8449" max="8449" width="20.85546875" style="31" customWidth="1"/>
    <col min="8450" max="8450" width="25" style="31" customWidth="1"/>
    <col min="8451" max="8451" width="18.7109375" style="31" customWidth="1"/>
    <col min="8452" max="8452" width="29.7109375" style="31" customWidth="1"/>
    <col min="8453" max="8453" width="13.42578125" style="31" customWidth="1"/>
    <col min="8454" max="8454" width="13.85546875" style="31" customWidth="1"/>
    <col min="8455" max="8459" width="16.5703125" style="31" customWidth="1"/>
    <col min="8460" max="8460" width="20.5703125" style="31" customWidth="1"/>
    <col min="8461" max="8461" width="21.140625" style="31" customWidth="1"/>
    <col min="8462" max="8462" width="9.5703125" style="31" customWidth="1"/>
    <col min="8463" max="8463" width="0.42578125" style="31" customWidth="1"/>
    <col min="8464" max="8470" width="6.42578125" style="31" customWidth="1"/>
    <col min="8471" max="8699" width="11.42578125" style="31"/>
    <col min="8700" max="8700" width="1" style="31" customWidth="1"/>
    <col min="8701" max="8701" width="4.28515625" style="31" customWidth="1"/>
    <col min="8702" max="8702" width="34.7109375" style="31" customWidth="1"/>
    <col min="8703" max="8703" width="0" style="31" hidden="1" customWidth="1"/>
    <col min="8704" max="8704" width="20" style="31" customWidth="1"/>
    <col min="8705" max="8705" width="20.85546875" style="31" customWidth="1"/>
    <col min="8706" max="8706" width="25" style="31" customWidth="1"/>
    <col min="8707" max="8707" width="18.7109375" style="31" customWidth="1"/>
    <col min="8708" max="8708" width="29.7109375" style="31" customWidth="1"/>
    <col min="8709" max="8709" width="13.42578125" style="31" customWidth="1"/>
    <col min="8710" max="8710" width="13.85546875" style="31" customWidth="1"/>
    <col min="8711" max="8715" width="16.5703125" style="31" customWidth="1"/>
    <col min="8716" max="8716" width="20.5703125" style="31" customWidth="1"/>
    <col min="8717" max="8717" width="21.140625" style="31" customWidth="1"/>
    <col min="8718" max="8718" width="9.5703125" style="31" customWidth="1"/>
    <col min="8719" max="8719" width="0.42578125" style="31" customWidth="1"/>
    <col min="8720" max="8726" width="6.42578125" style="31" customWidth="1"/>
    <col min="8727" max="8955" width="11.42578125" style="31"/>
    <col min="8956" max="8956" width="1" style="31" customWidth="1"/>
    <col min="8957" max="8957" width="4.28515625" style="31" customWidth="1"/>
    <col min="8958" max="8958" width="34.7109375" style="31" customWidth="1"/>
    <col min="8959" max="8959" width="0" style="31" hidden="1" customWidth="1"/>
    <col min="8960" max="8960" width="20" style="31" customWidth="1"/>
    <col min="8961" max="8961" width="20.85546875" style="31" customWidth="1"/>
    <col min="8962" max="8962" width="25" style="31" customWidth="1"/>
    <col min="8963" max="8963" width="18.7109375" style="31" customWidth="1"/>
    <col min="8964" max="8964" width="29.7109375" style="31" customWidth="1"/>
    <col min="8965" max="8965" width="13.42578125" style="31" customWidth="1"/>
    <col min="8966" max="8966" width="13.85546875" style="31" customWidth="1"/>
    <col min="8967" max="8971" width="16.5703125" style="31" customWidth="1"/>
    <col min="8972" max="8972" width="20.5703125" style="31" customWidth="1"/>
    <col min="8973" max="8973" width="21.140625" style="31" customWidth="1"/>
    <col min="8974" max="8974" width="9.5703125" style="31" customWidth="1"/>
    <col min="8975" max="8975" width="0.42578125" style="31" customWidth="1"/>
    <col min="8976" max="8982" width="6.42578125" style="31" customWidth="1"/>
    <col min="8983" max="9211" width="11.42578125" style="31"/>
    <col min="9212" max="9212" width="1" style="31" customWidth="1"/>
    <col min="9213" max="9213" width="4.28515625" style="31" customWidth="1"/>
    <col min="9214" max="9214" width="34.7109375" style="31" customWidth="1"/>
    <col min="9215" max="9215" width="0" style="31" hidden="1" customWidth="1"/>
    <col min="9216" max="9216" width="20" style="31" customWidth="1"/>
    <col min="9217" max="9217" width="20.85546875" style="31" customWidth="1"/>
    <col min="9218" max="9218" width="25" style="31" customWidth="1"/>
    <col min="9219" max="9219" width="18.7109375" style="31" customWidth="1"/>
    <col min="9220" max="9220" width="29.7109375" style="31" customWidth="1"/>
    <col min="9221" max="9221" width="13.42578125" style="31" customWidth="1"/>
    <col min="9222" max="9222" width="13.85546875" style="31" customWidth="1"/>
    <col min="9223" max="9227" width="16.5703125" style="31" customWidth="1"/>
    <col min="9228" max="9228" width="20.5703125" style="31" customWidth="1"/>
    <col min="9229" max="9229" width="21.140625" style="31" customWidth="1"/>
    <col min="9230" max="9230" width="9.5703125" style="31" customWidth="1"/>
    <col min="9231" max="9231" width="0.42578125" style="31" customWidth="1"/>
    <col min="9232" max="9238" width="6.42578125" style="31" customWidth="1"/>
    <col min="9239" max="9467" width="11.42578125" style="31"/>
    <col min="9468" max="9468" width="1" style="31" customWidth="1"/>
    <col min="9469" max="9469" width="4.28515625" style="31" customWidth="1"/>
    <col min="9470" max="9470" width="34.7109375" style="31" customWidth="1"/>
    <col min="9471" max="9471" width="0" style="31" hidden="1" customWidth="1"/>
    <col min="9472" max="9472" width="20" style="31" customWidth="1"/>
    <col min="9473" max="9473" width="20.85546875" style="31" customWidth="1"/>
    <col min="9474" max="9474" width="25" style="31" customWidth="1"/>
    <col min="9475" max="9475" width="18.7109375" style="31" customWidth="1"/>
    <col min="9476" max="9476" width="29.7109375" style="31" customWidth="1"/>
    <col min="9477" max="9477" width="13.42578125" style="31" customWidth="1"/>
    <col min="9478" max="9478" width="13.85546875" style="31" customWidth="1"/>
    <col min="9479" max="9483" width="16.5703125" style="31" customWidth="1"/>
    <col min="9484" max="9484" width="20.5703125" style="31" customWidth="1"/>
    <col min="9485" max="9485" width="21.140625" style="31" customWidth="1"/>
    <col min="9486" max="9486" width="9.5703125" style="31" customWidth="1"/>
    <col min="9487" max="9487" width="0.42578125" style="31" customWidth="1"/>
    <col min="9488" max="9494" width="6.42578125" style="31" customWidth="1"/>
    <col min="9495" max="9723" width="11.42578125" style="31"/>
    <col min="9724" max="9724" width="1" style="31" customWidth="1"/>
    <col min="9725" max="9725" width="4.28515625" style="31" customWidth="1"/>
    <col min="9726" max="9726" width="34.7109375" style="31" customWidth="1"/>
    <col min="9727" max="9727" width="0" style="31" hidden="1" customWidth="1"/>
    <col min="9728" max="9728" width="20" style="31" customWidth="1"/>
    <col min="9729" max="9729" width="20.85546875" style="31" customWidth="1"/>
    <col min="9730" max="9730" width="25" style="31" customWidth="1"/>
    <col min="9731" max="9731" width="18.7109375" style="31" customWidth="1"/>
    <col min="9732" max="9732" width="29.7109375" style="31" customWidth="1"/>
    <col min="9733" max="9733" width="13.42578125" style="31" customWidth="1"/>
    <col min="9734" max="9734" width="13.85546875" style="31" customWidth="1"/>
    <col min="9735" max="9739" width="16.5703125" style="31" customWidth="1"/>
    <col min="9740" max="9740" width="20.5703125" style="31" customWidth="1"/>
    <col min="9741" max="9741" width="21.140625" style="31" customWidth="1"/>
    <col min="9742" max="9742" width="9.5703125" style="31" customWidth="1"/>
    <col min="9743" max="9743" width="0.42578125" style="31" customWidth="1"/>
    <col min="9744" max="9750" width="6.42578125" style="31" customWidth="1"/>
    <col min="9751" max="9979" width="11.42578125" style="31"/>
    <col min="9980" max="9980" width="1" style="31" customWidth="1"/>
    <col min="9981" max="9981" width="4.28515625" style="31" customWidth="1"/>
    <col min="9982" max="9982" width="34.7109375" style="31" customWidth="1"/>
    <col min="9983" max="9983" width="0" style="31" hidden="1" customWidth="1"/>
    <col min="9984" max="9984" width="20" style="31" customWidth="1"/>
    <col min="9985" max="9985" width="20.85546875" style="31" customWidth="1"/>
    <col min="9986" max="9986" width="25" style="31" customWidth="1"/>
    <col min="9987" max="9987" width="18.7109375" style="31" customWidth="1"/>
    <col min="9988" max="9988" width="29.7109375" style="31" customWidth="1"/>
    <col min="9989" max="9989" width="13.42578125" style="31" customWidth="1"/>
    <col min="9990" max="9990" width="13.85546875" style="31" customWidth="1"/>
    <col min="9991" max="9995" width="16.5703125" style="31" customWidth="1"/>
    <col min="9996" max="9996" width="20.5703125" style="31" customWidth="1"/>
    <col min="9997" max="9997" width="21.140625" style="31" customWidth="1"/>
    <col min="9998" max="9998" width="9.5703125" style="31" customWidth="1"/>
    <col min="9999" max="9999" width="0.42578125" style="31" customWidth="1"/>
    <col min="10000" max="10006" width="6.42578125" style="31" customWidth="1"/>
    <col min="10007" max="10235" width="11.42578125" style="31"/>
    <col min="10236" max="10236" width="1" style="31" customWidth="1"/>
    <col min="10237" max="10237" width="4.28515625" style="31" customWidth="1"/>
    <col min="10238" max="10238" width="34.7109375" style="31" customWidth="1"/>
    <col min="10239" max="10239" width="0" style="31" hidden="1" customWidth="1"/>
    <col min="10240" max="10240" width="20" style="31" customWidth="1"/>
    <col min="10241" max="10241" width="20.85546875" style="31" customWidth="1"/>
    <col min="10242" max="10242" width="25" style="31" customWidth="1"/>
    <col min="10243" max="10243" width="18.7109375" style="31" customWidth="1"/>
    <col min="10244" max="10244" width="29.7109375" style="31" customWidth="1"/>
    <col min="10245" max="10245" width="13.42578125" style="31" customWidth="1"/>
    <col min="10246" max="10246" width="13.85546875" style="31" customWidth="1"/>
    <col min="10247" max="10251" width="16.5703125" style="31" customWidth="1"/>
    <col min="10252" max="10252" width="20.5703125" style="31" customWidth="1"/>
    <col min="10253" max="10253" width="21.140625" style="31" customWidth="1"/>
    <col min="10254" max="10254" width="9.5703125" style="31" customWidth="1"/>
    <col min="10255" max="10255" width="0.42578125" style="31" customWidth="1"/>
    <col min="10256" max="10262" width="6.42578125" style="31" customWidth="1"/>
    <col min="10263" max="10491" width="11.42578125" style="31"/>
    <col min="10492" max="10492" width="1" style="31" customWidth="1"/>
    <col min="10493" max="10493" width="4.28515625" style="31" customWidth="1"/>
    <col min="10494" max="10494" width="34.7109375" style="31" customWidth="1"/>
    <col min="10495" max="10495" width="0" style="31" hidden="1" customWidth="1"/>
    <col min="10496" max="10496" width="20" style="31" customWidth="1"/>
    <col min="10497" max="10497" width="20.85546875" style="31" customWidth="1"/>
    <col min="10498" max="10498" width="25" style="31" customWidth="1"/>
    <col min="10499" max="10499" width="18.7109375" style="31" customWidth="1"/>
    <col min="10500" max="10500" width="29.7109375" style="31" customWidth="1"/>
    <col min="10501" max="10501" width="13.42578125" style="31" customWidth="1"/>
    <col min="10502" max="10502" width="13.85546875" style="31" customWidth="1"/>
    <col min="10503" max="10507" width="16.5703125" style="31" customWidth="1"/>
    <col min="10508" max="10508" width="20.5703125" style="31" customWidth="1"/>
    <col min="10509" max="10509" width="21.140625" style="31" customWidth="1"/>
    <col min="10510" max="10510" width="9.5703125" style="31" customWidth="1"/>
    <col min="10511" max="10511" width="0.42578125" style="31" customWidth="1"/>
    <col min="10512" max="10518" width="6.42578125" style="31" customWidth="1"/>
    <col min="10519" max="10747" width="11.42578125" style="31"/>
    <col min="10748" max="10748" width="1" style="31" customWidth="1"/>
    <col min="10749" max="10749" width="4.28515625" style="31" customWidth="1"/>
    <col min="10750" max="10750" width="34.7109375" style="31" customWidth="1"/>
    <col min="10751" max="10751" width="0" style="31" hidden="1" customWidth="1"/>
    <col min="10752" max="10752" width="20" style="31" customWidth="1"/>
    <col min="10753" max="10753" width="20.85546875" style="31" customWidth="1"/>
    <col min="10754" max="10754" width="25" style="31" customWidth="1"/>
    <col min="10755" max="10755" width="18.7109375" style="31" customWidth="1"/>
    <col min="10756" max="10756" width="29.7109375" style="31" customWidth="1"/>
    <col min="10757" max="10757" width="13.42578125" style="31" customWidth="1"/>
    <col min="10758" max="10758" width="13.85546875" style="31" customWidth="1"/>
    <col min="10759" max="10763" width="16.5703125" style="31" customWidth="1"/>
    <col min="10764" max="10764" width="20.5703125" style="31" customWidth="1"/>
    <col min="10765" max="10765" width="21.140625" style="31" customWidth="1"/>
    <col min="10766" max="10766" width="9.5703125" style="31" customWidth="1"/>
    <col min="10767" max="10767" width="0.42578125" style="31" customWidth="1"/>
    <col min="10768" max="10774" width="6.42578125" style="31" customWidth="1"/>
    <col min="10775" max="11003" width="11.42578125" style="31"/>
    <col min="11004" max="11004" width="1" style="31" customWidth="1"/>
    <col min="11005" max="11005" width="4.28515625" style="31" customWidth="1"/>
    <col min="11006" max="11006" width="34.7109375" style="31" customWidth="1"/>
    <col min="11007" max="11007" width="0" style="31" hidden="1" customWidth="1"/>
    <col min="11008" max="11008" width="20" style="31" customWidth="1"/>
    <col min="11009" max="11009" width="20.85546875" style="31" customWidth="1"/>
    <col min="11010" max="11010" width="25" style="31" customWidth="1"/>
    <col min="11011" max="11011" width="18.7109375" style="31" customWidth="1"/>
    <col min="11012" max="11012" width="29.7109375" style="31" customWidth="1"/>
    <col min="11013" max="11013" width="13.42578125" style="31" customWidth="1"/>
    <col min="11014" max="11014" width="13.85546875" style="31" customWidth="1"/>
    <col min="11015" max="11019" width="16.5703125" style="31" customWidth="1"/>
    <col min="11020" max="11020" width="20.5703125" style="31" customWidth="1"/>
    <col min="11021" max="11021" width="21.140625" style="31" customWidth="1"/>
    <col min="11022" max="11022" width="9.5703125" style="31" customWidth="1"/>
    <col min="11023" max="11023" width="0.42578125" style="31" customWidth="1"/>
    <col min="11024" max="11030" width="6.42578125" style="31" customWidth="1"/>
    <col min="11031" max="11259" width="11.42578125" style="31"/>
    <col min="11260" max="11260" width="1" style="31" customWidth="1"/>
    <col min="11261" max="11261" width="4.28515625" style="31" customWidth="1"/>
    <col min="11262" max="11262" width="34.7109375" style="31" customWidth="1"/>
    <col min="11263" max="11263" width="0" style="31" hidden="1" customWidth="1"/>
    <col min="11264" max="11264" width="20" style="31" customWidth="1"/>
    <col min="11265" max="11265" width="20.85546875" style="31" customWidth="1"/>
    <col min="11266" max="11266" width="25" style="31" customWidth="1"/>
    <col min="11267" max="11267" width="18.7109375" style="31" customWidth="1"/>
    <col min="11268" max="11268" width="29.7109375" style="31" customWidth="1"/>
    <col min="11269" max="11269" width="13.42578125" style="31" customWidth="1"/>
    <col min="11270" max="11270" width="13.85546875" style="31" customWidth="1"/>
    <col min="11271" max="11275" width="16.5703125" style="31" customWidth="1"/>
    <col min="11276" max="11276" width="20.5703125" style="31" customWidth="1"/>
    <col min="11277" max="11277" width="21.140625" style="31" customWidth="1"/>
    <col min="11278" max="11278" width="9.5703125" style="31" customWidth="1"/>
    <col min="11279" max="11279" width="0.42578125" style="31" customWidth="1"/>
    <col min="11280" max="11286" width="6.42578125" style="31" customWidth="1"/>
    <col min="11287" max="11515" width="11.42578125" style="31"/>
    <col min="11516" max="11516" width="1" style="31" customWidth="1"/>
    <col min="11517" max="11517" width="4.28515625" style="31" customWidth="1"/>
    <col min="11518" max="11518" width="34.7109375" style="31" customWidth="1"/>
    <col min="11519" max="11519" width="0" style="31" hidden="1" customWidth="1"/>
    <col min="11520" max="11520" width="20" style="31" customWidth="1"/>
    <col min="11521" max="11521" width="20.85546875" style="31" customWidth="1"/>
    <col min="11522" max="11522" width="25" style="31" customWidth="1"/>
    <col min="11523" max="11523" width="18.7109375" style="31" customWidth="1"/>
    <col min="11524" max="11524" width="29.7109375" style="31" customWidth="1"/>
    <col min="11525" max="11525" width="13.42578125" style="31" customWidth="1"/>
    <col min="11526" max="11526" width="13.85546875" style="31" customWidth="1"/>
    <col min="11527" max="11531" width="16.5703125" style="31" customWidth="1"/>
    <col min="11532" max="11532" width="20.5703125" style="31" customWidth="1"/>
    <col min="11533" max="11533" width="21.140625" style="31" customWidth="1"/>
    <col min="11534" max="11534" width="9.5703125" style="31" customWidth="1"/>
    <col min="11535" max="11535" width="0.42578125" style="31" customWidth="1"/>
    <col min="11536" max="11542" width="6.42578125" style="31" customWidth="1"/>
    <col min="11543" max="11771" width="11.42578125" style="31"/>
    <col min="11772" max="11772" width="1" style="31" customWidth="1"/>
    <col min="11773" max="11773" width="4.28515625" style="31" customWidth="1"/>
    <col min="11774" max="11774" width="34.7109375" style="31" customWidth="1"/>
    <col min="11775" max="11775" width="0" style="31" hidden="1" customWidth="1"/>
    <col min="11776" max="11776" width="20" style="31" customWidth="1"/>
    <col min="11777" max="11777" width="20.85546875" style="31" customWidth="1"/>
    <col min="11778" max="11778" width="25" style="31" customWidth="1"/>
    <col min="11779" max="11779" width="18.7109375" style="31" customWidth="1"/>
    <col min="11780" max="11780" width="29.7109375" style="31" customWidth="1"/>
    <col min="11781" max="11781" width="13.42578125" style="31" customWidth="1"/>
    <col min="11782" max="11782" width="13.85546875" style="31" customWidth="1"/>
    <col min="11783" max="11787" width="16.5703125" style="31" customWidth="1"/>
    <col min="11788" max="11788" width="20.5703125" style="31" customWidth="1"/>
    <col min="11789" max="11789" width="21.140625" style="31" customWidth="1"/>
    <col min="11790" max="11790" width="9.5703125" style="31" customWidth="1"/>
    <col min="11791" max="11791" width="0.42578125" style="31" customWidth="1"/>
    <col min="11792" max="11798" width="6.42578125" style="31" customWidth="1"/>
    <col min="11799" max="12027" width="11.42578125" style="31"/>
    <col min="12028" max="12028" width="1" style="31" customWidth="1"/>
    <col min="12029" max="12029" width="4.28515625" style="31" customWidth="1"/>
    <col min="12030" max="12030" width="34.7109375" style="31" customWidth="1"/>
    <col min="12031" max="12031" width="0" style="31" hidden="1" customWidth="1"/>
    <col min="12032" max="12032" width="20" style="31" customWidth="1"/>
    <col min="12033" max="12033" width="20.85546875" style="31" customWidth="1"/>
    <col min="12034" max="12034" width="25" style="31" customWidth="1"/>
    <col min="12035" max="12035" width="18.7109375" style="31" customWidth="1"/>
    <col min="12036" max="12036" width="29.7109375" style="31" customWidth="1"/>
    <col min="12037" max="12037" width="13.42578125" style="31" customWidth="1"/>
    <col min="12038" max="12038" width="13.85546875" style="31" customWidth="1"/>
    <col min="12039" max="12043" width="16.5703125" style="31" customWidth="1"/>
    <col min="12044" max="12044" width="20.5703125" style="31" customWidth="1"/>
    <col min="12045" max="12045" width="21.140625" style="31" customWidth="1"/>
    <col min="12046" max="12046" width="9.5703125" style="31" customWidth="1"/>
    <col min="12047" max="12047" width="0.42578125" style="31" customWidth="1"/>
    <col min="12048" max="12054" width="6.42578125" style="31" customWidth="1"/>
    <col min="12055" max="12283" width="11.42578125" style="31"/>
    <col min="12284" max="12284" width="1" style="31" customWidth="1"/>
    <col min="12285" max="12285" width="4.28515625" style="31" customWidth="1"/>
    <col min="12286" max="12286" width="34.7109375" style="31" customWidth="1"/>
    <col min="12287" max="12287" width="0" style="31" hidden="1" customWidth="1"/>
    <col min="12288" max="12288" width="20" style="31" customWidth="1"/>
    <col min="12289" max="12289" width="20.85546875" style="31" customWidth="1"/>
    <col min="12290" max="12290" width="25" style="31" customWidth="1"/>
    <col min="12291" max="12291" width="18.7109375" style="31" customWidth="1"/>
    <col min="12292" max="12292" width="29.7109375" style="31" customWidth="1"/>
    <col min="12293" max="12293" width="13.42578125" style="31" customWidth="1"/>
    <col min="12294" max="12294" width="13.85546875" style="31" customWidth="1"/>
    <col min="12295" max="12299" width="16.5703125" style="31" customWidth="1"/>
    <col min="12300" max="12300" width="20.5703125" style="31" customWidth="1"/>
    <col min="12301" max="12301" width="21.140625" style="31" customWidth="1"/>
    <col min="12302" max="12302" width="9.5703125" style="31" customWidth="1"/>
    <col min="12303" max="12303" width="0.42578125" style="31" customWidth="1"/>
    <col min="12304" max="12310" width="6.42578125" style="31" customWidth="1"/>
    <col min="12311" max="12539" width="11.42578125" style="31"/>
    <col min="12540" max="12540" width="1" style="31" customWidth="1"/>
    <col min="12541" max="12541" width="4.28515625" style="31" customWidth="1"/>
    <col min="12542" max="12542" width="34.7109375" style="31" customWidth="1"/>
    <col min="12543" max="12543" width="0" style="31" hidden="1" customWidth="1"/>
    <col min="12544" max="12544" width="20" style="31" customWidth="1"/>
    <col min="12545" max="12545" width="20.85546875" style="31" customWidth="1"/>
    <col min="12546" max="12546" width="25" style="31" customWidth="1"/>
    <col min="12547" max="12547" width="18.7109375" style="31" customWidth="1"/>
    <col min="12548" max="12548" width="29.7109375" style="31" customWidth="1"/>
    <col min="12549" max="12549" width="13.42578125" style="31" customWidth="1"/>
    <col min="12550" max="12550" width="13.85546875" style="31" customWidth="1"/>
    <col min="12551" max="12555" width="16.5703125" style="31" customWidth="1"/>
    <col min="12556" max="12556" width="20.5703125" style="31" customWidth="1"/>
    <col min="12557" max="12557" width="21.140625" style="31" customWidth="1"/>
    <col min="12558" max="12558" width="9.5703125" style="31" customWidth="1"/>
    <col min="12559" max="12559" width="0.42578125" style="31" customWidth="1"/>
    <col min="12560" max="12566" width="6.42578125" style="31" customWidth="1"/>
    <col min="12567" max="12795" width="11.42578125" style="31"/>
    <col min="12796" max="12796" width="1" style="31" customWidth="1"/>
    <col min="12797" max="12797" width="4.28515625" style="31" customWidth="1"/>
    <col min="12798" max="12798" width="34.7109375" style="31" customWidth="1"/>
    <col min="12799" max="12799" width="0" style="31" hidden="1" customWidth="1"/>
    <col min="12800" max="12800" width="20" style="31" customWidth="1"/>
    <col min="12801" max="12801" width="20.85546875" style="31" customWidth="1"/>
    <col min="12802" max="12802" width="25" style="31" customWidth="1"/>
    <col min="12803" max="12803" width="18.7109375" style="31" customWidth="1"/>
    <col min="12804" max="12804" width="29.7109375" style="31" customWidth="1"/>
    <col min="12805" max="12805" width="13.42578125" style="31" customWidth="1"/>
    <col min="12806" max="12806" width="13.85546875" style="31" customWidth="1"/>
    <col min="12807" max="12811" width="16.5703125" style="31" customWidth="1"/>
    <col min="12812" max="12812" width="20.5703125" style="31" customWidth="1"/>
    <col min="12813" max="12813" width="21.140625" style="31" customWidth="1"/>
    <col min="12814" max="12814" width="9.5703125" style="31" customWidth="1"/>
    <col min="12815" max="12815" width="0.42578125" style="31" customWidth="1"/>
    <col min="12816" max="12822" width="6.42578125" style="31" customWidth="1"/>
    <col min="12823" max="13051" width="11.42578125" style="31"/>
    <col min="13052" max="13052" width="1" style="31" customWidth="1"/>
    <col min="13053" max="13053" width="4.28515625" style="31" customWidth="1"/>
    <col min="13054" max="13054" width="34.7109375" style="31" customWidth="1"/>
    <col min="13055" max="13055" width="0" style="31" hidden="1" customWidth="1"/>
    <col min="13056" max="13056" width="20" style="31" customWidth="1"/>
    <col min="13057" max="13057" width="20.85546875" style="31" customWidth="1"/>
    <col min="13058" max="13058" width="25" style="31" customWidth="1"/>
    <col min="13059" max="13059" width="18.7109375" style="31" customWidth="1"/>
    <col min="13060" max="13060" width="29.7109375" style="31" customWidth="1"/>
    <col min="13061" max="13061" width="13.42578125" style="31" customWidth="1"/>
    <col min="13062" max="13062" width="13.85546875" style="31" customWidth="1"/>
    <col min="13063" max="13067" width="16.5703125" style="31" customWidth="1"/>
    <col min="13068" max="13068" width="20.5703125" style="31" customWidth="1"/>
    <col min="13069" max="13069" width="21.140625" style="31" customWidth="1"/>
    <col min="13070" max="13070" width="9.5703125" style="31" customWidth="1"/>
    <col min="13071" max="13071" width="0.42578125" style="31" customWidth="1"/>
    <col min="13072" max="13078" width="6.42578125" style="31" customWidth="1"/>
    <col min="13079" max="13307" width="11.42578125" style="31"/>
    <col min="13308" max="13308" width="1" style="31" customWidth="1"/>
    <col min="13309" max="13309" width="4.28515625" style="31" customWidth="1"/>
    <col min="13310" max="13310" width="34.7109375" style="31" customWidth="1"/>
    <col min="13311" max="13311" width="0" style="31" hidden="1" customWidth="1"/>
    <col min="13312" max="13312" width="20" style="31" customWidth="1"/>
    <col min="13313" max="13313" width="20.85546875" style="31" customWidth="1"/>
    <col min="13314" max="13314" width="25" style="31" customWidth="1"/>
    <col min="13315" max="13315" width="18.7109375" style="31" customWidth="1"/>
    <col min="13316" max="13316" width="29.7109375" style="31" customWidth="1"/>
    <col min="13317" max="13317" width="13.42578125" style="31" customWidth="1"/>
    <col min="13318" max="13318" width="13.85546875" style="31" customWidth="1"/>
    <col min="13319" max="13323" width="16.5703125" style="31" customWidth="1"/>
    <col min="13324" max="13324" width="20.5703125" style="31" customWidth="1"/>
    <col min="13325" max="13325" width="21.140625" style="31" customWidth="1"/>
    <col min="13326" max="13326" width="9.5703125" style="31" customWidth="1"/>
    <col min="13327" max="13327" width="0.42578125" style="31" customWidth="1"/>
    <col min="13328" max="13334" width="6.42578125" style="31" customWidth="1"/>
    <col min="13335" max="13563" width="11.42578125" style="31"/>
    <col min="13564" max="13564" width="1" style="31" customWidth="1"/>
    <col min="13565" max="13565" width="4.28515625" style="31" customWidth="1"/>
    <col min="13566" max="13566" width="34.7109375" style="31" customWidth="1"/>
    <col min="13567" max="13567" width="0" style="31" hidden="1" customWidth="1"/>
    <col min="13568" max="13568" width="20" style="31" customWidth="1"/>
    <col min="13569" max="13569" width="20.85546875" style="31" customWidth="1"/>
    <col min="13570" max="13570" width="25" style="31" customWidth="1"/>
    <col min="13571" max="13571" width="18.7109375" style="31" customWidth="1"/>
    <col min="13572" max="13572" width="29.7109375" style="31" customWidth="1"/>
    <col min="13573" max="13573" width="13.42578125" style="31" customWidth="1"/>
    <col min="13574" max="13574" width="13.85546875" style="31" customWidth="1"/>
    <col min="13575" max="13579" width="16.5703125" style="31" customWidth="1"/>
    <col min="13580" max="13580" width="20.5703125" style="31" customWidth="1"/>
    <col min="13581" max="13581" width="21.140625" style="31" customWidth="1"/>
    <col min="13582" max="13582" width="9.5703125" style="31" customWidth="1"/>
    <col min="13583" max="13583" width="0.42578125" style="31" customWidth="1"/>
    <col min="13584" max="13590" width="6.42578125" style="31" customWidth="1"/>
    <col min="13591" max="13819" width="11.42578125" style="31"/>
    <col min="13820" max="13820" width="1" style="31" customWidth="1"/>
    <col min="13821" max="13821" width="4.28515625" style="31" customWidth="1"/>
    <col min="13822" max="13822" width="34.7109375" style="31" customWidth="1"/>
    <col min="13823" max="13823" width="0" style="31" hidden="1" customWidth="1"/>
    <col min="13824" max="13824" width="20" style="31" customWidth="1"/>
    <col min="13825" max="13825" width="20.85546875" style="31" customWidth="1"/>
    <col min="13826" max="13826" width="25" style="31" customWidth="1"/>
    <col min="13827" max="13827" width="18.7109375" style="31" customWidth="1"/>
    <col min="13828" max="13828" width="29.7109375" style="31" customWidth="1"/>
    <col min="13829" max="13829" width="13.42578125" style="31" customWidth="1"/>
    <col min="13830" max="13830" width="13.85546875" style="31" customWidth="1"/>
    <col min="13831" max="13835" width="16.5703125" style="31" customWidth="1"/>
    <col min="13836" max="13836" width="20.5703125" style="31" customWidth="1"/>
    <col min="13837" max="13837" width="21.140625" style="31" customWidth="1"/>
    <col min="13838" max="13838" width="9.5703125" style="31" customWidth="1"/>
    <col min="13839" max="13839" width="0.42578125" style="31" customWidth="1"/>
    <col min="13840" max="13846" width="6.42578125" style="31" customWidth="1"/>
    <col min="13847" max="14075" width="11.42578125" style="31"/>
    <col min="14076" max="14076" width="1" style="31" customWidth="1"/>
    <col min="14077" max="14077" width="4.28515625" style="31" customWidth="1"/>
    <col min="14078" max="14078" width="34.7109375" style="31" customWidth="1"/>
    <col min="14079" max="14079" width="0" style="31" hidden="1" customWidth="1"/>
    <col min="14080" max="14080" width="20" style="31" customWidth="1"/>
    <col min="14081" max="14081" width="20.85546875" style="31" customWidth="1"/>
    <col min="14082" max="14082" width="25" style="31" customWidth="1"/>
    <col min="14083" max="14083" width="18.7109375" style="31" customWidth="1"/>
    <col min="14084" max="14084" width="29.7109375" style="31" customWidth="1"/>
    <col min="14085" max="14085" width="13.42578125" style="31" customWidth="1"/>
    <col min="14086" max="14086" width="13.85546875" style="31" customWidth="1"/>
    <col min="14087" max="14091" width="16.5703125" style="31" customWidth="1"/>
    <col min="14092" max="14092" width="20.5703125" style="31" customWidth="1"/>
    <col min="14093" max="14093" width="21.140625" style="31" customWidth="1"/>
    <col min="14094" max="14094" width="9.5703125" style="31" customWidth="1"/>
    <col min="14095" max="14095" width="0.42578125" style="31" customWidth="1"/>
    <col min="14096" max="14102" width="6.42578125" style="31" customWidth="1"/>
    <col min="14103" max="14331" width="11.42578125" style="31"/>
    <col min="14332" max="14332" width="1" style="31" customWidth="1"/>
    <col min="14333" max="14333" width="4.28515625" style="31" customWidth="1"/>
    <col min="14334" max="14334" width="34.7109375" style="31" customWidth="1"/>
    <col min="14335" max="14335" width="0" style="31" hidden="1" customWidth="1"/>
    <col min="14336" max="14336" width="20" style="31" customWidth="1"/>
    <col min="14337" max="14337" width="20.85546875" style="31" customWidth="1"/>
    <col min="14338" max="14338" width="25" style="31" customWidth="1"/>
    <col min="14339" max="14339" width="18.7109375" style="31" customWidth="1"/>
    <col min="14340" max="14340" width="29.7109375" style="31" customWidth="1"/>
    <col min="14341" max="14341" width="13.42578125" style="31" customWidth="1"/>
    <col min="14342" max="14342" width="13.85546875" style="31" customWidth="1"/>
    <col min="14343" max="14347" width="16.5703125" style="31" customWidth="1"/>
    <col min="14348" max="14348" width="20.5703125" style="31" customWidth="1"/>
    <col min="14349" max="14349" width="21.140625" style="31" customWidth="1"/>
    <col min="14350" max="14350" width="9.5703125" style="31" customWidth="1"/>
    <col min="14351" max="14351" width="0.42578125" style="31" customWidth="1"/>
    <col min="14352" max="14358" width="6.42578125" style="31" customWidth="1"/>
    <col min="14359" max="14587" width="11.42578125" style="31"/>
    <col min="14588" max="14588" width="1" style="31" customWidth="1"/>
    <col min="14589" max="14589" width="4.28515625" style="31" customWidth="1"/>
    <col min="14590" max="14590" width="34.7109375" style="31" customWidth="1"/>
    <col min="14591" max="14591" width="0" style="31" hidden="1" customWidth="1"/>
    <col min="14592" max="14592" width="20" style="31" customWidth="1"/>
    <col min="14593" max="14593" width="20.85546875" style="31" customWidth="1"/>
    <col min="14594" max="14594" width="25" style="31" customWidth="1"/>
    <col min="14595" max="14595" width="18.7109375" style="31" customWidth="1"/>
    <col min="14596" max="14596" width="29.7109375" style="31" customWidth="1"/>
    <col min="14597" max="14597" width="13.42578125" style="31" customWidth="1"/>
    <col min="14598" max="14598" width="13.85546875" style="31" customWidth="1"/>
    <col min="14599" max="14603" width="16.5703125" style="31" customWidth="1"/>
    <col min="14604" max="14604" width="20.5703125" style="31" customWidth="1"/>
    <col min="14605" max="14605" width="21.140625" style="31" customWidth="1"/>
    <col min="14606" max="14606" width="9.5703125" style="31" customWidth="1"/>
    <col min="14607" max="14607" width="0.42578125" style="31" customWidth="1"/>
    <col min="14608" max="14614" width="6.42578125" style="31" customWidth="1"/>
    <col min="14615" max="14843" width="11.42578125" style="31"/>
    <col min="14844" max="14844" width="1" style="31" customWidth="1"/>
    <col min="14845" max="14845" width="4.28515625" style="31" customWidth="1"/>
    <col min="14846" max="14846" width="34.7109375" style="31" customWidth="1"/>
    <col min="14847" max="14847" width="0" style="31" hidden="1" customWidth="1"/>
    <col min="14848" max="14848" width="20" style="31" customWidth="1"/>
    <col min="14849" max="14849" width="20.85546875" style="31" customWidth="1"/>
    <col min="14850" max="14850" width="25" style="31" customWidth="1"/>
    <col min="14851" max="14851" width="18.7109375" style="31" customWidth="1"/>
    <col min="14852" max="14852" width="29.7109375" style="31" customWidth="1"/>
    <col min="14853" max="14853" width="13.42578125" style="31" customWidth="1"/>
    <col min="14854" max="14854" width="13.85546875" style="31" customWidth="1"/>
    <col min="14855" max="14859" width="16.5703125" style="31" customWidth="1"/>
    <col min="14860" max="14860" width="20.5703125" style="31" customWidth="1"/>
    <col min="14861" max="14861" width="21.140625" style="31" customWidth="1"/>
    <col min="14862" max="14862" width="9.5703125" style="31" customWidth="1"/>
    <col min="14863" max="14863" width="0.42578125" style="31" customWidth="1"/>
    <col min="14864" max="14870" width="6.42578125" style="31" customWidth="1"/>
    <col min="14871" max="15099" width="11.42578125" style="31"/>
    <col min="15100" max="15100" width="1" style="31" customWidth="1"/>
    <col min="15101" max="15101" width="4.28515625" style="31" customWidth="1"/>
    <col min="15102" max="15102" width="34.7109375" style="31" customWidth="1"/>
    <col min="15103" max="15103" width="0" style="31" hidden="1" customWidth="1"/>
    <col min="15104" max="15104" width="20" style="31" customWidth="1"/>
    <col min="15105" max="15105" width="20.85546875" style="31" customWidth="1"/>
    <col min="15106" max="15106" width="25" style="31" customWidth="1"/>
    <col min="15107" max="15107" width="18.7109375" style="31" customWidth="1"/>
    <col min="15108" max="15108" width="29.7109375" style="31" customWidth="1"/>
    <col min="15109" max="15109" width="13.42578125" style="31" customWidth="1"/>
    <col min="15110" max="15110" width="13.85546875" style="31" customWidth="1"/>
    <col min="15111" max="15115" width="16.5703125" style="31" customWidth="1"/>
    <col min="15116" max="15116" width="20.5703125" style="31" customWidth="1"/>
    <col min="15117" max="15117" width="21.140625" style="31" customWidth="1"/>
    <col min="15118" max="15118" width="9.5703125" style="31" customWidth="1"/>
    <col min="15119" max="15119" width="0.42578125" style="31" customWidth="1"/>
    <col min="15120" max="15126" width="6.42578125" style="31" customWidth="1"/>
    <col min="15127" max="15355" width="11.42578125" style="31"/>
    <col min="15356" max="15356" width="1" style="31" customWidth="1"/>
    <col min="15357" max="15357" width="4.28515625" style="31" customWidth="1"/>
    <col min="15358" max="15358" width="34.7109375" style="31" customWidth="1"/>
    <col min="15359" max="15359" width="0" style="31" hidden="1" customWidth="1"/>
    <col min="15360" max="15360" width="20" style="31" customWidth="1"/>
    <col min="15361" max="15361" width="20.85546875" style="31" customWidth="1"/>
    <col min="15362" max="15362" width="25" style="31" customWidth="1"/>
    <col min="15363" max="15363" width="18.7109375" style="31" customWidth="1"/>
    <col min="15364" max="15364" width="29.7109375" style="31" customWidth="1"/>
    <col min="15365" max="15365" width="13.42578125" style="31" customWidth="1"/>
    <col min="15366" max="15366" width="13.85546875" style="31" customWidth="1"/>
    <col min="15367" max="15371" width="16.5703125" style="31" customWidth="1"/>
    <col min="15372" max="15372" width="20.5703125" style="31" customWidth="1"/>
    <col min="15373" max="15373" width="21.140625" style="31" customWidth="1"/>
    <col min="15374" max="15374" width="9.5703125" style="31" customWidth="1"/>
    <col min="15375" max="15375" width="0.42578125" style="31" customWidth="1"/>
    <col min="15376" max="15382" width="6.42578125" style="31" customWidth="1"/>
    <col min="15383" max="15611" width="11.42578125" style="31"/>
    <col min="15612" max="15612" width="1" style="31" customWidth="1"/>
    <col min="15613" max="15613" width="4.28515625" style="31" customWidth="1"/>
    <col min="15614" max="15614" width="34.7109375" style="31" customWidth="1"/>
    <col min="15615" max="15615" width="0" style="31" hidden="1" customWidth="1"/>
    <col min="15616" max="15616" width="20" style="31" customWidth="1"/>
    <col min="15617" max="15617" width="20.85546875" style="31" customWidth="1"/>
    <col min="15618" max="15618" width="25" style="31" customWidth="1"/>
    <col min="15619" max="15619" width="18.7109375" style="31" customWidth="1"/>
    <col min="15620" max="15620" width="29.7109375" style="31" customWidth="1"/>
    <col min="15621" max="15621" width="13.42578125" style="31" customWidth="1"/>
    <col min="15622" max="15622" width="13.85546875" style="31" customWidth="1"/>
    <col min="15623" max="15627" width="16.5703125" style="31" customWidth="1"/>
    <col min="15628" max="15628" width="20.5703125" style="31" customWidth="1"/>
    <col min="15629" max="15629" width="21.140625" style="31" customWidth="1"/>
    <col min="15630" max="15630" width="9.5703125" style="31" customWidth="1"/>
    <col min="15631" max="15631" width="0.42578125" style="31" customWidth="1"/>
    <col min="15632" max="15638" width="6.42578125" style="31" customWidth="1"/>
    <col min="15639" max="15867" width="11.42578125" style="31"/>
    <col min="15868" max="15868" width="1" style="31" customWidth="1"/>
    <col min="15869" max="15869" width="4.28515625" style="31" customWidth="1"/>
    <col min="15870" max="15870" width="34.7109375" style="31" customWidth="1"/>
    <col min="15871" max="15871" width="0" style="31" hidden="1" customWidth="1"/>
    <col min="15872" max="15872" width="20" style="31" customWidth="1"/>
    <col min="15873" max="15873" width="20.85546875" style="31" customWidth="1"/>
    <col min="15874" max="15874" width="25" style="31" customWidth="1"/>
    <col min="15875" max="15875" width="18.7109375" style="31" customWidth="1"/>
    <col min="15876" max="15876" width="29.7109375" style="31" customWidth="1"/>
    <col min="15877" max="15877" width="13.42578125" style="31" customWidth="1"/>
    <col min="15878" max="15878" width="13.85546875" style="31" customWidth="1"/>
    <col min="15879" max="15883" width="16.5703125" style="31" customWidth="1"/>
    <col min="15884" max="15884" width="20.5703125" style="31" customWidth="1"/>
    <col min="15885" max="15885" width="21.140625" style="31" customWidth="1"/>
    <col min="15886" max="15886" width="9.5703125" style="31" customWidth="1"/>
    <col min="15887" max="15887" width="0.42578125" style="31" customWidth="1"/>
    <col min="15888" max="15894" width="6.42578125" style="31" customWidth="1"/>
    <col min="15895" max="16123" width="11.42578125" style="31"/>
    <col min="16124" max="16124" width="1" style="31" customWidth="1"/>
    <col min="16125" max="16125" width="4.28515625" style="31" customWidth="1"/>
    <col min="16126" max="16126" width="34.7109375" style="31" customWidth="1"/>
    <col min="16127" max="16127" width="0" style="31" hidden="1" customWidth="1"/>
    <col min="16128" max="16128" width="20" style="31" customWidth="1"/>
    <col min="16129" max="16129" width="20.85546875" style="31" customWidth="1"/>
    <col min="16130" max="16130" width="25" style="31" customWidth="1"/>
    <col min="16131" max="16131" width="18.7109375" style="31" customWidth="1"/>
    <col min="16132" max="16132" width="29.7109375" style="31" customWidth="1"/>
    <col min="16133" max="16133" width="13.42578125" style="31" customWidth="1"/>
    <col min="16134" max="16134" width="13.85546875" style="31" customWidth="1"/>
    <col min="16135" max="16139" width="16.5703125" style="31" customWidth="1"/>
    <col min="16140" max="16140" width="20.5703125" style="31" customWidth="1"/>
    <col min="16141" max="16141" width="21.140625" style="31" customWidth="1"/>
    <col min="16142" max="16142" width="9.5703125" style="31" customWidth="1"/>
    <col min="16143" max="16143" width="0.42578125" style="31" customWidth="1"/>
    <col min="16144" max="16150" width="6.42578125" style="31" customWidth="1"/>
    <col min="16151" max="16371" width="11.42578125" style="31"/>
    <col min="16372" max="16384" width="11.42578125" style="31" customWidth="1"/>
  </cols>
  <sheetData>
    <row r="2" spans="1:16" ht="15" x14ac:dyDescent="0.25">
      <c r="B2" s="1069" t="s">
        <v>2</v>
      </c>
      <c r="C2" s="1070"/>
      <c r="D2" s="1070"/>
      <c r="E2" s="1070"/>
      <c r="F2" s="1070"/>
      <c r="G2" s="1070"/>
      <c r="H2" s="1070"/>
      <c r="I2" s="1070"/>
      <c r="J2" s="1070"/>
      <c r="K2" s="1070"/>
      <c r="L2" s="1070"/>
      <c r="M2" s="1070"/>
      <c r="N2" s="1070"/>
      <c r="O2" s="1070"/>
      <c r="P2" s="1070"/>
    </row>
    <row r="4" spans="1:16" ht="15" x14ac:dyDescent="0.25">
      <c r="B4" s="1080" t="s">
        <v>3</v>
      </c>
      <c r="C4" s="1080"/>
      <c r="D4" s="1080"/>
      <c r="E4" s="1080"/>
      <c r="F4" s="1080"/>
      <c r="G4" s="1080"/>
      <c r="H4" s="1080"/>
      <c r="I4" s="1080"/>
      <c r="J4" s="1080"/>
      <c r="K4" s="1080"/>
      <c r="L4" s="1080"/>
      <c r="M4" s="1080"/>
      <c r="N4" s="1080"/>
      <c r="O4" s="1080"/>
      <c r="P4" s="1080"/>
    </row>
    <row r="5" spans="1:16" s="59" customFormat="1" ht="15" x14ac:dyDescent="0.25">
      <c r="A5" s="1083" t="s">
        <v>4</v>
      </c>
      <c r="B5" s="1083"/>
      <c r="C5" s="1083"/>
      <c r="D5" s="1083"/>
      <c r="E5" s="1083"/>
      <c r="F5" s="1083"/>
      <c r="G5" s="1083"/>
      <c r="H5" s="1083"/>
      <c r="I5" s="1083"/>
      <c r="J5" s="1083"/>
      <c r="K5" s="1083"/>
      <c r="L5" s="1083"/>
    </row>
    <row r="6" spans="1:16" ht="15" thickBot="1" x14ac:dyDescent="0.3"/>
    <row r="7" spans="1:16" ht="15.75" thickBot="1" x14ac:dyDescent="0.3">
      <c r="B7" s="238" t="s">
        <v>5</v>
      </c>
      <c r="C7" s="1075" t="s">
        <v>1841</v>
      </c>
      <c r="D7" s="1075"/>
      <c r="E7" s="1075"/>
      <c r="F7" s="1075"/>
      <c r="G7" s="1075"/>
      <c r="H7" s="1075"/>
      <c r="I7" s="1075"/>
      <c r="J7" s="1075"/>
      <c r="K7" s="1075"/>
      <c r="L7" s="1075"/>
      <c r="M7" s="1075"/>
      <c r="N7" s="1076"/>
    </row>
    <row r="8" spans="1:16" ht="15.75" thickBot="1" x14ac:dyDescent="0.3">
      <c r="B8" s="238" t="s">
        <v>6</v>
      </c>
      <c r="C8" s="1075"/>
      <c r="D8" s="1075"/>
      <c r="E8" s="1075"/>
      <c r="F8" s="1075"/>
      <c r="G8" s="1075"/>
      <c r="H8" s="1075"/>
      <c r="I8" s="1075"/>
      <c r="J8" s="1075"/>
      <c r="K8" s="1075"/>
      <c r="L8" s="1075"/>
      <c r="M8" s="1075"/>
      <c r="N8" s="1076"/>
    </row>
    <row r="9" spans="1:16" ht="15.75" thickBot="1" x14ac:dyDescent="0.3">
      <c r="B9" s="238" t="s">
        <v>7</v>
      </c>
      <c r="C9" s="1075"/>
      <c r="D9" s="1075"/>
      <c r="E9" s="1075"/>
      <c r="F9" s="1075"/>
      <c r="G9" s="1075"/>
      <c r="H9" s="1075"/>
      <c r="I9" s="1075"/>
      <c r="J9" s="1075"/>
      <c r="K9" s="1075"/>
      <c r="L9" s="1075"/>
      <c r="M9" s="1075"/>
      <c r="N9" s="1076"/>
    </row>
    <row r="10" spans="1:16" ht="15.75" thickBot="1" x14ac:dyDescent="0.3">
      <c r="B10" s="238" t="s">
        <v>8</v>
      </c>
      <c r="C10" s="1075"/>
      <c r="D10" s="1075"/>
      <c r="E10" s="1075"/>
      <c r="F10" s="1075"/>
      <c r="G10" s="1075"/>
      <c r="H10" s="1075"/>
      <c r="I10" s="1075"/>
      <c r="J10" s="1075"/>
      <c r="K10" s="1075"/>
      <c r="L10" s="1075"/>
      <c r="M10" s="1075"/>
      <c r="N10" s="1076"/>
    </row>
    <row r="11" spans="1:16" ht="58.5" customHeight="1" thickBot="1" x14ac:dyDescent="0.3">
      <c r="B11" s="238" t="s">
        <v>9</v>
      </c>
      <c r="C11" s="1077">
        <v>13</v>
      </c>
      <c r="D11" s="1077"/>
      <c r="E11" s="1078"/>
      <c r="F11" s="1259" t="s">
        <v>1842</v>
      </c>
      <c r="G11" s="1259"/>
      <c r="H11" s="1259"/>
      <c r="I11" s="1259"/>
      <c r="J11" s="1259"/>
      <c r="K11" s="1259"/>
      <c r="L11" s="1259"/>
      <c r="M11" s="1259"/>
      <c r="N11" s="1260"/>
    </row>
    <row r="12" spans="1:16" ht="15.75" thickBot="1" x14ac:dyDescent="0.3">
      <c r="B12" s="35" t="s">
        <v>10</v>
      </c>
      <c r="C12" s="38">
        <v>42021</v>
      </c>
      <c r="D12" s="207"/>
      <c r="E12" s="207"/>
      <c r="F12" s="207"/>
      <c r="G12" s="207"/>
      <c r="H12" s="207"/>
      <c r="I12" s="207"/>
      <c r="J12" s="207"/>
      <c r="K12" s="207"/>
      <c r="L12" s="207"/>
      <c r="M12" s="207"/>
      <c r="N12" s="208"/>
    </row>
    <row r="13" spans="1:16" ht="15" x14ac:dyDescent="0.25">
      <c r="B13" s="36"/>
      <c r="C13" s="39"/>
      <c r="D13" s="239"/>
      <c r="E13" s="239"/>
      <c r="F13" s="239"/>
      <c r="G13" s="239"/>
      <c r="H13" s="239"/>
      <c r="I13" s="62"/>
      <c r="J13" s="62"/>
      <c r="K13" s="62"/>
      <c r="L13" s="62"/>
      <c r="M13" s="62"/>
      <c r="N13" s="239"/>
    </row>
    <row r="14" spans="1:16" ht="15" x14ac:dyDescent="0.25">
      <c r="I14" s="62"/>
      <c r="J14" s="62"/>
      <c r="K14" s="62"/>
      <c r="L14" s="62"/>
      <c r="M14" s="62"/>
      <c r="N14" s="63"/>
    </row>
    <row r="15" spans="1:16" ht="30" customHeight="1" x14ac:dyDescent="0.25">
      <c r="B15" s="1071" t="s">
        <v>11</v>
      </c>
      <c r="C15" s="1071"/>
      <c r="D15" s="205" t="s">
        <v>12</v>
      </c>
      <c r="E15" s="205" t="s">
        <v>13</v>
      </c>
      <c r="F15" s="205" t="s">
        <v>14</v>
      </c>
      <c r="G15" s="64"/>
      <c r="I15" s="40"/>
      <c r="J15" s="40"/>
      <c r="K15" s="40"/>
      <c r="L15" s="40"/>
      <c r="M15" s="40"/>
      <c r="N15" s="63"/>
    </row>
    <row r="16" spans="1:16" ht="15" x14ac:dyDescent="0.25">
      <c r="B16" s="1071"/>
      <c r="C16" s="1071"/>
      <c r="D16" s="205">
        <v>13</v>
      </c>
      <c r="E16" s="65">
        <v>1088295200</v>
      </c>
      <c r="F16" s="65">
        <v>400</v>
      </c>
      <c r="G16" s="66"/>
      <c r="I16" s="41"/>
      <c r="J16" s="41"/>
      <c r="K16" s="41"/>
      <c r="L16" s="41"/>
      <c r="M16" s="41"/>
      <c r="N16" s="63"/>
    </row>
    <row r="17" spans="1:14" ht="15" x14ac:dyDescent="0.25">
      <c r="B17" s="1071"/>
      <c r="C17" s="1071"/>
      <c r="D17" s="205"/>
      <c r="E17" s="65"/>
      <c r="F17" s="65"/>
      <c r="G17" s="66"/>
      <c r="I17" s="41"/>
      <c r="J17" s="41"/>
      <c r="K17" s="41"/>
      <c r="L17" s="41"/>
      <c r="M17" s="41"/>
      <c r="N17" s="63"/>
    </row>
    <row r="18" spans="1:14" ht="15" x14ac:dyDescent="0.25">
      <c r="B18" s="1071"/>
      <c r="C18" s="1071"/>
      <c r="D18" s="205"/>
      <c r="E18" s="65"/>
      <c r="F18" s="65"/>
      <c r="G18" s="66"/>
      <c r="I18" s="41"/>
      <c r="J18" s="41"/>
      <c r="K18" s="41"/>
      <c r="L18" s="41"/>
      <c r="M18" s="41"/>
      <c r="N18" s="63"/>
    </row>
    <row r="19" spans="1:14" ht="15" x14ac:dyDescent="0.25">
      <c r="B19" s="1071"/>
      <c r="C19" s="1071"/>
      <c r="D19" s="205"/>
      <c r="E19" s="67"/>
      <c r="F19" s="65"/>
      <c r="G19" s="66"/>
      <c r="H19" s="42"/>
      <c r="I19" s="41"/>
      <c r="J19" s="41"/>
      <c r="K19" s="41"/>
      <c r="L19" s="41"/>
      <c r="M19" s="41"/>
      <c r="N19" s="68"/>
    </row>
    <row r="20" spans="1:14" ht="15" x14ac:dyDescent="0.25">
      <c r="B20" s="1071"/>
      <c r="C20" s="1071"/>
      <c r="D20" s="205"/>
      <c r="E20" s="67"/>
      <c r="F20" s="65"/>
      <c r="G20" s="66"/>
      <c r="H20" s="42"/>
      <c r="I20" s="43"/>
      <c r="J20" s="43"/>
      <c r="K20" s="43"/>
      <c r="L20" s="43"/>
      <c r="M20" s="43"/>
      <c r="N20" s="68"/>
    </row>
    <row r="21" spans="1:14" ht="15" x14ac:dyDescent="0.25">
      <c r="B21" s="1071"/>
      <c r="C21" s="1071"/>
      <c r="D21" s="205"/>
      <c r="E21" s="67"/>
      <c r="F21" s="65"/>
      <c r="G21" s="66"/>
      <c r="H21" s="42"/>
      <c r="I21" s="62"/>
      <c r="J21" s="62"/>
      <c r="K21" s="62"/>
      <c r="L21" s="62"/>
      <c r="M21" s="62"/>
      <c r="N21" s="68"/>
    </row>
    <row r="22" spans="1:14" ht="15" x14ac:dyDescent="0.25">
      <c r="B22" s="1071"/>
      <c r="C22" s="1071"/>
      <c r="D22" s="205"/>
      <c r="E22" s="67"/>
      <c r="F22" s="65"/>
      <c r="G22" s="66"/>
      <c r="H22" s="42"/>
      <c r="I22" s="62"/>
      <c r="J22" s="62"/>
      <c r="K22" s="62"/>
      <c r="L22" s="62"/>
      <c r="M22" s="62"/>
      <c r="N22" s="68"/>
    </row>
    <row r="23" spans="1:14" ht="15.75" thickBot="1" x14ac:dyDescent="0.3">
      <c r="B23" s="1056" t="s">
        <v>15</v>
      </c>
      <c r="C23" s="1058"/>
      <c r="D23" s="205"/>
      <c r="E23" s="69">
        <f>SUM(E16:E22)</f>
        <v>1088295200</v>
      </c>
      <c r="F23" s="65">
        <f>SUM(F16:F22)</f>
        <v>400</v>
      </c>
      <c r="G23" s="66"/>
      <c r="H23" s="42"/>
      <c r="I23" s="62"/>
      <c r="J23" s="62"/>
      <c r="K23" s="62"/>
      <c r="L23" s="62"/>
      <c r="M23" s="62"/>
      <c r="N23" s="68"/>
    </row>
    <row r="24" spans="1:14" ht="43.5" thickBot="1" x14ac:dyDescent="0.3">
      <c r="A24" s="35"/>
      <c r="B24" s="212" t="s">
        <v>16</v>
      </c>
      <c r="C24" s="212" t="s">
        <v>17</v>
      </c>
      <c r="E24" s="40"/>
      <c r="F24" s="40"/>
      <c r="G24" s="40"/>
      <c r="H24" s="40"/>
      <c r="I24" s="36"/>
      <c r="J24" s="36"/>
      <c r="K24" s="36"/>
      <c r="L24" s="36"/>
      <c r="M24" s="36"/>
    </row>
    <row r="25" spans="1:14" ht="15.75" thickBot="1" x14ac:dyDescent="0.3">
      <c r="A25" s="70">
        <v>1</v>
      </c>
      <c r="C25" s="71">
        <f>+F23*80%</f>
        <v>320</v>
      </c>
      <c r="D25" s="41"/>
      <c r="E25" s="72">
        <f>E23</f>
        <v>1088295200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205" t="s">
        <v>19</v>
      </c>
      <c r="C30" s="205" t="s">
        <v>0</v>
      </c>
      <c r="D30" s="205" t="s">
        <v>20</v>
      </c>
      <c r="E30" s="59"/>
      <c r="F30" s="59"/>
      <c r="G30" s="59"/>
      <c r="H30" s="59"/>
      <c r="I30" s="62"/>
      <c r="J30" s="62"/>
      <c r="K30" s="62"/>
      <c r="L30" s="62"/>
      <c r="M30" s="62"/>
      <c r="N30" s="63"/>
    </row>
    <row r="31" spans="1:14" ht="15" x14ac:dyDescent="0.2">
      <c r="A31" s="74"/>
      <c r="B31" s="213" t="s">
        <v>22</v>
      </c>
      <c r="C31" s="204"/>
      <c r="D31" s="204" t="s">
        <v>23</v>
      </c>
      <c r="E31" s="59"/>
      <c r="F31" s="59"/>
      <c r="G31" s="59"/>
      <c r="H31" s="59"/>
      <c r="I31" s="62"/>
      <c r="J31" s="62"/>
      <c r="K31" s="62"/>
      <c r="L31" s="62"/>
      <c r="M31" s="62"/>
      <c r="N31" s="63"/>
    </row>
    <row r="32" spans="1:14" ht="15" x14ac:dyDescent="0.2">
      <c r="A32" s="74"/>
      <c r="B32" s="213" t="s">
        <v>24</v>
      </c>
      <c r="C32" s="204" t="s">
        <v>23</v>
      </c>
      <c r="D32" s="204"/>
      <c r="E32" s="59"/>
      <c r="F32" s="59"/>
      <c r="G32" s="59"/>
      <c r="H32" s="59"/>
      <c r="I32" s="62"/>
      <c r="J32" s="62"/>
      <c r="K32" s="62"/>
      <c r="L32" s="62"/>
      <c r="M32" s="62"/>
      <c r="N32" s="63"/>
    </row>
    <row r="33" spans="1:14" ht="15" x14ac:dyDescent="0.2">
      <c r="A33" s="74"/>
      <c r="B33" s="213" t="s">
        <v>25</v>
      </c>
      <c r="C33" s="213"/>
      <c r="D33" s="204" t="s">
        <v>23</v>
      </c>
      <c r="E33" s="59"/>
      <c r="F33" s="59"/>
      <c r="G33" s="59"/>
      <c r="H33" s="59"/>
      <c r="I33" s="62"/>
      <c r="J33" s="62"/>
      <c r="K33" s="62"/>
      <c r="L33" s="62"/>
      <c r="M33" s="62"/>
      <c r="N33" s="63"/>
    </row>
    <row r="34" spans="1:14" ht="15" x14ac:dyDescent="0.2">
      <c r="A34" s="74"/>
      <c r="B34" s="213" t="s">
        <v>26</v>
      </c>
      <c r="C34" s="204" t="s">
        <v>23</v>
      </c>
      <c r="D34" s="204"/>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205" t="s">
        <v>19</v>
      </c>
      <c r="C40" s="205" t="s">
        <v>28</v>
      </c>
      <c r="D40" s="206" t="s">
        <v>29</v>
      </c>
      <c r="E40" s="206" t="s">
        <v>30</v>
      </c>
      <c r="F40" s="59"/>
      <c r="G40" s="59"/>
      <c r="H40" s="59"/>
      <c r="I40" s="62"/>
      <c r="J40" s="62"/>
      <c r="K40" s="62"/>
      <c r="L40" s="62"/>
      <c r="M40" s="62"/>
      <c r="N40" s="63"/>
    </row>
    <row r="41" spans="1:14" ht="42.75" x14ac:dyDescent="0.2">
      <c r="A41" s="74"/>
      <c r="B41" s="76" t="s">
        <v>31</v>
      </c>
      <c r="C41" s="141">
        <v>40</v>
      </c>
      <c r="D41" s="204">
        <v>0</v>
      </c>
      <c r="E41" s="1052">
        <f>+D41+D42</f>
        <v>0</v>
      </c>
      <c r="F41" s="59"/>
      <c r="G41" s="59"/>
      <c r="H41" s="59"/>
      <c r="I41" s="62"/>
      <c r="J41" s="62"/>
      <c r="K41" s="62"/>
      <c r="L41" s="62"/>
      <c r="M41" s="62"/>
      <c r="N41" s="63"/>
    </row>
    <row r="42" spans="1:14" ht="71.25" x14ac:dyDescent="0.2">
      <c r="A42" s="74"/>
      <c r="B42" s="76" t="s">
        <v>32</v>
      </c>
      <c r="C42" s="141">
        <v>60</v>
      </c>
      <c r="D42" s="204">
        <v>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75" customHeight="1" thickBot="1" x14ac:dyDescent="0.3">
      <c r="M46" s="1079" t="s">
        <v>485</v>
      </c>
      <c r="N46" s="1079"/>
    </row>
    <row r="47" spans="1:14" ht="15" x14ac:dyDescent="0.25">
      <c r="B47" s="75" t="s">
        <v>33</v>
      </c>
      <c r="M47" s="77"/>
      <c r="N47" s="77"/>
    </row>
    <row r="48" spans="1:14" ht="15" thickBot="1" x14ac:dyDescent="0.3">
      <c r="M48" s="77"/>
      <c r="N48" s="77"/>
    </row>
    <row r="49" spans="1:26" s="62" customFormat="1" ht="75"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200" t="s">
        <v>48</v>
      </c>
      <c r="Q49" s="200" t="s">
        <v>49</v>
      </c>
    </row>
    <row r="50" spans="1:26" s="129" customFormat="1" ht="89.25" customHeight="1" x14ac:dyDescent="0.25">
      <c r="A50" s="141">
        <v>1</v>
      </c>
      <c r="B50" s="4" t="s">
        <v>1841</v>
      </c>
      <c r="C50" s="4" t="s">
        <v>1841</v>
      </c>
      <c r="D50" s="4" t="s">
        <v>1843</v>
      </c>
      <c r="E50" s="4" t="s">
        <v>1844</v>
      </c>
      <c r="F50" s="260" t="s">
        <v>0</v>
      </c>
      <c r="G50" s="223" t="s">
        <v>111</v>
      </c>
      <c r="H50" s="224">
        <v>41543</v>
      </c>
      <c r="I50" s="224">
        <v>41851</v>
      </c>
      <c r="J50" s="225" t="s">
        <v>20</v>
      </c>
      <c r="K50" s="263">
        <f>(I50-H50)/30</f>
        <v>10.266666666666667</v>
      </c>
      <c r="L50" s="267">
        <v>0</v>
      </c>
      <c r="M50" s="6">
        <v>315</v>
      </c>
      <c r="N50" s="228" t="s">
        <v>50</v>
      </c>
      <c r="O50" s="243" t="s">
        <v>1845</v>
      </c>
      <c r="P50" s="243">
        <v>59</v>
      </c>
      <c r="Q50" s="211"/>
      <c r="R50" s="8"/>
      <c r="S50" s="8"/>
      <c r="T50" s="8"/>
      <c r="U50" s="8"/>
      <c r="V50" s="8"/>
      <c r="W50" s="8"/>
      <c r="X50" s="8"/>
      <c r="Y50" s="8"/>
      <c r="Z50" s="8"/>
    </row>
    <row r="51" spans="1:26" s="129" customFormat="1" ht="42.75" x14ac:dyDescent="0.25">
      <c r="A51" s="141">
        <v>3</v>
      </c>
      <c r="B51" s="4" t="s">
        <v>1841</v>
      </c>
      <c r="C51" s="4" t="s">
        <v>1841</v>
      </c>
      <c r="D51" s="4" t="s">
        <v>1843</v>
      </c>
      <c r="E51" s="4" t="s">
        <v>1846</v>
      </c>
      <c r="F51" s="262" t="s">
        <v>0</v>
      </c>
      <c r="G51" s="5" t="s">
        <v>111</v>
      </c>
      <c r="H51" s="224">
        <v>41659</v>
      </c>
      <c r="I51" s="224">
        <v>41851</v>
      </c>
      <c r="J51" s="225" t="s">
        <v>20</v>
      </c>
      <c r="K51" s="263" t="s">
        <v>1847</v>
      </c>
      <c r="L51" s="266">
        <f>+(I51-H51)/30</f>
        <v>6.4</v>
      </c>
      <c r="M51" s="6">
        <v>600</v>
      </c>
      <c r="N51" s="228" t="s">
        <v>50</v>
      </c>
      <c r="O51" s="243" t="s">
        <v>1848</v>
      </c>
      <c r="P51" s="243">
        <v>61</v>
      </c>
      <c r="Q51" s="211"/>
      <c r="R51" s="8"/>
      <c r="S51" s="8"/>
      <c r="T51" s="8"/>
      <c r="U51" s="8"/>
      <c r="V51" s="8"/>
      <c r="W51" s="8"/>
      <c r="X51" s="8"/>
      <c r="Y51" s="8"/>
      <c r="Z51" s="8"/>
    </row>
    <row r="52" spans="1:26" s="129" customFormat="1" ht="28.5" x14ac:dyDescent="0.25">
      <c r="A52" s="141">
        <v>4</v>
      </c>
      <c r="B52" s="4" t="s">
        <v>1841</v>
      </c>
      <c r="C52" s="4" t="s">
        <v>1841</v>
      </c>
      <c r="D52" s="4" t="s">
        <v>1843</v>
      </c>
      <c r="E52" s="4" t="s">
        <v>1849</v>
      </c>
      <c r="F52" s="262" t="s">
        <v>0</v>
      </c>
      <c r="G52" s="5" t="s">
        <v>111</v>
      </c>
      <c r="H52" s="224">
        <v>41852</v>
      </c>
      <c r="I52" s="224">
        <v>42004</v>
      </c>
      <c r="J52" s="225" t="s">
        <v>20</v>
      </c>
      <c r="K52" s="263">
        <f>(I52-H52)/30</f>
        <v>5.0666666666666664</v>
      </c>
      <c r="L52" s="267">
        <v>0</v>
      </c>
      <c r="M52" s="6"/>
      <c r="N52" s="228" t="s">
        <v>50</v>
      </c>
      <c r="O52" s="243" t="s">
        <v>1850</v>
      </c>
      <c r="P52" s="243">
        <v>62</v>
      </c>
      <c r="Q52" s="211"/>
      <c r="R52" s="8"/>
      <c r="S52" s="8"/>
      <c r="T52" s="8"/>
      <c r="U52" s="8"/>
      <c r="V52" s="8"/>
      <c r="W52" s="8"/>
      <c r="X52" s="8"/>
      <c r="Y52" s="8"/>
      <c r="Z52" s="8"/>
    </row>
    <row r="53" spans="1:26" s="129" customFormat="1" ht="42.75" x14ac:dyDescent="0.25">
      <c r="A53" s="141">
        <v>5</v>
      </c>
      <c r="B53" s="4" t="s">
        <v>1841</v>
      </c>
      <c r="C53" s="4" t="s">
        <v>1841</v>
      </c>
      <c r="D53" s="4" t="s">
        <v>1843</v>
      </c>
      <c r="E53" s="4" t="s">
        <v>1851</v>
      </c>
      <c r="F53" s="262" t="s">
        <v>0</v>
      </c>
      <c r="G53" s="5" t="s">
        <v>111</v>
      </c>
      <c r="H53" s="224">
        <v>41913</v>
      </c>
      <c r="I53" s="224">
        <v>41973</v>
      </c>
      <c r="J53" s="225" t="s">
        <v>20</v>
      </c>
      <c r="K53" s="263" t="s">
        <v>1852</v>
      </c>
      <c r="L53" s="266">
        <f>+(I53-H53)/30</f>
        <v>2</v>
      </c>
      <c r="M53" s="6">
        <v>518</v>
      </c>
      <c r="N53" s="228" t="s">
        <v>50</v>
      </c>
      <c r="O53" s="243" t="s">
        <v>1853</v>
      </c>
      <c r="P53" s="243" t="s">
        <v>1854</v>
      </c>
      <c r="Q53" s="211"/>
      <c r="R53" s="8"/>
      <c r="S53" s="8"/>
      <c r="T53" s="8"/>
      <c r="U53" s="8"/>
      <c r="V53" s="8"/>
      <c r="W53" s="8"/>
      <c r="X53" s="8"/>
      <c r="Y53" s="8"/>
      <c r="Z53" s="8"/>
    </row>
    <row r="54" spans="1:26" s="129" customFormat="1" ht="42.75" x14ac:dyDescent="0.25">
      <c r="A54" s="141">
        <f>+A50+1</f>
        <v>2</v>
      </c>
      <c r="B54" s="4" t="s">
        <v>1841</v>
      </c>
      <c r="C54" s="4" t="s">
        <v>1841</v>
      </c>
      <c r="D54" s="4" t="s">
        <v>1843</v>
      </c>
      <c r="E54" s="4" t="s">
        <v>1855</v>
      </c>
      <c r="F54" s="262" t="s">
        <v>0</v>
      </c>
      <c r="G54" s="5" t="s">
        <v>111</v>
      </c>
      <c r="H54" s="224">
        <v>41944</v>
      </c>
      <c r="I54" s="224">
        <v>41973</v>
      </c>
      <c r="J54" s="225" t="s">
        <v>20</v>
      </c>
      <c r="K54" s="263" t="s">
        <v>1856</v>
      </c>
      <c r="L54" s="266">
        <f>+(I54-H54)/30</f>
        <v>0.96666666666666667</v>
      </c>
      <c r="M54" s="6">
        <v>72</v>
      </c>
      <c r="N54" s="228" t="s">
        <v>50</v>
      </c>
      <c r="O54" s="243" t="s">
        <v>1857</v>
      </c>
      <c r="P54" s="243">
        <v>60</v>
      </c>
      <c r="Q54" s="211"/>
      <c r="R54" s="8"/>
      <c r="S54" s="8"/>
      <c r="T54" s="8"/>
      <c r="U54" s="8"/>
      <c r="V54" s="8"/>
      <c r="W54" s="8"/>
      <c r="X54" s="8"/>
      <c r="Y54" s="8"/>
      <c r="Z54" s="8"/>
    </row>
    <row r="55" spans="1:26" s="129" customFormat="1" ht="15" x14ac:dyDescent="0.25">
      <c r="A55" s="141"/>
      <c r="B55" s="26" t="s">
        <v>30</v>
      </c>
      <c r="C55" s="5"/>
      <c r="D55" s="4"/>
      <c r="E55" s="240"/>
      <c r="F55" s="5"/>
      <c r="G55" s="5"/>
      <c r="H55" s="5"/>
      <c r="I55" s="225"/>
      <c r="J55" s="225"/>
      <c r="K55" s="241">
        <f>SUM(K50:K54)</f>
        <v>15.333333333333334</v>
      </c>
      <c r="L55" s="241">
        <f>SUM(L50:L54)</f>
        <v>9.3666666666666671</v>
      </c>
      <c r="M55" s="269">
        <f>SUM(M51+M53+M54)+315</f>
        <v>1505</v>
      </c>
      <c r="N55" s="242">
        <f>SUM(N50:N54)</f>
        <v>0</v>
      </c>
      <c r="O55" s="243"/>
      <c r="P55" s="243"/>
      <c r="Q55" s="211"/>
    </row>
    <row r="56" spans="1:26" ht="30.75" customHeight="1" x14ac:dyDescent="0.25">
      <c r="E56" s="46"/>
      <c r="K56" s="47"/>
    </row>
    <row r="57" spans="1:26" ht="15" x14ac:dyDescent="0.25">
      <c r="B57" s="1049" t="s">
        <v>51</v>
      </c>
      <c r="C57" s="1049" t="s">
        <v>52</v>
      </c>
      <c r="D57" s="1080" t="s">
        <v>53</v>
      </c>
      <c r="E57" s="1080"/>
      <c r="K57" s="48"/>
      <c r="L57" s="48"/>
      <c r="M57" s="48"/>
    </row>
    <row r="58" spans="1:26" ht="15" x14ac:dyDescent="0.25">
      <c r="B58" s="1051"/>
      <c r="C58" s="1051"/>
      <c r="D58" s="206" t="s">
        <v>54</v>
      </c>
      <c r="E58" s="49" t="s">
        <v>55</v>
      </c>
      <c r="H58" s="244"/>
      <c r="I58" s="51">
        <v>40194</v>
      </c>
      <c r="K58" s="51"/>
      <c r="L58" s="48"/>
    </row>
    <row r="59" spans="1:26" ht="15" x14ac:dyDescent="0.25">
      <c r="B59" s="50" t="s">
        <v>56</v>
      </c>
      <c r="C59" s="52">
        <f>+K55</f>
        <v>15.333333333333334</v>
      </c>
      <c r="D59" s="213"/>
      <c r="E59" s="204" t="s">
        <v>23</v>
      </c>
      <c r="F59" s="245"/>
      <c r="G59" s="245"/>
      <c r="H59" s="245"/>
      <c r="I59" s="245"/>
      <c r="J59" s="245"/>
      <c r="L59" s="246" t="e">
        <f>K50+K54+#REF!+#REF!</f>
        <v>#VALUE!</v>
      </c>
      <c r="M59" s="245"/>
    </row>
    <row r="60" spans="1:26" ht="15" x14ac:dyDescent="0.25">
      <c r="B60" s="50" t="s">
        <v>57</v>
      </c>
      <c r="C60" s="54">
        <f>+M55</f>
        <v>1505</v>
      </c>
      <c r="D60" s="204" t="s">
        <v>23</v>
      </c>
      <c r="E60" s="204"/>
    </row>
    <row r="61" spans="1:26" x14ac:dyDescent="0.25">
      <c r="B61" s="74"/>
      <c r="C61" s="1081"/>
      <c r="D61" s="1081"/>
      <c r="E61" s="1081"/>
      <c r="F61" s="1081"/>
      <c r="G61" s="1081"/>
      <c r="H61" s="1081"/>
      <c r="I61" s="1081"/>
      <c r="J61" s="1081"/>
      <c r="K61" s="1081"/>
      <c r="L61" s="1081"/>
      <c r="M61" s="1081"/>
      <c r="N61" s="1081"/>
    </row>
    <row r="62" spans="1:26" ht="15" thickBot="1" x14ac:dyDescent="0.3"/>
    <row r="63" spans="1:26" ht="15.75" thickBot="1" x14ac:dyDescent="0.3">
      <c r="B63" s="1082" t="s">
        <v>58</v>
      </c>
      <c r="C63" s="1082"/>
      <c r="D63" s="1082"/>
      <c r="E63" s="1082"/>
      <c r="F63" s="1082"/>
      <c r="G63" s="1082"/>
      <c r="H63" s="1082"/>
      <c r="I63" s="1082"/>
      <c r="J63" s="1082"/>
      <c r="K63" s="1082"/>
      <c r="L63" s="1082"/>
      <c r="M63" s="1082"/>
      <c r="N63" s="1082"/>
    </row>
    <row r="66" spans="2:18" ht="90" x14ac:dyDescent="0.25">
      <c r="B66" s="205" t="s">
        <v>59</v>
      </c>
      <c r="C66" s="80" t="s">
        <v>60</v>
      </c>
      <c r="D66" s="80" t="s">
        <v>61</v>
      </c>
      <c r="E66" s="80" t="s">
        <v>62</v>
      </c>
      <c r="F66" s="80" t="s">
        <v>63</v>
      </c>
      <c r="G66" s="80" t="s">
        <v>64</v>
      </c>
      <c r="H66" s="80" t="s">
        <v>498</v>
      </c>
      <c r="I66" s="205" t="s">
        <v>65</v>
      </c>
      <c r="J66" s="80" t="s">
        <v>66</v>
      </c>
      <c r="K66" s="80" t="s">
        <v>67</v>
      </c>
      <c r="L66" s="80" t="s">
        <v>68</v>
      </c>
      <c r="M66" s="80" t="s">
        <v>69</v>
      </c>
      <c r="N66" s="81" t="s">
        <v>70</v>
      </c>
      <c r="O66" s="81" t="s">
        <v>71</v>
      </c>
      <c r="P66" s="1056" t="s">
        <v>21</v>
      </c>
      <c r="Q66" s="1058"/>
      <c r="R66" s="80" t="s">
        <v>72</v>
      </c>
    </row>
    <row r="67" spans="2:18" ht="149.25" customHeight="1" x14ac:dyDescent="0.25">
      <c r="B67" s="213" t="s">
        <v>113</v>
      </c>
      <c r="C67" s="212" t="s">
        <v>117</v>
      </c>
      <c r="D67" s="212" t="s">
        <v>1771</v>
      </c>
      <c r="E67" s="212" t="s">
        <v>1771</v>
      </c>
      <c r="F67" s="212" t="s">
        <v>1771</v>
      </c>
      <c r="G67" s="212" t="s">
        <v>1771</v>
      </c>
      <c r="H67" s="212" t="s">
        <v>1771</v>
      </c>
      <c r="I67" s="212" t="s">
        <v>1771</v>
      </c>
      <c r="J67" s="212" t="s">
        <v>1771</v>
      </c>
      <c r="K67" s="212" t="s">
        <v>1771</v>
      </c>
      <c r="L67" s="212" t="s">
        <v>1771</v>
      </c>
      <c r="M67" s="212" t="s">
        <v>1771</v>
      </c>
      <c r="N67" s="212" t="s">
        <v>1771</v>
      </c>
      <c r="O67" s="212" t="s">
        <v>1771</v>
      </c>
      <c r="P67" s="1261" t="s">
        <v>1858</v>
      </c>
      <c r="Q67" s="1262"/>
      <c r="R67" s="141" t="s">
        <v>20</v>
      </c>
    </row>
    <row r="68" spans="2:18" ht="15" x14ac:dyDescent="0.2">
      <c r="B68" s="11"/>
      <c r="C68" s="11"/>
      <c r="D68" s="56"/>
      <c r="E68" s="56"/>
      <c r="F68" s="57"/>
      <c r="G68" s="58"/>
      <c r="H68" s="57"/>
      <c r="I68" s="213"/>
      <c r="J68" s="11"/>
      <c r="K68" s="11"/>
      <c r="L68" s="213"/>
      <c r="M68" s="213"/>
      <c r="N68" s="213"/>
      <c r="O68" s="213"/>
      <c r="P68" s="1056"/>
      <c r="Q68" s="1058"/>
      <c r="R68" s="213"/>
    </row>
    <row r="69" spans="2:18" ht="18.75" customHeight="1" x14ac:dyDescent="0.2">
      <c r="B69" s="11"/>
      <c r="C69" s="11"/>
      <c r="D69" s="56"/>
      <c r="E69" s="56"/>
      <c r="F69" s="57"/>
      <c r="G69" s="58"/>
      <c r="H69" s="57"/>
      <c r="I69" s="213"/>
      <c r="J69" s="11"/>
      <c r="K69" s="11"/>
      <c r="L69" s="213"/>
      <c r="M69" s="213"/>
      <c r="N69" s="213"/>
      <c r="O69" s="213"/>
      <c r="P69" s="1056"/>
      <c r="Q69" s="1058"/>
      <c r="R69" s="213"/>
    </row>
    <row r="70" spans="2:18" ht="15" customHeight="1" x14ac:dyDescent="0.2">
      <c r="B70" s="11"/>
      <c r="C70" s="11"/>
      <c r="D70" s="56"/>
      <c r="E70" s="56"/>
      <c r="F70" s="57"/>
      <c r="G70" s="58"/>
      <c r="H70" s="57"/>
      <c r="I70" s="213"/>
      <c r="J70" s="11"/>
      <c r="K70" s="11"/>
      <c r="L70" s="213"/>
      <c r="M70" s="213"/>
      <c r="N70" s="213"/>
      <c r="O70" s="213"/>
      <c r="P70" s="1056"/>
      <c r="Q70" s="1058"/>
      <c r="R70" s="213"/>
    </row>
    <row r="71" spans="2:18" ht="15" x14ac:dyDescent="0.2">
      <c r="B71" s="11"/>
      <c r="C71" s="11"/>
      <c r="D71" s="56"/>
      <c r="E71" s="56"/>
      <c r="F71" s="57"/>
      <c r="G71" s="58"/>
      <c r="H71" s="57"/>
      <c r="I71" s="213"/>
      <c r="J71" s="11"/>
      <c r="K71" s="11"/>
      <c r="L71" s="213"/>
      <c r="M71" s="213"/>
      <c r="N71" s="213"/>
      <c r="O71" s="213"/>
      <c r="P71" s="1056"/>
      <c r="Q71" s="1058"/>
      <c r="R71" s="213"/>
    </row>
    <row r="72" spans="2:18" ht="15" x14ac:dyDescent="0.2">
      <c r="B72" s="11"/>
      <c r="C72" s="11"/>
      <c r="D72" s="56"/>
      <c r="E72" s="56"/>
      <c r="F72" s="57"/>
      <c r="G72" s="58"/>
      <c r="H72" s="57"/>
      <c r="I72" s="213"/>
      <c r="J72" s="11"/>
      <c r="K72" s="11"/>
      <c r="L72" s="213"/>
      <c r="M72" s="213"/>
      <c r="N72" s="213"/>
      <c r="O72" s="213"/>
      <c r="P72" s="1056"/>
      <c r="Q72" s="1058"/>
      <c r="R72" s="213"/>
    </row>
    <row r="73" spans="2:18" ht="15" x14ac:dyDescent="0.25">
      <c r="B73" s="213"/>
      <c r="C73" s="213"/>
      <c r="D73" s="213"/>
      <c r="E73" s="213"/>
      <c r="F73" s="213"/>
      <c r="G73" s="131"/>
      <c r="H73" s="213"/>
      <c r="I73" s="213"/>
      <c r="J73" s="213"/>
      <c r="K73" s="213"/>
      <c r="L73" s="213"/>
      <c r="M73" s="213"/>
      <c r="N73" s="213"/>
      <c r="O73" s="213"/>
      <c r="P73" s="1056"/>
      <c r="Q73" s="1058"/>
      <c r="R73" s="213"/>
    </row>
    <row r="74" spans="2:18" x14ac:dyDescent="0.25">
      <c r="B74" s="31" t="s">
        <v>73</v>
      </c>
      <c r="H74" s="213"/>
      <c r="I74" s="213"/>
    </row>
    <row r="75" spans="2:18" x14ac:dyDescent="0.25">
      <c r="B75" s="31" t="s">
        <v>74</v>
      </c>
    </row>
    <row r="76" spans="2:18" x14ac:dyDescent="0.25">
      <c r="B76" s="31" t="s">
        <v>75</v>
      </c>
    </row>
    <row r="78" spans="2:18" ht="15" thickBot="1" x14ac:dyDescent="0.3"/>
    <row r="79" spans="2:18" ht="15.75" thickBot="1" x14ac:dyDescent="0.3">
      <c r="B79" s="1063" t="s">
        <v>76</v>
      </c>
      <c r="C79" s="1064"/>
      <c r="D79" s="1064"/>
      <c r="E79" s="1064"/>
      <c r="F79" s="1064"/>
      <c r="G79" s="1064"/>
      <c r="H79" s="1064"/>
      <c r="I79" s="1064"/>
      <c r="J79" s="1064"/>
      <c r="K79" s="1064"/>
      <c r="L79" s="1064"/>
      <c r="M79" s="1064"/>
      <c r="N79" s="1065"/>
    </row>
    <row r="84" spans="2:17" ht="15" x14ac:dyDescent="0.25">
      <c r="B84" s="1054" t="s">
        <v>77</v>
      </c>
      <c r="C84" s="1071" t="s">
        <v>78</v>
      </c>
      <c r="D84" s="1071" t="s">
        <v>79</v>
      </c>
      <c r="E84" s="1071" t="s">
        <v>80</v>
      </c>
      <c r="F84" s="1071" t="s">
        <v>81</v>
      </c>
      <c r="G84" s="1071" t="s">
        <v>82</v>
      </c>
      <c r="H84" s="1071" t="s">
        <v>83</v>
      </c>
      <c r="I84" s="1071" t="s">
        <v>84</v>
      </c>
      <c r="J84" s="1071" t="s">
        <v>85</v>
      </c>
      <c r="K84" s="1071"/>
      <c r="L84" s="1071"/>
      <c r="M84" s="1071" t="s">
        <v>86</v>
      </c>
      <c r="N84" s="1071" t="s">
        <v>478</v>
      </c>
      <c r="O84" s="1071" t="s">
        <v>479</v>
      </c>
      <c r="P84" s="1071" t="s">
        <v>21</v>
      </c>
      <c r="Q84" s="1071"/>
    </row>
    <row r="85" spans="2:17" ht="28.5" x14ac:dyDescent="0.2">
      <c r="B85" s="1055"/>
      <c r="C85" s="1071"/>
      <c r="D85" s="1071"/>
      <c r="E85" s="1071"/>
      <c r="F85" s="1071"/>
      <c r="G85" s="1071"/>
      <c r="H85" s="1071"/>
      <c r="I85" s="1071"/>
      <c r="J85" s="56" t="s">
        <v>87</v>
      </c>
      <c r="K85" s="37" t="s">
        <v>88</v>
      </c>
      <c r="L85" s="11" t="s">
        <v>89</v>
      </c>
      <c r="M85" s="1071"/>
      <c r="N85" s="1071"/>
      <c r="O85" s="1071"/>
      <c r="P85" s="1071"/>
      <c r="Q85" s="1071"/>
    </row>
    <row r="86" spans="2:17" ht="38.25" customHeight="1" x14ac:dyDescent="0.2">
      <c r="B86" s="2" t="s">
        <v>90</v>
      </c>
      <c r="C86" s="103" t="s">
        <v>1859</v>
      </c>
      <c r="D86" s="9" t="s">
        <v>1860</v>
      </c>
      <c r="E86" s="10">
        <v>52767139</v>
      </c>
      <c r="F86" s="211" t="s">
        <v>125</v>
      </c>
      <c r="G86" s="211" t="s">
        <v>616</v>
      </c>
      <c r="H86" s="7">
        <v>37715</v>
      </c>
      <c r="I86" s="3" t="s">
        <v>1125</v>
      </c>
      <c r="J86" s="211" t="s">
        <v>1861</v>
      </c>
      <c r="K86" s="82" t="s">
        <v>1862</v>
      </c>
      <c r="L86" s="82" t="s">
        <v>1863</v>
      </c>
      <c r="M86" s="211" t="s">
        <v>0</v>
      </c>
      <c r="N86" s="211" t="s">
        <v>0</v>
      </c>
      <c r="O86" s="211" t="s">
        <v>0</v>
      </c>
      <c r="P86" s="1074"/>
      <c r="Q86" s="1074"/>
    </row>
    <row r="87" spans="2:17" ht="42.75" x14ac:dyDescent="0.2">
      <c r="B87" s="2" t="s">
        <v>90</v>
      </c>
      <c r="C87" s="103" t="s">
        <v>1859</v>
      </c>
      <c r="D87" s="9" t="s">
        <v>1864</v>
      </c>
      <c r="E87" s="10">
        <v>52777139</v>
      </c>
      <c r="F87" s="211" t="s">
        <v>1865</v>
      </c>
      <c r="G87" s="211" t="s">
        <v>1866</v>
      </c>
      <c r="H87" s="7">
        <v>39724</v>
      </c>
      <c r="I87" s="3" t="s">
        <v>1125</v>
      </c>
      <c r="J87" s="211" t="s">
        <v>1841</v>
      </c>
      <c r="K87" s="82" t="s">
        <v>1867</v>
      </c>
      <c r="L87" s="82" t="s">
        <v>613</v>
      </c>
      <c r="M87" s="211" t="s">
        <v>0</v>
      </c>
      <c r="N87" s="211" t="s">
        <v>0</v>
      </c>
      <c r="O87" s="211" t="s">
        <v>0</v>
      </c>
      <c r="P87" s="1074"/>
      <c r="Q87" s="1074"/>
    </row>
    <row r="88" spans="2:17" ht="42.75" x14ac:dyDescent="0.2">
      <c r="B88" s="37" t="s">
        <v>91</v>
      </c>
      <c r="C88" s="92" t="s">
        <v>1859</v>
      </c>
      <c r="D88" s="276" t="s">
        <v>1868</v>
      </c>
      <c r="E88" s="10">
        <v>50897567</v>
      </c>
      <c r="F88" s="276" t="s">
        <v>109</v>
      </c>
      <c r="G88" s="276" t="s">
        <v>1455</v>
      </c>
      <c r="H88" s="7">
        <v>40165</v>
      </c>
      <c r="I88" s="211">
        <v>140450</v>
      </c>
      <c r="J88" s="211" t="s">
        <v>1841</v>
      </c>
      <c r="K88" s="11" t="s">
        <v>1869</v>
      </c>
      <c r="L88" s="11" t="s">
        <v>109</v>
      </c>
      <c r="M88" s="213" t="s">
        <v>0</v>
      </c>
      <c r="N88" s="213" t="s">
        <v>0</v>
      </c>
      <c r="O88" s="213" t="s">
        <v>0</v>
      </c>
      <c r="P88" s="1175"/>
      <c r="Q88" s="1175"/>
    </row>
    <row r="89" spans="2:17" ht="42.75" x14ac:dyDescent="0.2">
      <c r="B89" s="37" t="s">
        <v>91</v>
      </c>
      <c r="C89" s="92" t="s">
        <v>1859</v>
      </c>
      <c r="D89" s="276" t="s">
        <v>1870</v>
      </c>
      <c r="E89" s="10">
        <v>1073677624</v>
      </c>
      <c r="F89" s="276" t="s">
        <v>110</v>
      </c>
      <c r="G89" s="276" t="s">
        <v>1871</v>
      </c>
      <c r="H89" s="7">
        <v>41572</v>
      </c>
      <c r="I89" s="211" t="s">
        <v>1872</v>
      </c>
      <c r="J89" s="211" t="s">
        <v>1841</v>
      </c>
      <c r="K89" s="11" t="s">
        <v>1873</v>
      </c>
      <c r="L89" s="11" t="s">
        <v>110</v>
      </c>
      <c r="M89" s="213" t="s">
        <v>0</v>
      </c>
      <c r="N89" s="213" t="s">
        <v>0</v>
      </c>
      <c r="O89" s="213" t="s">
        <v>0</v>
      </c>
      <c r="P89" s="1175"/>
      <c r="Q89" s="1175"/>
    </row>
    <row r="90" spans="2:17" ht="72.75" customHeight="1" x14ac:dyDescent="0.25">
      <c r="B90" s="211" t="s">
        <v>1874</v>
      </c>
      <c r="C90" s="141" t="s">
        <v>50</v>
      </c>
      <c r="D90" s="141" t="s">
        <v>50</v>
      </c>
      <c r="E90" s="141" t="s">
        <v>50</v>
      </c>
      <c r="F90" s="141" t="s">
        <v>50</v>
      </c>
      <c r="G90" s="141" t="s">
        <v>50</v>
      </c>
      <c r="H90" s="141" t="s">
        <v>50</v>
      </c>
      <c r="I90" s="141" t="s">
        <v>50</v>
      </c>
      <c r="J90" s="141" t="s">
        <v>50</v>
      </c>
      <c r="K90" s="141" t="s">
        <v>50</v>
      </c>
      <c r="L90" s="141" t="s">
        <v>50</v>
      </c>
      <c r="M90" s="141" t="s">
        <v>50</v>
      </c>
      <c r="N90" s="141" t="s">
        <v>50</v>
      </c>
      <c r="O90" s="141" t="s">
        <v>50</v>
      </c>
      <c r="P90" s="1169" t="s">
        <v>1781</v>
      </c>
      <c r="Q90" s="1190"/>
    </row>
    <row r="91" spans="2:17" ht="15" thickBot="1" x14ac:dyDescent="0.25">
      <c r="B91" s="291"/>
      <c r="C91" s="107"/>
      <c r="D91" s="292"/>
      <c r="E91" s="457"/>
      <c r="F91" s="292"/>
      <c r="G91" s="292"/>
      <c r="H91" s="232"/>
      <c r="I91" s="8"/>
      <c r="J91" s="8"/>
      <c r="K91" s="294"/>
      <c r="L91" s="294"/>
      <c r="M91" s="36"/>
      <c r="N91" s="36"/>
      <c r="O91" s="36"/>
      <c r="P91" s="36"/>
      <c r="Q91" s="36"/>
    </row>
    <row r="92" spans="2:17" ht="15.75" thickBot="1" x14ac:dyDescent="0.3">
      <c r="B92" s="1063" t="s">
        <v>92</v>
      </c>
      <c r="C92" s="1064"/>
      <c r="D92" s="1064"/>
      <c r="E92" s="1064"/>
      <c r="F92" s="1064"/>
      <c r="G92" s="1064"/>
      <c r="H92" s="1064"/>
      <c r="I92" s="1064"/>
      <c r="J92" s="1064"/>
      <c r="K92" s="1064"/>
      <c r="L92" s="1064"/>
      <c r="M92" s="1064"/>
      <c r="N92" s="1065"/>
    </row>
    <row r="95" spans="2:17" ht="30" x14ac:dyDescent="0.25">
      <c r="B95" s="80" t="s">
        <v>19</v>
      </c>
      <c r="C95" s="80" t="s">
        <v>72</v>
      </c>
      <c r="D95" s="1056" t="s">
        <v>21</v>
      </c>
      <c r="E95" s="1058"/>
    </row>
    <row r="96" spans="2:17" ht="42.75" x14ac:dyDescent="0.25">
      <c r="B96" s="76" t="s">
        <v>1782</v>
      </c>
      <c r="C96" s="213" t="s">
        <v>0</v>
      </c>
      <c r="D96" s="1073"/>
      <c r="E96" s="1073"/>
    </row>
    <row r="99" spans="1:26" ht="15" x14ac:dyDescent="0.25">
      <c r="B99" s="1069" t="s">
        <v>93</v>
      </c>
      <c r="C99" s="1070"/>
      <c r="D99" s="1070"/>
      <c r="E99" s="1070"/>
      <c r="F99" s="1070"/>
      <c r="G99" s="1070"/>
      <c r="H99" s="1070"/>
      <c r="I99" s="1070"/>
      <c r="J99" s="1070"/>
      <c r="K99" s="1070"/>
      <c r="L99" s="1070"/>
      <c r="M99" s="1070"/>
      <c r="N99" s="1070"/>
      <c r="O99" s="1070"/>
      <c r="P99" s="1070"/>
    </row>
    <row r="101" spans="1:26" ht="15" thickBot="1" x14ac:dyDescent="0.3"/>
    <row r="102" spans="1:26" ht="15.75" thickBot="1" x14ac:dyDescent="0.3">
      <c r="B102" s="1063" t="s">
        <v>94</v>
      </c>
      <c r="C102" s="1064"/>
      <c r="D102" s="1064"/>
      <c r="E102" s="1064"/>
      <c r="F102" s="1064"/>
      <c r="G102" s="1064"/>
      <c r="H102" s="1064"/>
      <c r="I102" s="1064"/>
      <c r="J102" s="1064"/>
      <c r="K102" s="1064"/>
      <c r="L102" s="1064"/>
      <c r="M102" s="1064"/>
      <c r="N102" s="1065"/>
    </row>
    <row r="104" spans="1:26" ht="15" thickBot="1" x14ac:dyDescent="0.3">
      <c r="M104" s="77"/>
      <c r="N104" s="77"/>
    </row>
    <row r="105" spans="1:26" s="62" customFormat="1" ht="75" x14ac:dyDescent="0.25">
      <c r="B105" s="78" t="s">
        <v>34</v>
      </c>
      <c r="C105" s="78" t="s">
        <v>35</v>
      </c>
      <c r="D105" s="78" t="s">
        <v>36</v>
      </c>
      <c r="E105" s="78" t="s">
        <v>37</v>
      </c>
      <c r="F105" s="78" t="s">
        <v>38</v>
      </c>
      <c r="G105" s="78" t="s">
        <v>39</v>
      </c>
      <c r="H105" s="78" t="s">
        <v>40</v>
      </c>
      <c r="I105" s="78" t="s">
        <v>41</v>
      </c>
      <c r="J105" s="78" t="s">
        <v>42</v>
      </c>
      <c r="K105" s="78" t="s">
        <v>43</v>
      </c>
      <c r="L105" s="78" t="s">
        <v>44</v>
      </c>
      <c r="M105" s="79" t="s">
        <v>45</v>
      </c>
      <c r="N105" s="78" t="s">
        <v>46</v>
      </c>
      <c r="O105" s="78" t="s">
        <v>47</v>
      </c>
      <c r="P105" s="200" t="s">
        <v>48</v>
      </c>
      <c r="Q105" s="200" t="s">
        <v>49</v>
      </c>
    </row>
    <row r="106" spans="1:26" s="129" customFormat="1" x14ac:dyDescent="0.25">
      <c r="A106" s="141">
        <v>1</v>
      </c>
      <c r="B106" s="4"/>
      <c r="C106" s="5"/>
      <c r="D106" s="4"/>
      <c r="E106" s="6"/>
      <c r="F106" s="5"/>
      <c r="G106" s="223"/>
      <c r="H106" s="247"/>
      <c r="I106" s="247"/>
      <c r="J106" s="225"/>
      <c r="K106" s="248"/>
      <c r="L106" s="228"/>
      <c r="M106" s="225"/>
      <c r="N106" s="228"/>
      <c r="O106" s="243"/>
      <c r="P106" s="243"/>
      <c r="Q106" s="211"/>
      <c r="R106" s="8"/>
      <c r="S106" s="8"/>
      <c r="T106" s="8"/>
      <c r="U106" s="8"/>
      <c r="V106" s="8"/>
      <c r="W106" s="8"/>
      <c r="X106" s="8"/>
      <c r="Y106" s="8"/>
      <c r="Z106" s="8"/>
    </row>
    <row r="107" spans="1:26" s="129" customFormat="1" x14ac:dyDescent="0.25">
      <c r="A107" s="141">
        <f>+A106+1</f>
        <v>2</v>
      </c>
      <c r="B107" s="4"/>
      <c r="C107" s="5"/>
      <c r="D107" s="4"/>
      <c r="E107" s="6"/>
      <c r="F107" s="5"/>
      <c r="G107" s="5"/>
      <c r="H107" s="247"/>
      <c r="I107" s="247"/>
      <c r="J107" s="225"/>
      <c r="K107" s="295"/>
      <c r="L107" s="225"/>
      <c r="M107" s="225"/>
      <c r="N107" s="228"/>
      <c r="O107" s="243"/>
      <c r="P107" s="243"/>
      <c r="Q107" s="211"/>
      <c r="R107" s="8"/>
      <c r="S107" s="8"/>
      <c r="T107" s="8"/>
      <c r="U107" s="8"/>
      <c r="V107" s="8"/>
      <c r="W107" s="8"/>
      <c r="X107" s="8"/>
      <c r="Y107" s="8"/>
      <c r="Z107" s="8"/>
    </row>
    <row r="108" spans="1:26" s="129" customFormat="1" x14ac:dyDescent="0.25">
      <c r="A108" s="141">
        <f t="shared" ref="A108:A113" si="0">+A107+1</f>
        <v>3</v>
      </c>
      <c r="B108" s="4"/>
      <c r="C108" s="4"/>
      <c r="D108" s="4"/>
      <c r="E108" s="6"/>
      <c r="F108" s="211"/>
      <c r="G108" s="211"/>
      <c r="H108" s="211"/>
      <c r="I108" s="211"/>
      <c r="J108" s="211"/>
      <c r="K108" s="211"/>
      <c r="L108" s="211"/>
      <c r="M108" s="211"/>
      <c r="N108" s="211"/>
      <c r="O108" s="211"/>
      <c r="P108" s="211"/>
      <c r="Q108" s="211"/>
      <c r="R108" s="8"/>
      <c r="S108" s="8"/>
      <c r="T108" s="8"/>
      <c r="U108" s="8"/>
      <c r="V108" s="8"/>
      <c r="W108" s="8"/>
      <c r="X108" s="8"/>
      <c r="Y108" s="8"/>
      <c r="Z108" s="8"/>
    </row>
    <row r="109" spans="1:26" s="129" customFormat="1" x14ac:dyDescent="0.25">
      <c r="A109" s="141">
        <f t="shared" si="0"/>
        <v>4</v>
      </c>
      <c r="B109" s="4"/>
      <c r="C109" s="5"/>
      <c r="D109" s="4"/>
      <c r="E109" s="240"/>
      <c r="F109" s="5"/>
      <c r="G109" s="228"/>
      <c r="H109" s="228"/>
      <c r="I109" s="228"/>
      <c r="J109" s="225"/>
      <c r="K109" s="228"/>
      <c r="L109" s="228"/>
      <c r="M109" s="228"/>
      <c r="N109" s="228"/>
      <c r="O109" s="228"/>
      <c r="P109" s="228"/>
      <c r="Q109" s="211"/>
      <c r="R109" s="8"/>
      <c r="S109" s="8"/>
      <c r="T109" s="8"/>
      <c r="U109" s="8"/>
      <c r="V109" s="8"/>
      <c r="W109" s="8"/>
      <c r="X109" s="8"/>
      <c r="Y109" s="8"/>
      <c r="Z109" s="8"/>
    </row>
    <row r="110" spans="1:26" s="129" customFormat="1" x14ac:dyDescent="0.25">
      <c r="A110" s="141">
        <f t="shared" si="0"/>
        <v>5</v>
      </c>
      <c r="B110" s="4"/>
      <c r="C110" s="5"/>
      <c r="D110" s="4"/>
      <c r="E110" s="240"/>
      <c r="F110" s="5"/>
      <c r="G110" s="5"/>
      <c r="H110" s="5"/>
      <c r="I110" s="225"/>
      <c r="J110" s="225"/>
      <c r="K110" s="225"/>
      <c r="L110" s="225"/>
      <c r="M110" s="228"/>
      <c r="N110" s="228"/>
      <c r="O110" s="243"/>
      <c r="P110" s="243"/>
      <c r="Q110" s="211"/>
      <c r="R110" s="8"/>
      <c r="S110" s="8"/>
      <c r="T110" s="8"/>
      <c r="U110" s="8"/>
      <c r="V110" s="8"/>
      <c r="W110" s="8"/>
      <c r="X110" s="8"/>
      <c r="Y110" s="8"/>
      <c r="Z110" s="8"/>
    </row>
    <row r="111" spans="1:26" s="129" customFormat="1" x14ac:dyDescent="0.25">
      <c r="A111" s="141">
        <f t="shared" si="0"/>
        <v>6</v>
      </c>
      <c r="B111" s="4"/>
      <c r="C111" s="5"/>
      <c r="D111" s="4"/>
      <c r="E111" s="240"/>
      <c r="F111" s="5"/>
      <c r="G111" s="5"/>
      <c r="H111" s="5"/>
      <c r="I111" s="225"/>
      <c r="J111" s="225"/>
      <c r="K111" s="225"/>
      <c r="L111" s="225"/>
      <c r="M111" s="228"/>
      <c r="N111" s="228"/>
      <c r="O111" s="243"/>
      <c r="P111" s="243"/>
      <c r="Q111" s="211"/>
      <c r="R111" s="8"/>
      <c r="S111" s="8"/>
      <c r="T111" s="8"/>
      <c r="U111" s="8"/>
      <c r="V111" s="8"/>
      <c r="W111" s="8"/>
      <c r="X111" s="8"/>
      <c r="Y111" s="8"/>
      <c r="Z111" s="8"/>
    </row>
    <row r="112" spans="1:26" s="129" customFormat="1" x14ac:dyDescent="0.25">
      <c r="A112" s="141">
        <f t="shared" si="0"/>
        <v>7</v>
      </c>
      <c r="B112" s="4"/>
      <c r="C112" s="5"/>
      <c r="D112" s="4"/>
      <c r="E112" s="240"/>
      <c r="F112" s="5"/>
      <c r="G112" s="5"/>
      <c r="H112" s="5"/>
      <c r="I112" s="225"/>
      <c r="J112" s="225"/>
      <c r="K112" s="225"/>
      <c r="L112" s="225"/>
      <c r="M112" s="228"/>
      <c r="N112" s="228"/>
      <c r="O112" s="243"/>
      <c r="P112" s="243"/>
      <c r="Q112" s="211"/>
      <c r="R112" s="8"/>
      <c r="S112" s="8"/>
      <c r="T112" s="8"/>
      <c r="U112" s="8"/>
      <c r="V112" s="8"/>
      <c r="W112" s="8"/>
      <c r="X112" s="8"/>
      <c r="Y112" s="8"/>
      <c r="Z112" s="8"/>
    </row>
    <row r="113" spans="1:26" s="129" customFormat="1" x14ac:dyDescent="0.25">
      <c r="A113" s="141">
        <f t="shared" si="0"/>
        <v>8</v>
      </c>
      <c r="B113" s="4"/>
      <c r="C113" s="5"/>
      <c r="D113" s="4"/>
      <c r="E113" s="240"/>
      <c r="F113" s="5"/>
      <c r="G113" s="5"/>
      <c r="H113" s="5"/>
      <c r="I113" s="225"/>
      <c r="J113" s="225"/>
      <c r="K113" s="225"/>
      <c r="L113" s="225"/>
      <c r="M113" s="228"/>
      <c r="N113" s="228"/>
      <c r="O113" s="243"/>
      <c r="P113" s="243"/>
      <c r="Q113" s="211"/>
      <c r="R113" s="8"/>
      <c r="S113" s="8"/>
      <c r="T113" s="8"/>
      <c r="U113" s="8"/>
      <c r="V113" s="8"/>
      <c r="W113" s="8"/>
      <c r="X113" s="8"/>
      <c r="Y113" s="8"/>
      <c r="Z113" s="8"/>
    </row>
    <row r="114" spans="1:26" s="129" customFormat="1" ht="15" x14ac:dyDescent="0.25">
      <c r="A114" s="141"/>
      <c r="B114" s="26" t="s">
        <v>30</v>
      </c>
      <c r="C114" s="5"/>
      <c r="D114" s="4"/>
      <c r="E114" s="240"/>
      <c r="F114" s="5"/>
      <c r="G114" s="5"/>
      <c r="H114" s="5"/>
      <c r="I114" s="225"/>
      <c r="J114" s="225"/>
      <c r="K114" s="242"/>
      <c r="L114" s="242">
        <f t="shared" ref="L114:N114" si="1">SUM(L106:L113)</f>
        <v>0</v>
      </c>
      <c r="M114" s="241">
        <f t="shared" si="1"/>
        <v>0</v>
      </c>
      <c r="N114" s="242">
        <f t="shared" si="1"/>
        <v>0</v>
      </c>
      <c r="O114" s="243"/>
      <c r="P114" s="243"/>
      <c r="Q114" s="211"/>
    </row>
    <row r="115" spans="1:26" x14ac:dyDescent="0.25">
      <c r="E115" s="46"/>
    </row>
    <row r="116" spans="1:26" ht="15" x14ac:dyDescent="0.25">
      <c r="B116" s="50" t="s">
        <v>95</v>
      </c>
      <c r="C116" s="100">
        <f>+K114</f>
        <v>0</v>
      </c>
      <c r="H116" s="245"/>
      <c r="I116" s="245"/>
      <c r="J116" s="245"/>
      <c r="K116" s="245"/>
      <c r="L116" s="245"/>
      <c r="M116" s="245"/>
    </row>
    <row r="118" spans="1:26" ht="15" thickBot="1" x14ac:dyDescent="0.3"/>
    <row r="119" spans="1:26" ht="30.75" thickBot="1" x14ac:dyDescent="0.3">
      <c r="B119" s="86" t="s">
        <v>96</v>
      </c>
      <c r="C119" s="87" t="s">
        <v>97</v>
      </c>
      <c r="D119" s="86" t="s">
        <v>29</v>
      </c>
      <c r="E119" s="87" t="s">
        <v>98</v>
      </c>
    </row>
    <row r="120" spans="1:26" x14ac:dyDescent="0.25">
      <c r="B120" s="141" t="s">
        <v>99</v>
      </c>
      <c r="C120" s="88">
        <v>20</v>
      </c>
      <c r="D120" s="88">
        <v>0</v>
      </c>
      <c r="E120" s="1066">
        <f>+D120+D121+D122</f>
        <v>0</v>
      </c>
    </row>
    <row r="121" spans="1:26" x14ac:dyDescent="0.25">
      <c r="B121" s="141" t="s">
        <v>100</v>
      </c>
      <c r="C121" s="204">
        <v>30</v>
      </c>
      <c r="D121" s="204">
        <v>0</v>
      </c>
      <c r="E121" s="1067"/>
    </row>
    <row r="122" spans="1:26" ht="15" thickBot="1" x14ac:dyDescent="0.3">
      <c r="B122" s="141" t="s">
        <v>101</v>
      </c>
      <c r="C122" s="89">
        <v>40</v>
      </c>
      <c r="D122" s="89">
        <v>0</v>
      </c>
      <c r="E122" s="1068"/>
    </row>
    <row r="124" spans="1:26" ht="15" thickBot="1" x14ac:dyDescent="0.3"/>
    <row r="125" spans="1:26" ht="15.75" thickBot="1" x14ac:dyDescent="0.3">
      <c r="B125" s="1063" t="s">
        <v>102</v>
      </c>
      <c r="C125" s="1064"/>
      <c r="D125" s="1064"/>
      <c r="E125" s="1064"/>
      <c r="F125" s="1064"/>
      <c r="G125" s="1064"/>
      <c r="H125" s="1064"/>
      <c r="I125" s="1064"/>
      <c r="J125" s="1064"/>
      <c r="K125" s="1064"/>
      <c r="L125" s="1064"/>
      <c r="M125" s="1064"/>
      <c r="N125" s="1065"/>
    </row>
    <row r="127" spans="1:26" ht="15" x14ac:dyDescent="0.25">
      <c r="B127" s="1054" t="s">
        <v>77</v>
      </c>
      <c r="C127" s="1054" t="s">
        <v>78</v>
      </c>
      <c r="D127" s="1054" t="s">
        <v>79</v>
      </c>
      <c r="E127" s="1054" t="s">
        <v>80</v>
      </c>
      <c r="F127" s="1054" t="s">
        <v>81</v>
      </c>
      <c r="G127" s="1054" t="s">
        <v>82</v>
      </c>
      <c r="H127" s="1054" t="s">
        <v>83</v>
      </c>
      <c r="I127" s="1054" t="s">
        <v>84</v>
      </c>
      <c r="J127" s="1056" t="s">
        <v>85</v>
      </c>
      <c r="K127" s="1057"/>
      <c r="L127" s="1058"/>
      <c r="M127" s="1054" t="s">
        <v>86</v>
      </c>
      <c r="N127" s="1054" t="s">
        <v>478</v>
      </c>
      <c r="O127" s="1054" t="s">
        <v>479</v>
      </c>
      <c r="P127" s="1059" t="s">
        <v>21</v>
      </c>
      <c r="Q127" s="1060"/>
    </row>
    <row r="128" spans="1:26" ht="30" x14ac:dyDescent="0.25">
      <c r="B128" s="1055"/>
      <c r="C128" s="1055"/>
      <c r="D128" s="1055"/>
      <c r="E128" s="1055"/>
      <c r="F128" s="1055"/>
      <c r="G128" s="1055"/>
      <c r="H128" s="1055"/>
      <c r="I128" s="1055"/>
      <c r="J128" s="205" t="s">
        <v>87</v>
      </c>
      <c r="K128" s="205" t="s">
        <v>88</v>
      </c>
      <c r="L128" s="205" t="s">
        <v>89</v>
      </c>
      <c r="M128" s="1055"/>
      <c r="N128" s="1055"/>
      <c r="O128" s="1055"/>
      <c r="P128" s="1061"/>
      <c r="Q128" s="1062"/>
    </row>
    <row r="129" spans="2:17" ht="15" customHeight="1" x14ac:dyDescent="0.2">
      <c r="B129" s="2" t="s">
        <v>993</v>
      </c>
      <c r="C129" s="141"/>
      <c r="D129" s="212"/>
      <c r="E129" s="141"/>
      <c r="F129" s="212"/>
      <c r="G129" s="212"/>
      <c r="H129" s="212"/>
      <c r="I129" s="212"/>
      <c r="J129" s="212"/>
      <c r="K129" s="212"/>
      <c r="L129" s="212"/>
      <c r="M129" s="213"/>
      <c r="N129" s="213"/>
      <c r="O129" s="213"/>
      <c r="P129" s="1042"/>
      <c r="Q129" s="1043"/>
    </row>
    <row r="130" spans="2:17" s="90" customFormat="1" x14ac:dyDescent="0.2">
      <c r="B130" s="2" t="s">
        <v>114</v>
      </c>
      <c r="C130" s="92"/>
      <c r="D130" s="9"/>
      <c r="E130" s="57"/>
      <c r="F130" s="9"/>
      <c r="G130" s="2"/>
      <c r="H130" s="9"/>
      <c r="I130" s="212"/>
      <c r="J130" s="98"/>
      <c r="K130" s="98"/>
      <c r="L130" s="2"/>
      <c r="M130" s="111"/>
      <c r="N130" s="111"/>
      <c r="O130" s="111"/>
      <c r="P130" s="1044"/>
      <c r="Q130" s="1045"/>
    </row>
    <row r="131" spans="2:17" s="90" customFormat="1" x14ac:dyDescent="0.2">
      <c r="B131" s="2" t="s">
        <v>114</v>
      </c>
      <c r="C131" s="92"/>
      <c r="D131" s="9"/>
      <c r="E131" s="57"/>
      <c r="F131" s="9"/>
      <c r="G131" s="212"/>
      <c r="H131" s="9"/>
      <c r="I131" s="212"/>
      <c r="J131" s="2"/>
      <c r="K131" s="2"/>
      <c r="L131" s="2"/>
      <c r="M131" s="111"/>
      <c r="N131" s="111"/>
      <c r="O131" s="111"/>
      <c r="P131" s="1046"/>
      <c r="Q131" s="1047"/>
    </row>
    <row r="132" spans="2:17" x14ac:dyDescent="0.2">
      <c r="B132" s="37" t="s">
        <v>115</v>
      </c>
      <c r="C132" s="92"/>
      <c r="D132" s="11"/>
      <c r="E132" s="11"/>
      <c r="F132" s="11"/>
      <c r="G132" s="11"/>
      <c r="H132" s="11"/>
      <c r="I132" s="11"/>
      <c r="J132" s="11"/>
      <c r="K132" s="11"/>
      <c r="L132" s="11"/>
      <c r="M132" s="11"/>
      <c r="N132" s="11"/>
      <c r="O132" s="11"/>
      <c r="P132" s="283"/>
      <c r="Q132" s="199"/>
    </row>
    <row r="135" spans="2:17" ht="15" thickBot="1" x14ac:dyDescent="0.3"/>
    <row r="136" spans="2:17" ht="30" x14ac:dyDescent="0.25">
      <c r="B136" s="206" t="s">
        <v>19</v>
      </c>
      <c r="C136" s="206" t="s">
        <v>96</v>
      </c>
      <c r="D136" s="205" t="s">
        <v>97</v>
      </c>
      <c r="E136" s="206" t="s">
        <v>29</v>
      </c>
      <c r="F136" s="87" t="s">
        <v>103</v>
      </c>
      <c r="G136" s="64"/>
    </row>
    <row r="137" spans="2:17" ht="156.75" x14ac:dyDescent="0.2">
      <c r="B137" s="1048" t="s">
        <v>104</v>
      </c>
      <c r="C137" s="92" t="s">
        <v>105</v>
      </c>
      <c r="D137" s="204">
        <v>25</v>
      </c>
      <c r="E137" s="204"/>
      <c r="F137" s="1049">
        <f>+E137+E138+E139</f>
        <v>0</v>
      </c>
      <c r="G137" s="128"/>
    </row>
    <row r="138" spans="2:17" ht="114" x14ac:dyDescent="0.2">
      <c r="B138" s="1048"/>
      <c r="C138" s="92" t="s">
        <v>106</v>
      </c>
      <c r="D138" s="141">
        <v>25</v>
      </c>
      <c r="E138" s="204"/>
      <c r="F138" s="1050"/>
      <c r="G138" s="128"/>
    </row>
    <row r="139" spans="2:17" ht="99.75" x14ac:dyDescent="0.2">
      <c r="B139" s="1048"/>
      <c r="C139" s="92" t="s">
        <v>107</v>
      </c>
      <c r="D139" s="204">
        <v>10</v>
      </c>
      <c r="E139" s="204"/>
      <c r="F139" s="1051"/>
      <c r="G139" s="128"/>
    </row>
    <row r="140" spans="2:17" x14ac:dyDescent="0.2">
      <c r="C140" s="59"/>
    </row>
    <row r="143" spans="2:17" ht="15" x14ac:dyDescent="0.25">
      <c r="B143" s="75" t="s">
        <v>108</v>
      </c>
    </row>
    <row r="146" spans="2:5" ht="15" x14ac:dyDescent="0.25">
      <c r="B146" s="205" t="s">
        <v>19</v>
      </c>
      <c r="C146" s="205" t="s">
        <v>28</v>
      </c>
      <c r="D146" s="206" t="s">
        <v>29</v>
      </c>
      <c r="E146" s="206" t="s">
        <v>30</v>
      </c>
    </row>
    <row r="147" spans="2:5" ht="42.75" x14ac:dyDescent="0.25">
      <c r="B147" s="76" t="s">
        <v>31</v>
      </c>
      <c r="C147" s="141">
        <v>40</v>
      </c>
      <c r="D147" s="204">
        <f>+E120</f>
        <v>0</v>
      </c>
      <c r="E147" s="1052">
        <f>+D147+D148</f>
        <v>0</v>
      </c>
    </row>
    <row r="148" spans="2:5" ht="71.25" x14ac:dyDescent="0.25">
      <c r="B148" s="76" t="s">
        <v>32</v>
      </c>
      <c r="C148" s="141">
        <v>60</v>
      </c>
      <c r="D148" s="204">
        <f>+F137</f>
        <v>0</v>
      </c>
      <c r="E148" s="1053"/>
    </row>
  </sheetData>
  <mergeCells count="71">
    <mergeCell ref="E147:E148"/>
    <mergeCell ref="P127:Q128"/>
    <mergeCell ref="P129:Q129"/>
    <mergeCell ref="P130:Q130"/>
    <mergeCell ref="P131:Q131"/>
    <mergeCell ref="M127:M128"/>
    <mergeCell ref="N127:N128"/>
    <mergeCell ref="O127:O128"/>
    <mergeCell ref="B137:B139"/>
    <mergeCell ref="F137:F139"/>
    <mergeCell ref="H127:H128"/>
    <mergeCell ref="I127:I128"/>
    <mergeCell ref="J127:L127"/>
    <mergeCell ref="B127:B128"/>
    <mergeCell ref="C127:C128"/>
    <mergeCell ref="D127:D128"/>
    <mergeCell ref="E127:E128"/>
    <mergeCell ref="F127:F128"/>
    <mergeCell ref="G127:G128"/>
    <mergeCell ref="B125:N125"/>
    <mergeCell ref="P86:Q86"/>
    <mergeCell ref="P87:Q87"/>
    <mergeCell ref="P88:Q88"/>
    <mergeCell ref="P89:Q89"/>
    <mergeCell ref="P90:Q90"/>
    <mergeCell ref="B92:N92"/>
    <mergeCell ref="D95:E95"/>
    <mergeCell ref="D96:E96"/>
    <mergeCell ref="B99:P99"/>
    <mergeCell ref="B102:N102"/>
    <mergeCell ref="E120:E122"/>
    <mergeCell ref="P84:Q85"/>
    <mergeCell ref="P72:Q72"/>
    <mergeCell ref="P73:Q73"/>
    <mergeCell ref="B79:N79"/>
    <mergeCell ref="B84:B85"/>
    <mergeCell ref="C84:C85"/>
    <mergeCell ref="D84:D85"/>
    <mergeCell ref="E84:E85"/>
    <mergeCell ref="F84:F85"/>
    <mergeCell ref="G84:G85"/>
    <mergeCell ref="H84:H85"/>
    <mergeCell ref="I84:I85"/>
    <mergeCell ref="J84:L84"/>
    <mergeCell ref="M84:M85"/>
    <mergeCell ref="N84:N85"/>
    <mergeCell ref="O84:O85"/>
    <mergeCell ref="P71:Q71"/>
    <mergeCell ref="M46:N46"/>
    <mergeCell ref="B57:B58"/>
    <mergeCell ref="C57:C58"/>
    <mergeCell ref="D57:E57"/>
    <mergeCell ref="C61:N61"/>
    <mergeCell ref="B63:N63"/>
    <mergeCell ref="P66:Q66"/>
    <mergeCell ref="P67:Q67"/>
    <mergeCell ref="P68:Q68"/>
    <mergeCell ref="P69:Q69"/>
    <mergeCell ref="P70:Q70"/>
    <mergeCell ref="E41:E42"/>
    <mergeCell ref="B2:P2"/>
    <mergeCell ref="B4:P4"/>
    <mergeCell ref="A5:L5"/>
    <mergeCell ref="C7:N7"/>
    <mergeCell ref="C8:N8"/>
    <mergeCell ref="C9:N9"/>
    <mergeCell ref="C10:N10"/>
    <mergeCell ref="C11:E11"/>
    <mergeCell ref="F11:N11"/>
    <mergeCell ref="B15:C22"/>
    <mergeCell ref="B23:C23"/>
  </mergeCells>
  <dataValidations disablePrompts="1" count="2">
    <dataValidation type="decimal" allowBlank="1" showInputMessage="1" showErrorMessage="1" sqref="WVH983064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4 VRT983064 VHX983064 UYB983064 UOF983064 UEJ983064 TUN983064 TKR983064 TAV983064 SQZ983064 SHD983064 RXH983064 RNL983064 RDP983064 QTT983064 QJX983064 QAB983064 PQF983064 PGJ983064 OWN983064 OMR983064 OCV983064 NSZ983064 NJD983064 MZH983064 MPL983064 MFP983064 LVT983064 LLX983064 LCB983064 KSF983064 KIJ983064 JYN983064 JOR983064 JEV983064 IUZ983064 ILD983064 IBH983064 HRL983064 HHP983064 GXT983064 GNX983064 GEB983064 FUF983064 FKJ983064 FAN983064 EQR983064 EGV983064 DWZ983064 DND983064 DDH983064 CTL983064 CJP983064 BZT983064 BPX983064 BGB983064 AWF983064 AMJ983064 ACN983064 SR983064 IV983064 C983064 WVH917528 WLL917528 WBP917528 VRT917528 VHX917528 UYB917528 UOF917528 UEJ917528 TUN917528 TKR917528 TAV917528 SQZ917528 SHD917528 RXH917528 RNL917528 RDP917528 QTT917528 QJX917528 QAB917528 PQF917528 PGJ917528 OWN917528 OMR917528 OCV917528 NSZ917528 NJD917528 MZH917528 MPL917528 MFP917528 LVT917528 LLX917528 LCB917528 KSF917528 KIJ917528 JYN917528 JOR917528 JEV917528 IUZ917528 ILD917528 IBH917528 HRL917528 HHP917528 GXT917528 GNX917528 GEB917528 FUF917528 FKJ917528 FAN917528 EQR917528 EGV917528 DWZ917528 DND917528 DDH917528 CTL917528 CJP917528 BZT917528 BPX917528 BGB917528 AWF917528 AMJ917528 ACN917528 SR917528 IV917528 C917528 WVH851992 WLL851992 WBP851992 VRT851992 VHX851992 UYB851992 UOF851992 UEJ851992 TUN851992 TKR851992 TAV851992 SQZ851992 SHD851992 RXH851992 RNL851992 RDP851992 QTT851992 QJX851992 QAB851992 PQF851992 PGJ851992 OWN851992 OMR851992 OCV851992 NSZ851992 NJD851992 MZH851992 MPL851992 MFP851992 LVT851992 LLX851992 LCB851992 KSF851992 KIJ851992 JYN851992 JOR851992 JEV851992 IUZ851992 ILD851992 IBH851992 HRL851992 HHP851992 GXT851992 GNX851992 GEB851992 FUF851992 FKJ851992 FAN851992 EQR851992 EGV851992 DWZ851992 DND851992 DDH851992 CTL851992 CJP851992 BZT851992 BPX851992 BGB851992 AWF851992 AMJ851992 ACN851992 SR851992 IV851992 C851992 WVH786456 WLL786456 WBP786456 VRT786456 VHX786456 UYB786456 UOF786456 UEJ786456 TUN786456 TKR786456 TAV786456 SQZ786456 SHD786456 RXH786456 RNL786456 RDP786456 QTT786456 QJX786456 QAB786456 PQF786456 PGJ786456 OWN786456 OMR786456 OCV786456 NSZ786456 NJD786456 MZH786456 MPL786456 MFP786456 LVT786456 LLX786456 LCB786456 KSF786456 KIJ786456 JYN786456 JOR786456 JEV786456 IUZ786456 ILD786456 IBH786456 HRL786456 HHP786456 GXT786456 GNX786456 GEB786456 FUF786456 FKJ786456 FAN786456 EQR786456 EGV786456 DWZ786456 DND786456 DDH786456 CTL786456 CJP786456 BZT786456 BPX786456 BGB786456 AWF786456 AMJ786456 ACN786456 SR786456 IV786456 C786456 WVH720920 WLL720920 WBP720920 VRT720920 VHX720920 UYB720920 UOF720920 UEJ720920 TUN720920 TKR720920 TAV720920 SQZ720920 SHD720920 RXH720920 RNL720920 RDP720920 QTT720920 QJX720920 QAB720920 PQF720920 PGJ720920 OWN720920 OMR720920 OCV720920 NSZ720920 NJD720920 MZH720920 MPL720920 MFP720920 LVT720920 LLX720920 LCB720920 KSF720920 KIJ720920 JYN720920 JOR720920 JEV720920 IUZ720920 ILD720920 IBH720920 HRL720920 HHP720920 GXT720920 GNX720920 GEB720920 FUF720920 FKJ720920 FAN720920 EQR720920 EGV720920 DWZ720920 DND720920 DDH720920 CTL720920 CJP720920 BZT720920 BPX720920 BGB720920 AWF720920 AMJ720920 ACN720920 SR720920 IV720920 C720920 WVH655384 WLL655384 WBP655384 VRT655384 VHX655384 UYB655384 UOF655384 UEJ655384 TUN655384 TKR655384 TAV655384 SQZ655384 SHD655384 RXH655384 RNL655384 RDP655384 QTT655384 QJX655384 QAB655384 PQF655384 PGJ655384 OWN655384 OMR655384 OCV655384 NSZ655384 NJD655384 MZH655384 MPL655384 MFP655384 LVT655384 LLX655384 LCB655384 KSF655384 KIJ655384 JYN655384 JOR655384 JEV655384 IUZ655384 ILD655384 IBH655384 HRL655384 HHP655384 GXT655384 GNX655384 GEB655384 FUF655384 FKJ655384 FAN655384 EQR655384 EGV655384 DWZ655384 DND655384 DDH655384 CTL655384 CJP655384 BZT655384 BPX655384 BGB655384 AWF655384 AMJ655384 ACN655384 SR655384 IV655384 C655384 WVH589848 WLL589848 WBP589848 VRT589848 VHX589848 UYB589848 UOF589848 UEJ589848 TUN589848 TKR589848 TAV589848 SQZ589848 SHD589848 RXH589848 RNL589848 RDP589848 QTT589848 QJX589848 QAB589848 PQF589848 PGJ589848 OWN589848 OMR589848 OCV589848 NSZ589848 NJD589848 MZH589848 MPL589848 MFP589848 LVT589848 LLX589848 LCB589848 KSF589848 KIJ589848 JYN589848 JOR589848 JEV589848 IUZ589848 ILD589848 IBH589848 HRL589848 HHP589848 GXT589848 GNX589848 GEB589848 FUF589848 FKJ589848 FAN589848 EQR589848 EGV589848 DWZ589848 DND589848 DDH589848 CTL589848 CJP589848 BZT589848 BPX589848 BGB589848 AWF589848 AMJ589848 ACN589848 SR589848 IV589848 C589848 WVH524312 WLL524312 WBP524312 VRT524312 VHX524312 UYB524312 UOF524312 UEJ524312 TUN524312 TKR524312 TAV524312 SQZ524312 SHD524312 RXH524312 RNL524312 RDP524312 QTT524312 QJX524312 QAB524312 PQF524312 PGJ524312 OWN524312 OMR524312 OCV524312 NSZ524312 NJD524312 MZH524312 MPL524312 MFP524312 LVT524312 LLX524312 LCB524312 KSF524312 KIJ524312 JYN524312 JOR524312 JEV524312 IUZ524312 ILD524312 IBH524312 HRL524312 HHP524312 GXT524312 GNX524312 GEB524312 FUF524312 FKJ524312 FAN524312 EQR524312 EGV524312 DWZ524312 DND524312 DDH524312 CTL524312 CJP524312 BZT524312 BPX524312 BGB524312 AWF524312 AMJ524312 ACN524312 SR524312 IV524312 C524312 WVH458776 WLL458776 WBP458776 VRT458776 VHX458776 UYB458776 UOF458776 UEJ458776 TUN458776 TKR458776 TAV458776 SQZ458776 SHD458776 RXH458776 RNL458776 RDP458776 QTT458776 QJX458776 QAB458776 PQF458776 PGJ458776 OWN458776 OMR458776 OCV458776 NSZ458776 NJD458776 MZH458776 MPL458776 MFP458776 LVT458776 LLX458776 LCB458776 KSF458776 KIJ458776 JYN458776 JOR458776 JEV458776 IUZ458776 ILD458776 IBH458776 HRL458776 HHP458776 GXT458776 GNX458776 GEB458776 FUF458776 FKJ458776 FAN458776 EQR458776 EGV458776 DWZ458776 DND458776 DDH458776 CTL458776 CJP458776 BZT458776 BPX458776 BGB458776 AWF458776 AMJ458776 ACN458776 SR458776 IV458776 C458776 WVH393240 WLL393240 WBP393240 VRT393240 VHX393240 UYB393240 UOF393240 UEJ393240 TUN393240 TKR393240 TAV393240 SQZ393240 SHD393240 RXH393240 RNL393240 RDP393240 QTT393240 QJX393240 QAB393240 PQF393240 PGJ393240 OWN393240 OMR393240 OCV393240 NSZ393240 NJD393240 MZH393240 MPL393240 MFP393240 LVT393240 LLX393240 LCB393240 KSF393240 KIJ393240 JYN393240 JOR393240 JEV393240 IUZ393240 ILD393240 IBH393240 HRL393240 HHP393240 GXT393240 GNX393240 GEB393240 FUF393240 FKJ393240 FAN393240 EQR393240 EGV393240 DWZ393240 DND393240 DDH393240 CTL393240 CJP393240 BZT393240 BPX393240 BGB393240 AWF393240 AMJ393240 ACN393240 SR393240 IV393240 C393240 WVH327704 WLL327704 WBP327704 VRT327704 VHX327704 UYB327704 UOF327704 UEJ327704 TUN327704 TKR327704 TAV327704 SQZ327704 SHD327704 RXH327704 RNL327704 RDP327704 QTT327704 QJX327704 QAB327704 PQF327704 PGJ327704 OWN327704 OMR327704 OCV327704 NSZ327704 NJD327704 MZH327704 MPL327704 MFP327704 LVT327704 LLX327704 LCB327704 KSF327704 KIJ327704 JYN327704 JOR327704 JEV327704 IUZ327704 ILD327704 IBH327704 HRL327704 HHP327704 GXT327704 GNX327704 GEB327704 FUF327704 FKJ327704 FAN327704 EQR327704 EGV327704 DWZ327704 DND327704 DDH327704 CTL327704 CJP327704 BZT327704 BPX327704 BGB327704 AWF327704 AMJ327704 ACN327704 SR327704 IV327704 C327704 WVH262168 WLL262168 WBP262168 VRT262168 VHX262168 UYB262168 UOF262168 UEJ262168 TUN262168 TKR262168 TAV262168 SQZ262168 SHD262168 RXH262168 RNL262168 RDP262168 QTT262168 QJX262168 QAB262168 PQF262168 PGJ262168 OWN262168 OMR262168 OCV262168 NSZ262168 NJD262168 MZH262168 MPL262168 MFP262168 LVT262168 LLX262168 LCB262168 KSF262168 KIJ262168 JYN262168 JOR262168 JEV262168 IUZ262168 ILD262168 IBH262168 HRL262168 HHP262168 GXT262168 GNX262168 GEB262168 FUF262168 FKJ262168 FAN262168 EQR262168 EGV262168 DWZ262168 DND262168 DDH262168 CTL262168 CJP262168 BZT262168 BPX262168 BGB262168 AWF262168 AMJ262168 ACN262168 SR262168 IV262168 C262168 WVH196632 WLL196632 WBP196632 VRT196632 VHX196632 UYB196632 UOF196632 UEJ196632 TUN196632 TKR196632 TAV196632 SQZ196632 SHD196632 RXH196632 RNL196632 RDP196632 QTT196632 QJX196632 QAB196632 PQF196632 PGJ196632 OWN196632 OMR196632 OCV196632 NSZ196632 NJD196632 MZH196632 MPL196632 MFP196632 LVT196632 LLX196632 LCB196632 KSF196632 KIJ196632 JYN196632 JOR196632 JEV196632 IUZ196632 ILD196632 IBH196632 HRL196632 HHP196632 GXT196632 GNX196632 GEB196632 FUF196632 FKJ196632 FAN196632 EQR196632 EGV196632 DWZ196632 DND196632 DDH196632 CTL196632 CJP196632 BZT196632 BPX196632 BGB196632 AWF196632 AMJ196632 ACN196632 SR196632 IV196632 C196632 WVH131096 WLL131096 WBP131096 VRT131096 VHX131096 UYB131096 UOF131096 UEJ131096 TUN131096 TKR131096 TAV131096 SQZ131096 SHD131096 RXH131096 RNL131096 RDP131096 QTT131096 QJX131096 QAB131096 PQF131096 PGJ131096 OWN131096 OMR131096 OCV131096 NSZ131096 NJD131096 MZH131096 MPL131096 MFP131096 LVT131096 LLX131096 LCB131096 KSF131096 KIJ131096 JYN131096 JOR131096 JEV131096 IUZ131096 ILD131096 IBH131096 HRL131096 HHP131096 GXT131096 GNX131096 GEB131096 FUF131096 FKJ131096 FAN131096 EQR131096 EGV131096 DWZ131096 DND131096 DDH131096 CTL131096 CJP131096 BZT131096 BPX131096 BGB131096 AWF131096 AMJ131096 ACN131096 SR131096 IV131096 C131096 WVH65560 WLL65560 WBP65560 VRT65560 VHX65560 UYB65560 UOF65560 UEJ65560 TUN65560 TKR65560 TAV65560 SQZ65560 SHD65560 RXH65560 RNL65560 RDP65560 QTT65560 QJX65560 QAB65560 PQF65560 PGJ65560 OWN65560 OMR65560 OCV65560 NSZ65560 NJD65560 MZH65560 MPL65560 MFP65560 LVT65560 LLX65560 LCB65560 KSF65560 KIJ65560 JYN65560 JOR65560 JEV65560 IUZ65560 ILD65560 IBH65560 HRL65560 HHP65560 GXT65560 GNX65560 GEB65560 FUF65560 FKJ65560 FAN65560 EQR65560 EGV65560 DWZ65560 DND65560 DDH65560 CTL65560 CJP65560 BZT65560 BPX65560 BGB65560 AWF65560 AMJ65560 ACN65560 SR65560 IV65560 C65560 WLL983064">
      <formula1>0</formula1>
      <formula2>1</formula2>
    </dataValidation>
    <dataValidation type="list" allowBlank="1" showInputMessage="1" showErrorMessage="1" sqref="WVE983064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4 WBM983064 VRQ983064 VHU983064 UXY983064 UOC983064 UEG983064 TUK983064 TKO983064 TAS983064 SQW983064 SHA983064 RXE983064 RNI983064 RDM983064 QTQ983064 QJU983064 PZY983064 PQC983064 PGG983064 OWK983064 OMO983064 OCS983064 NSW983064 NJA983064 MZE983064 MPI983064 MFM983064 LVQ983064 LLU983064 LBY983064 KSC983064 KIG983064 JYK983064 JOO983064 JES983064 IUW983064 ILA983064 IBE983064 HRI983064 HHM983064 GXQ983064 GNU983064 GDY983064 FUC983064 FKG983064 FAK983064 EQO983064 EGS983064 DWW983064 DNA983064 DDE983064 CTI983064 CJM983064 BZQ983064 BPU983064 BFY983064 AWC983064 AMG983064 ACK983064 SO983064 IS983064 A983064 WVE917528 WLI917528 WBM917528 VRQ917528 VHU917528 UXY917528 UOC917528 UEG917528 TUK917528 TKO917528 TAS917528 SQW917528 SHA917528 RXE917528 RNI917528 RDM917528 QTQ917528 QJU917528 PZY917528 PQC917528 PGG917528 OWK917528 OMO917528 OCS917528 NSW917528 NJA917528 MZE917528 MPI917528 MFM917528 LVQ917528 LLU917528 LBY917528 KSC917528 KIG917528 JYK917528 JOO917528 JES917528 IUW917528 ILA917528 IBE917528 HRI917528 HHM917528 GXQ917528 GNU917528 GDY917528 FUC917528 FKG917528 FAK917528 EQO917528 EGS917528 DWW917528 DNA917528 DDE917528 CTI917528 CJM917528 BZQ917528 BPU917528 BFY917528 AWC917528 AMG917528 ACK917528 SO917528 IS917528 A917528 WVE851992 WLI851992 WBM851992 VRQ851992 VHU851992 UXY851992 UOC851992 UEG851992 TUK851992 TKO851992 TAS851992 SQW851992 SHA851992 RXE851992 RNI851992 RDM851992 QTQ851992 QJU851992 PZY851992 PQC851992 PGG851992 OWK851992 OMO851992 OCS851992 NSW851992 NJA851992 MZE851992 MPI851992 MFM851992 LVQ851992 LLU851992 LBY851992 KSC851992 KIG851992 JYK851992 JOO851992 JES851992 IUW851992 ILA851992 IBE851992 HRI851992 HHM851992 GXQ851992 GNU851992 GDY851992 FUC851992 FKG851992 FAK851992 EQO851992 EGS851992 DWW851992 DNA851992 DDE851992 CTI851992 CJM851992 BZQ851992 BPU851992 BFY851992 AWC851992 AMG851992 ACK851992 SO851992 IS851992 A851992 WVE786456 WLI786456 WBM786456 VRQ786456 VHU786456 UXY786456 UOC786456 UEG786456 TUK786456 TKO786456 TAS786456 SQW786456 SHA786456 RXE786456 RNI786456 RDM786456 QTQ786456 QJU786456 PZY786456 PQC786456 PGG786456 OWK786456 OMO786456 OCS786456 NSW786456 NJA786456 MZE786456 MPI786456 MFM786456 LVQ786456 LLU786456 LBY786456 KSC786456 KIG786456 JYK786456 JOO786456 JES786456 IUW786456 ILA786456 IBE786456 HRI786456 HHM786456 GXQ786456 GNU786456 GDY786456 FUC786456 FKG786456 FAK786456 EQO786456 EGS786456 DWW786456 DNA786456 DDE786456 CTI786456 CJM786456 BZQ786456 BPU786456 BFY786456 AWC786456 AMG786456 ACK786456 SO786456 IS786456 A786456 WVE720920 WLI720920 WBM720920 VRQ720920 VHU720920 UXY720920 UOC720920 UEG720920 TUK720920 TKO720920 TAS720920 SQW720920 SHA720920 RXE720920 RNI720920 RDM720920 QTQ720920 QJU720920 PZY720920 PQC720920 PGG720920 OWK720920 OMO720920 OCS720920 NSW720920 NJA720920 MZE720920 MPI720920 MFM720920 LVQ720920 LLU720920 LBY720920 KSC720920 KIG720920 JYK720920 JOO720920 JES720920 IUW720920 ILA720920 IBE720920 HRI720920 HHM720920 GXQ720920 GNU720920 GDY720920 FUC720920 FKG720920 FAK720920 EQO720920 EGS720920 DWW720920 DNA720920 DDE720920 CTI720920 CJM720920 BZQ720920 BPU720920 BFY720920 AWC720920 AMG720920 ACK720920 SO720920 IS720920 A720920 WVE655384 WLI655384 WBM655384 VRQ655384 VHU655384 UXY655384 UOC655384 UEG655384 TUK655384 TKO655384 TAS655384 SQW655384 SHA655384 RXE655384 RNI655384 RDM655384 QTQ655384 QJU655384 PZY655384 PQC655384 PGG655384 OWK655384 OMO655384 OCS655384 NSW655384 NJA655384 MZE655384 MPI655384 MFM655384 LVQ655384 LLU655384 LBY655384 KSC655384 KIG655384 JYK655384 JOO655384 JES655384 IUW655384 ILA655384 IBE655384 HRI655384 HHM655384 GXQ655384 GNU655384 GDY655384 FUC655384 FKG655384 FAK655384 EQO655384 EGS655384 DWW655384 DNA655384 DDE655384 CTI655384 CJM655384 BZQ655384 BPU655384 BFY655384 AWC655384 AMG655384 ACK655384 SO655384 IS655384 A655384 WVE589848 WLI589848 WBM589848 VRQ589848 VHU589848 UXY589848 UOC589848 UEG589848 TUK589848 TKO589848 TAS589848 SQW589848 SHA589848 RXE589848 RNI589848 RDM589848 QTQ589848 QJU589848 PZY589848 PQC589848 PGG589848 OWK589848 OMO589848 OCS589848 NSW589848 NJA589848 MZE589848 MPI589848 MFM589848 LVQ589848 LLU589848 LBY589848 KSC589848 KIG589848 JYK589848 JOO589848 JES589848 IUW589848 ILA589848 IBE589848 HRI589848 HHM589848 GXQ589848 GNU589848 GDY589848 FUC589848 FKG589848 FAK589848 EQO589848 EGS589848 DWW589848 DNA589848 DDE589848 CTI589848 CJM589848 BZQ589848 BPU589848 BFY589848 AWC589848 AMG589848 ACK589848 SO589848 IS589848 A589848 WVE524312 WLI524312 WBM524312 VRQ524312 VHU524312 UXY524312 UOC524312 UEG524312 TUK524312 TKO524312 TAS524312 SQW524312 SHA524312 RXE524312 RNI524312 RDM524312 QTQ524312 QJU524312 PZY524312 PQC524312 PGG524312 OWK524312 OMO524312 OCS524312 NSW524312 NJA524312 MZE524312 MPI524312 MFM524312 LVQ524312 LLU524312 LBY524312 KSC524312 KIG524312 JYK524312 JOO524312 JES524312 IUW524312 ILA524312 IBE524312 HRI524312 HHM524312 GXQ524312 GNU524312 GDY524312 FUC524312 FKG524312 FAK524312 EQO524312 EGS524312 DWW524312 DNA524312 DDE524312 CTI524312 CJM524312 BZQ524312 BPU524312 BFY524312 AWC524312 AMG524312 ACK524312 SO524312 IS524312 A524312 WVE458776 WLI458776 WBM458776 VRQ458776 VHU458776 UXY458776 UOC458776 UEG458776 TUK458776 TKO458776 TAS458776 SQW458776 SHA458776 RXE458776 RNI458776 RDM458776 QTQ458776 QJU458776 PZY458776 PQC458776 PGG458776 OWK458776 OMO458776 OCS458776 NSW458776 NJA458776 MZE458776 MPI458776 MFM458776 LVQ458776 LLU458776 LBY458776 KSC458776 KIG458776 JYK458776 JOO458776 JES458776 IUW458776 ILA458776 IBE458776 HRI458776 HHM458776 GXQ458776 GNU458776 GDY458776 FUC458776 FKG458776 FAK458776 EQO458776 EGS458776 DWW458776 DNA458776 DDE458776 CTI458776 CJM458776 BZQ458776 BPU458776 BFY458776 AWC458776 AMG458776 ACK458776 SO458776 IS458776 A458776 WVE393240 WLI393240 WBM393240 VRQ393240 VHU393240 UXY393240 UOC393240 UEG393240 TUK393240 TKO393240 TAS393240 SQW393240 SHA393240 RXE393240 RNI393240 RDM393240 QTQ393240 QJU393240 PZY393240 PQC393240 PGG393240 OWK393240 OMO393240 OCS393240 NSW393240 NJA393240 MZE393240 MPI393240 MFM393240 LVQ393240 LLU393240 LBY393240 KSC393240 KIG393240 JYK393240 JOO393240 JES393240 IUW393240 ILA393240 IBE393240 HRI393240 HHM393240 GXQ393240 GNU393240 GDY393240 FUC393240 FKG393240 FAK393240 EQO393240 EGS393240 DWW393240 DNA393240 DDE393240 CTI393240 CJM393240 BZQ393240 BPU393240 BFY393240 AWC393240 AMG393240 ACK393240 SO393240 IS393240 A393240 WVE327704 WLI327704 WBM327704 VRQ327704 VHU327704 UXY327704 UOC327704 UEG327704 TUK327704 TKO327704 TAS327704 SQW327704 SHA327704 RXE327704 RNI327704 RDM327704 QTQ327704 QJU327704 PZY327704 PQC327704 PGG327704 OWK327704 OMO327704 OCS327704 NSW327704 NJA327704 MZE327704 MPI327704 MFM327704 LVQ327704 LLU327704 LBY327704 KSC327704 KIG327704 JYK327704 JOO327704 JES327704 IUW327704 ILA327704 IBE327704 HRI327704 HHM327704 GXQ327704 GNU327704 GDY327704 FUC327704 FKG327704 FAK327704 EQO327704 EGS327704 DWW327704 DNA327704 DDE327704 CTI327704 CJM327704 BZQ327704 BPU327704 BFY327704 AWC327704 AMG327704 ACK327704 SO327704 IS327704 A327704 WVE262168 WLI262168 WBM262168 VRQ262168 VHU262168 UXY262168 UOC262168 UEG262168 TUK262168 TKO262168 TAS262168 SQW262168 SHA262168 RXE262168 RNI262168 RDM262168 QTQ262168 QJU262168 PZY262168 PQC262168 PGG262168 OWK262168 OMO262168 OCS262168 NSW262168 NJA262168 MZE262168 MPI262168 MFM262168 LVQ262168 LLU262168 LBY262168 KSC262168 KIG262168 JYK262168 JOO262168 JES262168 IUW262168 ILA262168 IBE262168 HRI262168 HHM262168 GXQ262168 GNU262168 GDY262168 FUC262168 FKG262168 FAK262168 EQO262168 EGS262168 DWW262168 DNA262168 DDE262168 CTI262168 CJM262168 BZQ262168 BPU262168 BFY262168 AWC262168 AMG262168 ACK262168 SO262168 IS262168 A262168 WVE196632 WLI196632 WBM196632 VRQ196632 VHU196632 UXY196632 UOC196632 UEG196632 TUK196632 TKO196632 TAS196632 SQW196632 SHA196632 RXE196632 RNI196632 RDM196632 QTQ196632 QJU196632 PZY196632 PQC196632 PGG196632 OWK196632 OMO196632 OCS196632 NSW196632 NJA196632 MZE196632 MPI196632 MFM196632 LVQ196632 LLU196632 LBY196632 KSC196632 KIG196632 JYK196632 JOO196632 JES196632 IUW196632 ILA196632 IBE196632 HRI196632 HHM196632 GXQ196632 GNU196632 GDY196632 FUC196632 FKG196632 FAK196632 EQO196632 EGS196632 DWW196632 DNA196632 DDE196632 CTI196632 CJM196632 BZQ196632 BPU196632 BFY196632 AWC196632 AMG196632 ACK196632 SO196632 IS196632 A196632 WVE131096 WLI131096 WBM131096 VRQ131096 VHU131096 UXY131096 UOC131096 UEG131096 TUK131096 TKO131096 TAS131096 SQW131096 SHA131096 RXE131096 RNI131096 RDM131096 QTQ131096 QJU131096 PZY131096 PQC131096 PGG131096 OWK131096 OMO131096 OCS131096 NSW131096 NJA131096 MZE131096 MPI131096 MFM131096 LVQ131096 LLU131096 LBY131096 KSC131096 KIG131096 JYK131096 JOO131096 JES131096 IUW131096 ILA131096 IBE131096 HRI131096 HHM131096 GXQ131096 GNU131096 GDY131096 FUC131096 FKG131096 FAK131096 EQO131096 EGS131096 DWW131096 DNA131096 DDE131096 CTI131096 CJM131096 BZQ131096 BPU131096 BFY131096 AWC131096 AMG131096 ACK131096 SO131096 IS131096 A131096 WVE65560 WLI65560 WBM65560 VRQ65560 VHU65560 UXY65560 UOC65560 UEG65560 TUK65560 TKO65560 TAS65560 SQW65560 SHA65560 RXE65560 RNI65560 RDM65560 QTQ65560 QJU65560 PZY65560 PQC65560 PGG65560 OWK65560 OMO65560 OCS65560 NSW65560 NJA65560 MZE65560 MPI65560 MFM65560 LVQ65560 LLU65560 LBY65560 KSC65560 KIG65560 JYK65560 JOO65560 JES65560 IUW65560 ILA65560 IBE65560 HRI65560 HHM65560 GXQ65560 GNU65560 GDY65560 FUC65560 FKG65560 FAK65560 EQO65560 EGS65560 DWW65560 DNA65560 DDE65560 CTI65560 CJM65560 BZQ65560 BPU65560 BFY65560 AWC65560 AMG65560 ACK65560 SO65560 IS65560 A65560">
      <formula1>"1,2,3,4,5"</formula1>
    </dataValidation>
  </dataValidations>
  <pageMargins left="0.7" right="0.7" top="0.75" bottom="0.75" header="0.3" footer="0.3"/>
  <pageSetup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6"/>
  <sheetViews>
    <sheetView topLeftCell="A37" zoomScale="70" zoomScaleNormal="70" workbookViewId="0">
      <selection activeCell="K50" sqref="K50"/>
    </sheetView>
  </sheetViews>
  <sheetFormatPr baseColWidth="10" defaultRowHeight="15" x14ac:dyDescent="0.25"/>
  <cols>
    <col min="1" max="1" width="3.140625" style="799" bestFit="1" customWidth="1"/>
    <col min="2" max="2" width="58.85546875" style="799" customWidth="1"/>
    <col min="3" max="3" width="31.140625" style="799" customWidth="1"/>
    <col min="4" max="4" width="26.7109375" style="799" customWidth="1"/>
    <col min="5" max="5" width="25" style="799" customWidth="1"/>
    <col min="6" max="7" width="29.7109375" style="799" customWidth="1"/>
    <col min="8" max="8" width="23" style="799" customWidth="1"/>
    <col min="9" max="9" width="27.28515625" style="799" customWidth="1"/>
    <col min="10" max="10" width="29.5703125" style="799" customWidth="1"/>
    <col min="11" max="11" width="33" style="799" customWidth="1"/>
    <col min="12" max="12" width="29.85546875" style="799" customWidth="1"/>
    <col min="13" max="13" width="26.28515625" style="799" customWidth="1"/>
    <col min="14" max="14" width="22.140625" style="799" customWidth="1"/>
    <col min="15" max="15" width="26.140625" style="799" customWidth="1"/>
    <col min="16" max="16" width="19.5703125" style="799" bestFit="1" customWidth="1"/>
    <col min="17" max="17" width="21.85546875" style="799" customWidth="1"/>
    <col min="18" max="18" width="26.85546875" style="799" customWidth="1"/>
    <col min="19" max="22" width="6.42578125" style="628" customWidth="1"/>
    <col min="23" max="251" width="11.42578125" style="628"/>
    <col min="252" max="252" width="1" style="628" customWidth="1"/>
    <col min="253" max="253" width="4.28515625" style="628" customWidth="1"/>
    <col min="254" max="254" width="34.7109375" style="628" customWidth="1"/>
    <col min="255" max="255" width="0" style="628" hidden="1" customWidth="1"/>
    <col min="256" max="256" width="20" style="628" customWidth="1"/>
    <col min="257" max="257" width="20.85546875" style="628" customWidth="1"/>
    <col min="258" max="258" width="25" style="628" customWidth="1"/>
    <col min="259" max="259" width="18.7109375" style="628" customWidth="1"/>
    <col min="260" max="260" width="29.7109375" style="628" customWidth="1"/>
    <col min="261" max="261" width="13.42578125" style="628" customWidth="1"/>
    <col min="262" max="262" width="13.85546875" style="628" customWidth="1"/>
    <col min="263" max="267" width="16.5703125" style="628" customWidth="1"/>
    <col min="268" max="268" width="20.5703125" style="628" customWidth="1"/>
    <col min="269" max="269" width="21.140625" style="628" customWidth="1"/>
    <col min="270" max="270" width="9.5703125" style="628" customWidth="1"/>
    <col min="271" max="271" width="0.42578125" style="628" customWidth="1"/>
    <col min="272" max="278" width="6.42578125" style="628" customWidth="1"/>
    <col min="279" max="507" width="11.42578125" style="628"/>
    <col min="508" max="508" width="1" style="628" customWidth="1"/>
    <col min="509" max="509" width="4.28515625" style="628" customWidth="1"/>
    <col min="510" max="510" width="34.7109375" style="628" customWidth="1"/>
    <col min="511" max="511" width="0" style="628" hidden="1" customWidth="1"/>
    <col min="512" max="512" width="20" style="628" customWidth="1"/>
    <col min="513" max="513" width="20.85546875" style="628" customWidth="1"/>
    <col min="514" max="514" width="25" style="628" customWidth="1"/>
    <col min="515" max="515" width="18.7109375" style="628" customWidth="1"/>
    <col min="516" max="516" width="29.7109375" style="628" customWidth="1"/>
    <col min="517" max="517" width="13.42578125" style="628" customWidth="1"/>
    <col min="518" max="518" width="13.85546875" style="628" customWidth="1"/>
    <col min="519" max="523" width="16.5703125" style="628" customWidth="1"/>
    <col min="524" max="524" width="20.5703125" style="628" customWidth="1"/>
    <col min="525" max="525" width="21.140625" style="628" customWidth="1"/>
    <col min="526" max="526" width="9.5703125" style="628" customWidth="1"/>
    <col min="527" max="527" width="0.42578125" style="628" customWidth="1"/>
    <col min="528" max="534" width="6.42578125" style="628" customWidth="1"/>
    <col min="535" max="763" width="11.42578125" style="628"/>
    <col min="764" max="764" width="1" style="628" customWidth="1"/>
    <col min="765" max="765" width="4.28515625" style="628" customWidth="1"/>
    <col min="766" max="766" width="34.7109375" style="628" customWidth="1"/>
    <col min="767" max="767" width="0" style="628" hidden="1" customWidth="1"/>
    <col min="768" max="768" width="20" style="628" customWidth="1"/>
    <col min="769" max="769" width="20.85546875" style="628" customWidth="1"/>
    <col min="770" max="770" width="25" style="628" customWidth="1"/>
    <col min="771" max="771" width="18.7109375" style="628" customWidth="1"/>
    <col min="772" max="772" width="29.7109375" style="628" customWidth="1"/>
    <col min="773" max="773" width="13.42578125" style="628" customWidth="1"/>
    <col min="774" max="774" width="13.85546875" style="628" customWidth="1"/>
    <col min="775" max="779" width="16.5703125" style="628" customWidth="1"/>
    <col min="780" max="780" width="20.5703125" style="628" customWidth="1"/>
    <col min="781" max="781" width="21.140625" style="628" customWidth="1"/>
    <col min="782" max="782" width="9.5703125" style="628" customWidth="1"/>
    <col min="783" max="783" width="0.42578125" style="628" customWidth="1"/>
    <col min="784" max="790" width="6.42578125" style="628" customWidth="1"/>
    <col min="791" max="1019" width="11.42578125" style="628"/>
    <col min="1020" max="1020" width="1" style="628" customWidth="1"/>
    <col min="1021" max="1021" width="4.28515625" style="628" customWidth="1"/>
    <col min="1022" max="1022" width="34.7109375" style="628" customWidth="1"/>
    <col min="1023" max="1023" width="0" style="628" hidden="1" customWidth="1"/>
    <col min="1024" max="1024" width="20" style="628" customWidth="1"/>
    <col min="1025" max="1025" width="20.85546875" style="628" customWidth="1"/>
    <col min="1026" max="1026" width="25" style="628" customWidth="1"/>
    <col min="1027" max="1027" width="18.7109375" style="628" customWidth="1"/>
    <col min="1028" max="1028" width="29.7109375" style="628" customWidth="1"/>
    <col min="1029" max="1029" width="13.42578125" style="628" customWidth="1"/>
    <col min="1030" max="1030" width="13.85546875" style="628" customWidth="1"/>
    <col min="1031" max="1035" width="16.5703125" style="628" customWidth="1"/>
    <col min="1036" max="1036" width="20.5703125" style="628" customWidth="1"/>
    <col min="1037" max="1037" width="21.140625" style="628" customWidth="1"/>
    <col min="1038" max="1038" width="9.5703125" style="628" customWidth="1"/>
    <col min="1039" max="1039" width="0.42578125" style="628" customWidth="1"/>
    <col min="1040" max="1046" width="6.42578125" style="628" customWidth="1"/>
    <col min="1047" max="1275" width="11.42578125" style="628"/>
    <col min="1276" max="1276" width="1" style="628" customWidth="1"/>
    <col min="1277" max="1277" width="4.28515625" style="628" customWidth="1"/>
    <col min="1278" max="1278" width="34.7109375" style="628" customWidth="1"/>
    <col min="1279" max="1279" width="0" style="628" hidden="1" customWidth="1"/>
    <col min="1280" max="1280" width="20" style="628" customWidth="1"/>
    <col min="1281" max="1281" width="20.85546875" style="628" customWidth="1"/>
    <col min="1282" max="1282" width="25" style="628" customWidth="1"/>
    <col min="1283" max="1283" width="18.7109375" style="628" customWidth="1"/>
    <col min="1284" max="1284" width="29.7109375" style="628" customWidth="1"/>
    <col min="1285" max="1285" width="13.42578125" style="628" customWidth="1"/>
    <col min="1286" max="1286" width="13.85546875" style="628" customWidth="1"/>
    <col min="1287" max="1291" width="16.5703125" style="628" customWidth="1"/>
    <col min="1292" max="1292" width="20.5703125" style="628" customWidth="1"/>
    <col min="1293" max="1293" width="21.140625" style="628" customWidth="1"/>
    <col min="1294" max="1294" width="9.5703125" style="628" customWidth="1"/>
    <col min="1295" max="1295" width="0.42578125" style="628" customWidth="1"/>
    <col min="1296" max="1302" width="6.42578125" style="628" customWidth="1"/>
    <col min="1303" max="1531" width="11.42578125" style="628"/>
    <col min="1532" max="1532" width="1" style="628" customWidth="1"/>
    <col min="1533" max="1533" width="4.28515625" style="628" customWidth="1"/>
    <col min="1534" max="1534" width="34.7109375" style="628" customWidth="1"/>
    <col min="1535" max="1535" width="0" style="628" hidden="1" customWidth="1"/>
    <col min="1536" max="1536" width="20" style="628" customWidth="1"/>
    <col min="1537" max="1537" width="20.85546875" style="628" customWidth="1"/>
    <col min="1538" max="1538" width="25" style="628" customWidth="1"/>
    <col min="1539" max="1539" width="18.7109375" style="628" customWidth="1"/>
    <col min="1540" max="1540" width="29.7109375" style="628" customWidth="1"/>
    <col min="1541" max="1541" width="13.42578125" style="628" customWidth="1"/>
    <col min="1542" max="1542" width="13.85546875" style="628" customWidth="1"/>
    <col min="1543" max="1547" width="16.5703125" style="628" customWidth="1"/>
    <col min="1548" max="1548" width="20.5703125" style="628" customWidth="1"/>
    <col min="1549" max="1549" width="21.140625" style="628" customWidth="1"/>
    <col min="1550" max="1550" width="9.5703125" style="628" customWidth="1"/>
    <col min="1551" max="1551" width="0.42578125" style="628" customWidth="1"/>
    <col min="1552" max="1558" width="6.42578125" style="628" customWidth="1"/>
    <col min="1559" max="1787" width="11.42578125" style="628"/>
    <col min="1788" max="1788" width="1" style="628" customWidth="1"/>
    <col min="1789" max="1789" width="4.28515625" style="628" customWidth="1"/>
    <col min="1790" max="1790" width="34.7109375" style="628" customWidth="1"/>
    <col min="1791" max="1791" width="0" style="628" hidden="1" customWidth="1"/>
    <col min="1792" max="1792" width="20" style="628" customWidth="1"/>
    <col min="1793" max="1793" width="20.85546875" style="628" customWidth="1"/>
    <col min="1794" max="1794" width="25" style="628" customWidth="1"/>
    <col min="1795" max="1795" width="18.7109375" style="628" customWidth="1"/>
    <col min="1796" max="1796" width="29.7109375" style="628" customWidth="1"/>
    <col min="1797" max="1797" width="13.42578125" style="628" customWidth="1"/>
    <col min="1798" max="1798" width="13.85546875" style="628" customWidth="1"/>
    <col min="1799" max="1803" width="16.5703125" style="628" customWidth="1"/>
    <col min="1804" max="1804" width="20.5703125" style="628" customWidth="1"/>
    <col min="1805" max="1805" width="21.140625" style="628" customWidth="1"/>
    <col min="1806" max="1806" width="9.5703125" style="628" customWidth="1"/>
    <col min="1807" max="1807" width="0.42578125" style="628" customWidth="1"/>
    <col min="1808" max="1814" width="6.42578125" style="628" customWidth="1"/>
    <col min="1815" max="2043" width="11.42578125" style="628"/>
    <col min="2044" max="2044" width="1" style="628" customWidth="1"/>
    <col min="2045" max="2045" width="4.28515625" style="628" customWidth="1"/>
    <col min="2046" max="2046" width="34.7109375" style="628" customWidth="1"/>
    <col min="2047" max="2047" width="0" style="628" hidden="1" customWidth="1"/>
    <col min="2048" max="2048" width="20" style="628" customWidth="1"/>
    <col min="2049" max="2049" width="20.85546875" style="628" customWidth="1"/>
    <col min="2050" max="2050" width="25" style="628" customWidth="1"/>
    <col min="2051" max="2051" width="18.7109375" style="628" customWidth="1"/>
    <col min="2052" max="2052" width="29.7109375" style="628" customWidth="1"/>
    <col min="2053" max="2053" width="13.42578125" style="628" customWidth="1"/>
    <col min="2054" max="2054" width="13.85546875" style="628" customWidth="1"/>
    <col min="2055" max="2059" width="16.5703125" style="628" customWidth="1"/>
    <col min="2060" max="2060" width="20.5703125" style="628" customWidth="1"/>
    <col min="2061" max="2061" width="21.140625" style="628" customWidth="1"/>
    <col min="2062" max="2062" width="9.5703125" style="628" customWidth="1"/>
    <col min="2063" max="2063" width="0.42578125" style="628" customWidth="1"/>
    <col min="2064" max="2070" width="6.42578125" style="628" customWidth="1"/>
    <col min="2071" max="2299" width="11.42578125" style="628"/>
    <col min="2300" max="2300" width="1" style="628" customWidth="1"/>
    <col min="2301" max="2301" width="4.28515625" style="628" customWidth="1"/>
    <col min="2302" max="2302" width="34.7109375" style="628" customWidth="1"/>
    <col min="2303" max="2303" width="0" style="628" hidden="1" customWidth="1"/>
    <col min="2304" max="2304" width="20" style="628" customWidth="1"/>
    <col min="2305" max="2305" width="20.85546875" style="628" customWidth="1"/>
    <col min="2306" max="2306" width="25" style="628" customWidth="1"/>
    <col min="2307" max="2307" width="18.7109375" style="628" customWidth="1"/>
    <col min="2308" max="2308" width="29.7109375" style="628" customWidth="1"/>
    <col min="2309" max="2309" width="13.42578125" style="628" customWidth="1"/>
    <col min="2310" max="2310" width="13.85546875" style="628" customWidth="1"/>
    <col min="2311" max="2315" width="16.5703125" style="628" customWidth="1"/>
    <col min="2316" max="2316" width="20.5703125" style="628" customWidth="1"/>
    <col min="2317" max="2317" width="21.140625" style="628" customWidth="1"/>
    <col min="2318" max="2318" width="9.5703125" style="628" customWidth="1"/>
    <col min="2319" max="2319" width="0.42578125" style="628" customWidth="1"/>
    <col min="2320" max="2326" width="6.42578125" style="628" customWidth="1"/>
    <col min="2327" max="2555" width="11.42578125" style="628"/>
    <col min="2556" max="2556" width="1" style="628" customWidth="1"/>
    <col min="2557" max="2557" width="4.28515625" style="628" customWidth="1"/>
    <col min="2558" max="2558" width="34.7109375" style="628" customWidth="1"/>
    <col min="2559" max="2559" width="0" style="628" hidden="1" customWidth="1"/>
    <col min="2560" max="2560" width="20" style="628" customWidth="1"/>
    <col min="2561" max="2561" width="20.85546875" style="628" customWidth="1"/>
    <col min="2562" max="2562" width="25" style="628" customWidth="1"/>
    <col min="2563" max="2563" width="18.7109375" style="628" customWidth="1"/>
    <col min="2564" max="2564" width="29.7109375" style="628" customWidth="1"/>
    <col min="2565" max="2565" width="13.42578125" style="628" customWidth="1"/>
    <col min="2566" max="2566" width="13.85546875" style="628" customWidth="1"/>
    <col min="2567" max="2571" width="16.5703125" style="628" customWidth="1"/>
    <col min="2572" max="2572" width="20.5703125" style="628" customWidth="1"/>
    <col min="2573" max="2573" width="21.140625" style="628" customWidth="1"/>
    <col min="2574" max="2574" width="9.5703125" style="628" customWidth="1"/>
    <col min="2575" max="2575" width="0.42578125" style="628" customWidth="1"/>
    <col min="2576" max="2582" width="6.42578125" style="628" customWidth="1"/>
    <col min="2583" max="2811" width="11.42578125" style="628"/>
    <col min="2812" max="2812" width="1" style="628" customWidth="1"/>
    <col min="2813" max="2813" width="4.28515625" style="628" customWidth="1"/>
    <col min="2814" max="2814" width="34.7109375" style="628" customWidth="1"/>
    <col min="2815" max="2815" width="0" style="628" hidden="1" customWidth="1"/>
    <col min="2816" max="2816" width="20" style="628" customWidth="1"/>
    <col min="2817" max="2817" width="20.85546875" style="628" customWidth="1"/>
    <col min="2818" max="2818" width="25" style="628" customWidth="1"/>
    <col min="2819" max="2819" width="18.7109375" style="628" customWidth="1"/>
    <col min="2820" max="2820" width="29.7109375" style="628" customWidth="1"/>
    <col min="2821" max="2821" width="13.42578125" style="628" customWidth="1"/>
    <col min="2822" max="2822" width="13.85546875" style="628" customWidth="1"/>
    <col min="2823" max="2827" width="16.5703125" style="628" customWidth="1"/>
    <col min="2828" max="2828" width="20.5703125" style="628" customWidth="1"/>
    <col min="2829" max="2829" width="21.140625" style="628" customWidth="1"/>
    <col min="2830" max="2830" width="9.5703125" style="628" customWidth="1"/>
    <col min="2831" max="2831" width="0.42578125" style="628" customWidth="1"/>
    <col min="2832" max="2838" width="6.42578125" style="628" customWidth="1"/>
    <col min="2839" max="3067" width="11.42578125" style="628"/>
    <col min="3068" max="3068" width="1" style="628" customWidth="1"/>
    <col min="3069" max="3069" width="4.28515625" style="628" customWidth="1"/>
    <col min="3070" max="3070" width="34.7109375" style="628" customWidth="1"/>
    <col min="3071" max="3071" width="0" style="628" hidden="1" customWidth="1"/>
    <col min="3072" max="3072" width="20" style="628" customWidth="1"/>
    <col min="3073" max="3073" width="20.85546875" style="628" customWidth="1"/>
    <col min="3074" max="3074" width="25" style="628" customWidth="1"/>
    <col min="3075" max="3075" width="18.7109375" style="628" customWidth="1"/>
    <col min="3076" max="3076" width="29.7109375" style="628" customWidth="1"/>
    <col min="3077" max="3077" width="13.42578125" style="628" customWidth="1"/>
    <col min="3078" max="3078" width="13.85546875" style="628" customWidth="1"/>
    <col min="3079" max="3083" width="16.5703125" style="628" customWidth="1"/>
    <col min="3084" max="3084" width="20.5703125" style="628" customWidth="1"/>
    <col min="3085" max="3085" width="21.140625" style="628" customWidth="1"/>
    <col min="3086" max="3086" width="9.5703125" style="628" customWidth="1"/>
    <col min="3087" max="3087" width="0.42578125" style="628" customWidth="1"/>
    <col min="3088" max="3094" width="6.42578125" style="628" customWidth="1"/>
    <col min="3095" max="3323" width="11.42578125" style="628"/>
    <col min="3324" max="3324" width="1" style="628" customWidth="1"/>
    <col min="3325" max="3325" width="4.28515625" style="628" customWidth="1"/>
    <col min="3326" max="3326" width="34.7109375" style="628" customWidth="1"/>
    <col min="3327" max="3327" width="0" style="628" hidden="1" customWidth="1"/>
    <col min="3328" max="3328" width="20" style="628" customWidth="1"/>
    <col min="3329" max="3329" width="20.85546875" style="628" customWidth="1"/>
    <col min="3330" max="3330" width="25" style="628" customWidth="1"/>
    <col min="3331" max="3331" width="18.7109375" style="628" customWidth="1"/>
    <col min="3332" max="3332" width="29.7109375" style="628" customWidth="1"/>
    <col min="3333" max="3333" width="13.42578125" style="628" customWidth="1"/>
    <col min="3334" max="3334" width="13.85546875" style="628" customWidth="1"/>
    <col min="3335" max="3339" width="16.5703125" style="628" customWidth="1"/>
    <col min="3340" max="3340" width="20.5703125" style="628" customWidth="1"/>
    <col min="3341" max="3341" width="21.140625" style="628" customWidth="1"/>
    <col min="3342" max="3342" width="9.5703125" style="628" customWidth="1"/>
    <col min="3343" max="3343" width="0.42578125" style="628" customWidth="1"/>
    <col min="3344" max="3350" width="6.42578125" style="628" customWidth="1"/>
    <col min="3351" max="3579" width="11.42578125" style="628"/>
    <col min="3580" max="3580" width="1" style="628" customWidth="1"/>
    <col min="3581" max="3581" width="4.28515625" style="628" customWidth="1"/>
    <col min="3582" max="3582" width="34.7109375" style="628" customWidth="1"/>
    <col min="3583" max="3583" width="0" style="628" hidden="1" customWidth="1"/>
    <col min="3584" max="3584" width="20" style="628" customWidth="1"/>
    <col min="3585" max="3585" width="20.85546875" style="628" customWidth="1"/>
    <col min="3586" max="3586" width="25" style="628" customWidth="1"/>
    <col min="3587" max="3587" width="18.7109375" style="628" customWidth="1"/>
    <col min="3588" max="3588" width="29.7109375" style="628" customWidth="1"/>
    <col min="3589" max="3589" width="13.42578125" style="628" customWidth="1"/>
    <col min="3590" max="3590" width="13.85546875" style="628" customWidth="1"/>
    <col min="3591" max="3595" width="16.5703125" style="628" customWidth="1"/>
    <col min="3596" max="3596" width="20.5703125" style="628" customWidth="1"/>
    <col min="3597" max="3597" width="21.140625" style="628" customWidth="1"/>
    <col min="3598" max="3598" width="9.5703125" style="628" customWidth="1"/>
    <col min="3599" max="3599" width="0.42578125" style="628" customWidth="1"/>
    <col min="3600" max="3606" width="6.42578125" style="628" customWidth="1"/>
    <col min="3607" max="3835" width="11.42578125" style="628"/>
    <col min="3836" max="3836" width="1" style="628" customWidth="1"/>
    <col min="3837" max="3837" width="4.28515625" style="628" customWidth="1"/>
    <col min="3838" max="3838" width="34.7109375" style="628" customWidth="1"/>
    <col min="3839" max="3839" width="0" style="628" hidden="1" customWidth="1"/>
    <col min="3840" max="3840" width="20" style="628" customWidth="1"/>
    <col min="3841" max="3841" width="20.85546875" style="628" customWidth="1"/>
    <col min="3842" max="3842" width="25" style="628" customWidth="1"/>
    <col min="3843" max="3843" width="18.7109375" style="628" customWidth="1"/>
    <col min="3844" max="3844" width="29.7109375" style="628" customWidth="1"/>
    <col min="3845" max="3845" width="13.42578125" style="628" customWidth="1"/>
    <col min="3846" max="3846" width="13.85546875" style="628" customWidth="1"/>
    <col min="3847" max="3851" width="16.5703125" style="628" customWidth="1"/>
    <col min="3852" max="3852" width="20.5703125" style="628" customWidth="1"/>
    <col min="3853" max="3853" width="21.140625" style="628" customWidth="1"/>
    <col min="3854" max="3854" width="9.5703125" style="628" customWidth="1"/>
    <col min="3855" max="3855" width="0.42578125" style="628" customWidth="1"/>
    <col min="3856" max="3862" width="6.42578125" style="628" customWidth="1"/>
    <col min="3863" max="4091" width="11.42578125" style="628"/>
    <col min="4092" max="4092" width="1" style="628" customWidth="1"/>
    <col min="4093" max="4093" width="4.28515625" style="628" customWidth="1"/>
    <col min="4094" max="4094" width="34.7109375" style="628" customWidth="1"/>
    <col min="4095" max="4095" width="0" style="628" hidden="1" customWidth="1"/>
    <col min="4096" max="4096" width="20" style="628" customWidth="1"/>
    <col min="4097" max="4097" width="20.85546875" style="628" customWidth="1"/>
    <col min="4098" max="4098" width="25" style="628" customWidth="1"/>
    <col min="4099" max="4099" width="18.7109375" style="628" customWidth="1"/>
    <col min="4100" max="4100" width="29.7109375" style="628" customWidth="1"/>
    <col min="4101" max="4101" width="13.42578125" style="628" customWidth="1"/>
    <col min="4102" max="4102" width="13.85546875" style="628" customWidth="1"/>
    <col min="4103" max="4107" width="16.5703125" style="628" customWidth="1"/>
    <col min="4108" max="4108" width="20.5703125" style="628" customWidth="1"/>
    <col min="4109" max="4109" width="21.140625" style="628" customWidth="1"/>
    <col min="4110" max="4110" width="9.5703125" style="628" customWidth="1"/>
    <col min="4111" max="4111" width="0.42578125" style="628" customWidth="1"/>
    <col min="4112" max="4118" width="6.42578125" style="628" customWidth="1"/>
    <col min="4119" max="4347" width="11.42578125" style="628"/>
    <col min="4348" max="4348" width="1" style="628" customWidth="1"/>
    <col min="4349" max="4349" width="4.28515625" style="628" customWidth="1"/>
    <col min="4350" max="4350" width="34.7109375" style="628" customWidth="1"/>
    <col min="4351" max="4351" width="0" style="628" hidden="1" customWidth="1"/>
    <col min="4352" max="4352" width="20" style="628" customWidth="1"/>
    <col min="4353" max="4353" width="20.85546875" style="628" customWidth="1"/>
    <col min="4354" max="4354" width="25" style="628" customWidth="1"/>
    <col min="4355" max="4355" width="18.7109375" style="628" customWidth="1"/>
    <col min="4356" max="4356" width="29.7109375" style="628" customWidth="1"/>
    <col min="4357" max="4357" width="13.42578125" style="628" customWidth="1"/>
    <col min="4358" max="4358" width="13.85546875" style="628" customWidth="1"/>
    <col min="4359" max="4363" width="16.5703125" style="628" customWidth="1"/>
    <col min="4364" max="4364" width="20.5703125" style="628" customWidth="1"/>
    <col min="4365" max="4365" width="21.140625" style="628" customWidth="1"/>
    <col min="4366" max="4366" width="9.5703125" style="628" customWidth="1"/>
    <col min="4367" max="4367" width="0.42578125" style="628" customWidth="1"/>
    <col min="4368" max="4374" width="6.42578125" style="628" customWidth="1"/>
    <col min="4375" max="4603" width="11.42578125" style="628"/>
    <col min="4604" max="4604" width="1" style="628" customWidth="1"/>
    <col min="4605" max="4605" width="4.28515625" style="628" customWidth="1"/>
    <col min="4606" max="4606" width="34.7109375" style="628" customWidth="1"/>
    <col min="4607" max="4607" width="0" style="628" hidden="1" customWidth="1"/>
    <col min="4608" max="4608" width="20" style="628" customWidth="1"/>
    <col min="4609" max="4609" width="20.85546875" style="628" customWidth="1"/>
    <col min="4610" max="4610" width="25" style="628" customWidth="1"/>
    <col min="4611" max="4611" width="18.7109375" style="628" customWidth="1"/>
    <col min="4612" max="4612" width="29.7109375" style="628" customWidth="1"/>
    <col min="4613" max="4613" width="13.42578125" style="628" customWidth="1"/>
    <col min="4614" max="4614" width="13.85546875" style="628" customWidth="1"/>
    <col min="4615" max="4619" width="16.5703125" style="628" customWidth="1"/>
    <col min="4620" max="4620" width="20.5703125" style="628" customWidth="1"/>
    <col min="4621" max="4621" width="21.140625" style="628" customWidth="1"/>
    <col min="4622" max="4622" width="9.5703125" style="628" customWidth="1"/>
    <col min="4623" max="4623" width="0.42578125" style="628" customWidth="1"/>
    <col min="4624" max="4630" width="6.42578125" style="628" customWidth="1"/>
    <col min="4631" max="4859" width="11.42578125" style="628"/>
    <col min="4860" max="4860" width="1" style="628" customWidth="1"/>
    <col min="4861" max="4861" width="4.28515625" style="628" customWidth="1"/>
    <col min="4862" max="4862" width="34.7109375" style="628" customWidth="1"/>
    <col min="4863" max="4863" width="0" style="628" hidden="1" customWidth="1"/>
    <col min="4864" max="4864" width="20" style="628" customWidth="1"/>
    <col min="4865" max="4865" width="20.85546875" style="628" customWidth="1"/>
    <col min="4866" max="4866" width="25" style="628" customWidth="1"/>
    <col min="4867" max="4867" width="18.7109375" style="628" customWidth="1"/>
    <col min="4868" max="4868" width="29.7109375" style="628" customWidth="1"/>
    <col min="4869" max="4869" width="13.42578125" style="628" customWidth="1"/>
    <col min="4870" max="4870" width="13.85546875" style="628" customWidth="1"/>
    <col min="4871" max="4875" width="16.5703125" style="628" customWidth="1"/>
    <col min="4876" max="4876" width="20.5703125" style="628" customWidth="1"/>
    <col min="4877" max="4877" width="21.140625" style="628" customWidth="1"/>
    <col min="4878" max="4878" width="9.5703125" style="628" customWidth="1"/>
    <col min="4879" max="4879" width="0.42578125" style="628" customWidth="1"/>
    <col min="4880" max="4886" width="6.42578125" style="628" customWidth="1"/>
    <col min="4887" max="5115" width="11.42578125" style="628"/>
    <col min="5116" max="5116" width="1" style="628" customWidth="1"/>
    <col min="5117" max="5117" width="4.28515625" style="628" customWidth="1"/>
    <col min="5118" max="5118" width="34.7109375" style="628" customWidth="1"/>
    <col min="5119" max="5119" width="0" style="628" hidden="1" customWidth="1"/>
    <col min="5120" max="5120" width="20" style="628" customWidth="1"/>
    <col min="5121" max="5121" width="20.85546875" style="628" customWidth="1"/>
    <col min="5122" max="5122" width="25" style="628" customWidth="1"/>
    <col min="5123" max="5123" width="18.7109375" style="628" customWidth="1"/>
    <col min="5124" max="5124" width="29.7109375" style="628" customWidth="1"/>
    <col min="5125" max="5125" width="13.42578125" style="628" customWidth="1"/>
    <col min="5126" max="5126" width="13.85546875" style="628" customWidth="1"/>
    <col min="5127" max="5131" width="16.5703125" style="628" customWidth="1"/>
    <col min="5132" max="5132" width="20.5703125" style="628" customWidth="1"/>
    <col min="5133" max="5133" width="21.140625" style="628" customWidth="1"/>
    <col min="5134" max="5134" width="9.5703125" style="628" customWidth="1"/>
    <col min="5135" max="5135" width="0.42578125" style="628" customWidth="1"/>
    <col min="5136" max="5142" width="6.42578125" style="628" customWidth="1"/>
    <col min="5143" max="5371" width="11.42578125" style="628"/>
    <col min="5372" max="5372" width="1" style="628" customWidth="1"/>
    <col min="5373" max="5373" width="4.28515625" style="628" customWidth="1"/>
    <col min="5374" max="5374" width="34.7109375" style="628" customWidth="1"/>
    <col min="5375" max="5375" width="0" style="628" hidden="1" customWidth="1"/>
    <col min="5376" max="5376" width="20" style="628" customWidth="1"/>
    <col min="5377" max="5377" width="20.85546875" style="628" customWidth="1"/>
    <col min="5378" max="5378" width="25" style="628" customWidth="1"/>
    <col min="5379" max="5379" width="18.7109375" style="628" customWidth="1"/>
    <col min="5380" max="5380" width="29.7109375" style="628" customWidth="1"/>
    <col min="5381" max="5381" width="13.42578125" style="628" customWidth="1"/>
    <col min="5382" max="5382" width="13.85546875" style="628" customWidth="1"/>
    <col min="5383" max="5387" width="16.5703125" style="628" customWidth="1"/>
    <col min="5388" max="5388" width="20.5703125" style="628" customWidth="1"/>
    <col min="5389" max="5389" width="21.140625" style="628" customWidth="1"/>
    <col min="5390" max="5390" width="9.5703125" style="628" customWidth="1"/>
    <col min="5391" max="5391" width="0.42578125" style="628" customWidth="1"/>
    <col min="5392" max="5398" width="6.42578125" style="628" customWidth="1"/>
    <col min="5399" max="5627" width="11.42578125" style="628"/>
    <col min="5628" max="5628" width="1" style="628" customWidth="1"/>
    <col min="5629" max="5629" width="4.28515625" style="628" customWidth="1"/>
    <col min="5630" max="5630" width="34.7109375" style="628" customWidth="1"/>
    <col min="5631" max="5631" width="0" style="628" hidden="1" customWidth="1"/>
    <col min="5632" max="5632" width="20" style="628" customWidth="1"/>
    <col min="5633" max="5633" width="20.85546875" style="628" customWidth="1"/>
    <col min="5634" max="5634" width="25" style="628" customWidth="1"/>
    <col min="5635" max="5635" width="18.7109375" style="628" customWidth="1"/>
    <col min="5636" max="5636" width="29.7109375" style="628" customWidth="1"/>
    <col min="5637" max="5637" width="13.42578125" style="628" customWidth="1"/>
    <col min="5638" max="5638" width="13.85546875" style="628" customWidth="1"/>
    <col min="5639" max="5643" width="16.5703125" style="628" customWidth="1"/>
    <col min="5644" max="5644" width="20.5703125" style="628" customWidth="1"/>
    <col min="5645" max="5645" width="21.140625" style="628" customWidth="1"/>
    <col min="5646" max="5646" width="9.5703125" style="628" customWidth="1"/>
    <col min="5647" max="5647" width="0.42578125" style="628" customWidth="1"/>
    <col min="5648" max="5654" width="6.42578125" style="628" customWidth="1"/>
    <col min="5655" max="5883" width="11.42578125" style="628"/>
    <col min="5884" max="5884" width="1" style="628" customWidth="1"/>
    <col min="5885" max="5885" width="4.28515625" style="628" customWidth="1"/>
    <col min="5886" max="5886" width="34.7109375" style="628" customWidth="1"/>
    <col min="5887" max="5887" width="0" style="628" hidden="1" customWidth="1"/>
    <col min="5888" max="5888" width="20" style="628" customWidth="1"/>
    <col min="5889" max="5889" width="20.85546875" style="628" customWidth="1"/>
    <col min="5890" max="5890" width="25" style="628" customWidth="1"/>
    <col min="5891" max="5891" width="18.7109375" style="628" customWidth="1"/>
    <col min="5892" max="5892" width="29.7109375" style="628" customWidth="1"/>
    <col min="5893" max="5893" width="13.42578125" style="628" customWidth="1"/>
    <col min="5894" max="5894" width="13.85546875" style="628" customWidth="1"/>
    <col min="5895" max="5899" width="16.5703125" style="628" customWidth="1"/>
    <col min="5900" max="5900" width="20.5703125" style="628" customWidth="1"/>
    <col min="5901" max="5901" width="21.140625" style="628" customWidth="1"/>
    <col min="5902" max="5902" width="9.5703125" style="628" customWidth="1"/>
    <col min="5903" max="5903" width="0.42578125" style="628" customWidth="1"/>
    <col min="5904" max="5910" width="6.42578125" style="628" customWidth="1"/>
    <col min="5911" max="6139" width="11.42578125" style="628"/>
    <col min="6140" max="6140" width="1" style="628" customWidth="1"/>
    <col min="6141" max="6141" width="4.28515625" style="628" customWidth="1"/>
    <col min="6142" max="6142" width="34.7109375" style="628" customWidth="1"/>
    <col min="6143" max="6143" width="0" style="628" hidden="1" customWidth="1"/>
    <col min="6144" max="6144" width="20" style="628" customWidth="1"/>
    <col min="6145" max="6145" width="20.85546875" style="628" customWidth="1"/>
    <col min="6146" max="6146" width="25" style="628" customWidth="1"/>
    <col min="6147" max="6147" width="18.7109375" style="628" customWidth="1"/>
    <col min="6148" max="6148" width="29.7109375" style="628" customWidth="1"/>
    <col min="6149" max="6149" width="13.42578125" style="628" customWidth="1"/>
    <col min="6150" max="6150" width="13.85546875" style="628" customWidth="1"/>
    <col min="6151" max="6155" width="16.5703125" style="628" customWidth="1"/>
    <col min="6156" max="6156" width="20.5703125" style="628" customWidth="1"/>
    <col min="6157" max="6157" width="21.140625" style="628" customWidth="1"/>
    <col min="6158" max="6158" width="9.5703125" style="628" customWidth="1"/>
    <col min="6159" max="6159" width="0.42578125" style="628" customWidth="1"/>
    <col min="6160" max="6166" width="6.42578125" style="628" customWidth="1"/>
    <col min="6167" max="6395" width="11.42578125" style="628"/>
    <col min="6396" max="6396" width="1" style="628" customWidth="1"/>
    <col min="6397" max="6397" width="4.28515625" style="628" customWidth="1"/>
    <col min="6398" max="6398" width="34.7109375" style="628" customWidth="1"/>
    <col min="6399" max="6399" width="0" style="628" hidden="1" customWidth="1"/>
    <col min="6400" max="6400" width="20" style="628" customWidth="1"/>
    <col min="6401" max="6401" width="20.85546875" style="628" customWidth="1"/>
    <col min="6402" max="6402" width="25" style="628" customWidth="1"/>
    <col min="6403" max="6403" width="18.7109375" style="628" customWidth="1"/>
    <col min="6404" max="6404" width="29.7109375" style="628" customWidth="1"/>
    <col min="6405" max="6405" width="13.42578125" style="628" customWidth="1"/>
    <col min="6406" max="6406" width="13.85546875" style="628" customWidth="1"/>
    <col min="6407" max="6411" width="16.5703125" style="628" customWidth="1"/>
    <col min="6412" max="6412" width="20.5703125" style="628" customWidth="1"/>
    <col min="6413" max="6413" width="21.140625" style="628" customWidth="1"/>
    <col min="6414" max="6414" width="9.5703125" style="628" customWidth="1"/>
    <col min="6415" max="6415" width="0.42578125" style="628" customWidth="1"/>
    <col min="6416" max="6422" width="6.42578125" style="628" customWidth="1"/>
    <col min="6423" max="6651" width="11.42578125" style="628"/>
    <col min="6652" max="6652" width="1" style="628" customWidth="1"/>
    <col min="6653" max="6653" width="4.28515625" style="628" customWidth="1"/>
    <col min="6654" max="6654" width="34.7109375" style="628" customWidth="1"/>
    <col min="6655" max="6655" width="0" style="628" hidden="1" customWidth="1"/>
    <col min="6656" max="6656" width="20" style="628" customWidth="1"/>
    <col min="6657" max="6657" width="20.85546875" style="628" customWidth="1"/>
    <col min="6658" max="6658" width="25" style="628" customWidth="1"/>
    <col min="6659" max="6659" width="18.7109375" style="628" customWidth="1"/>
    <col min="6660" max="6660" width="29.7109375" style="628" customWidth="1"/>
    <col min="6661" max="6661" width="13.42578125" style="628" customWidth="1"/>
    <col min="6662" max="6662" width="13.85546875" style="628" customWidth="1"/>
    <col min="6663" max="6667" width="16.5703125" style="628" customWidth="1"/>
    <col min="6668" max="6668" width="20.5703125" style="628" customWidth="1"/>
    <col min="6669" max="6669" width="21.140625" style="628" customWidth="1"/>
    <col min="6670" max="6670" width="9.5703125" style="628" customWidth="1"/>
    <col min="6671" max="6671" width="0.42578125" style="628" customWidth="1"/>
    <col min="6672" max="6678" width="6.42578125" style="628" customWidth="1"/>
    <col min="6679" max="6907" width="11.42578125" style="628"/>
    <col min="6908" max="6908" width="1" style="628" customWidth="1"/>
    <col min="6909" max="6909" width="4.28515625" style="628" customWidth="1"/>
    <col min="6910" max="6910" width="34.7109375" style="628" customWidth="1"/>
    <col min="6911" max="6911" width="0" style="628" hidden="1" customWidth="1"/>
    <col min="6912" max="6912" width="20" style="628" customWidth="1"/>
    <col min="6913" max="6913" width="20.85546875" style="628" customWidth="1"/>
    <col min="6914" max="6914" width="25" style="628" customWidth="1"/>
    <col min="6915" max="6915" width="18.7109375" style="628" customWidth="1"/>
    <col min="6916" max="6916" width="29.7109375" style="628" customWidth="1"/>
    <col min="6917" max="6917" width="13.42578125" style="628" customWidth="1"/>
    <col min="6918" max="6918" width="13.85546875" style="628" customWidth="1"/>
    <col min="6919" max="6923" width="16.5703125" style="628" customWidth="1"/>
    <col min="6924" max="6924" width="20.5703125" style="628" customWidth="1"/>
    <col min="6925" max="6925" width="21.140625" style="628" customWidth="1"/>
    <col min="6926" max="6926" width="9.5703125" style="628" customWidth="1"/>
    <col min="6927" max="6927" width="0.42578125" style="628" customWidth="1"/>
    <col min="6928" max="6934" width="6.42578125" style="628" customWidth="1"/>
    <col min="6935" max="7163" width="11.42578125" style="628"/>
    <col min="7164" max="7164" width="1" style="628" customWidth="1"/>
    <col min="7165" max="7165" width="4.28515625" style="628" customWidth="1"/>
    <col min="7166" max="7166" width="34.7109375" style="628" customWidth="1"/>
    <col min="7167" max="7167" width="0" style="628" hidden="1" customWidth="1"/>
    <col min="7168" max="7168" width="20" style="628" customWidth="1"/>
    <col min="7169" max="7169" width="20.85546875" style="628" customWidth="1"/>
    <col min="7170" max="7170" width="25" style="628" customWidth="1"/>
    <col min="7171" max="7171" width="18.7109375" style="628" customWidth="1"/>
    <col min="7172" max="7172" width="29.7109375" style="628" customWidth="1"/>
    <col min="7173" max="7173" width="13.42578125" style="628" customWidth="1"/>
    <col min="7174" max="7174" width="13.85546875" style="628" customWidth="1"/>
    <col min="7175" max="7179" width="16.5703125" style="628" customWidth="1"/>
    <col min="7180" max="7180" width="20.5703125" style="628" customWidth="1"/>
    <col min="7181" max="7181" width="21.140625" style="628" customWidth="1"/>
    <col min="7182" max="7182" width="9.5703125" style="628" customWidth="1"/>
    <col min="7183" max="7183" width="0.42578125" style="628" customWidth="1"/>
    <col min="7184" max="7190" width="6.42578125" style="628" customWidth="1"/>
    <col min="7191" max="7419" width="11.42578125" style="628"/>
    <col min="7420" max="7420" width="1" style="628" customWidth="1"/>
    <col min="7421" max="7421" width="4.28515625" style="628" customWidth="1"/>
    <col min="7422" max="7422" width="34.7109375" style="628" customWidth="1"/>
    <col min="7423" max="7423" width="0" style="628" hidden="1" customWidth="1"/>
    <col min="7424" max="7424" width="20" style="628" customWidth="1"/>
    <col min="7425" max="7425" width="20.85546875" style="628" customWidth="1"/>
    <col min="7426" max="7426" width="25" style="628" customWidth="1"/>
    <col min="7427" max="7427" width="18.7109375" style="628" customWidth="1"/>
    <col min="7428" max="7428" width="29.7109375" style="628" customWidth="1"/>
    <col min="7429" max="7429" width="13.42578125" style="628" customWidth="1"/>
    <col min="7430" max="7430" width="13.85546875" style="628" customWidth="1"/>
    <col min="7431" max="7435" width="16.5703125" style="628" customWidth="1"/>
    <col min="7436" max="7436" width="20.5703125" style="628" customWidth="1"/>
    <col min="7437" max="7437" width="21.140625" style="628" customWidth="1"/>
    <col min="7438" max="7438" width="9.5703125" style="628" customWidth="1"/>
    <col min="7439" max="7439" width="0.42578125" style="628" customWidth="1"/>
    <col min="7440" max="7446" width="6.42578125" style="628" customWidth="1"/>
    <col min="7447" max="7675" width="11.42578125" style="628"/>
    <col min="7676" max="7676" width="1" style="628" customWidth="1"/>
    <col min="7677" max="7677" width="4.28515625" style="628" customWidth="1"/>
    <col min="7678" max="7678" width="34.7109375" style="628" customWidth="1"/>
    <col min="7679" max="7679" width="0" style="628" hidden="1" customWidth="1"/>
    <col min="7680" max="7680" width="20" style="628" customWidth="1"/>
    <col min="7681" max="7681" width="20.85546875" style="628" customWidth="1"/>
    <col min="7682" max="7682" width="25" style="628" customWidth="1"/>
    <col min="7683" max="7683" width="18.7109375" style="628" customWidth="1"/>
    <col min="7684" max="7684" width="29.7109375" style="628" customWidth="1"/>
    <col min="7685" max="7685" width="13.42578125" style="628" customWidth="1"/>
    <col min="7686" max="7686" width="13.85546875" style="628" customWidth="1"/>
    <col min="7687" max="7691" width="16.5703125" style="628" customWidth="1"/>
    <col min="7692" max="7692" width="20.5703125" style="628" customWidth="1"/>
    <col min="7693" max="7693" width="21.140625" style="628" customWidth="1"/>
    <col min="7694" max="7694" width="9.5703125" style="628" customWidth="1"/>
    <col min="7695" max="7695" width="0.42578125" style="628" customWidth="1"/>
    <col min="7696" max="7702" width="6.42578125" style="628" customWidth="1"/>
    <col min="7703" max="7931" width="11.42578125" style="628"/>
    <col min="7932" max="7932" width="1" style="628" customWidth="1"/>
    <col min="7933" max="7933" width="4.28515625" style="628" customWidth="1"/>
    <col min="7934" max="7934" width="34.7109375" style="628" customWidth="1"/>
    <col min="7935" max="7935" width="0" style="628" hidden="1" customWidth="1"/>
    <col min="7936" max="7936" width="20" style="628" customWidth="1"/>
    <col min="7937" max="7937" width="20.85546875" style="628" customWidth="1"/>
    <col min="7938" max="7938" width="25" style="628" customWidth="1"/>
    <col min="7939" max="7939" width="18.7109375" style="628" customWidth="1"/>
    <col min="7940" max="7940" width="29.7109375" style="628" customWidth="1"/>
    <col min="7941" max="7941" width="13.42578125" style="628" customWidth="1"/>
    <col min="7942" max="7942" width="13.85546875" style="628" customWidth="1"/>
    <col min="7943" max="7947" width="16.5703125" style="628" customWidth="1"/>
    <col min="7948" max="7948" width="20.5703125" style="628" customWidth="1"/>
    <col min="7949" max="7949" width="21.140625" style="628" customWidth="1"/>
    <col min="7950" max="7950" width="9.5703125" style="628" customWidth="1"/>
    <col min="7951" max="7951" width="0.42578125" style="628" customWidth="1"/>
    <col min="7952" max="7958" width="6.42578125" style="628" customWidth="1"/>
    <col min="7959" max="8187" width="11.42578125" style="628"/>
    <col min="8188" max="8188" width="1" style="628" customWidth="1"/>
    <col min="8189" max="8189" width="4.28515625" style="628" customWidth="1"/>
    <col min="8190" max="8190" width="34.7109375" style="628" customWidth="1"/>
    <col min="8191" max="8191" width="0" style="628" hidden="1" customWidth="1"/>
    <col min="8192" max="8192" width="20" style="628" customWidth="1"/>
    <col min="8193" max="8193" width="20.85546875" style="628" customWidth="1"/>
    <col min="8194" max="8194" width="25" style="628" customWidth="1"/>
    <col min="8195" max="8195" width="18.7109375" style="628" customWidth="1"/>
    <col min="8196" max="8196" width="29.7109375" style="628" customWidth="1"/>
    <col min="8197" max="8197" width="13.42578125" style="628" customWidth="1"/>
    <col min="8198" max="8198" width="13.85546875" style="628" customWidth="1"/>
    <col min="8199" max="8203" width="16.5703125" style="628" customWidth="1"/>
    <col min="8204" max="8204" width="20.5703125" style="628" customWidth="1"/>
    <col min="8205" max="8205" width="21.140625" style="628" customWidth="1"/>
    <col min="8206" max="8206" width="9.5703125" style="628" customWidth="1"/>
    <col min="8207" max="8207" width="0.42578125" style="628" customWidth="1"/>
    <col min="8208" max="8214" width="6.42578125" style="628" customWidth="1"/>
    <col min="8215" max="8443" width="11.42578125" style="628"/>
    <col min="8444" max="8444" width="1" style="628" customWidth="1"/>
    <col min="8445" max="8445" width="4.28515625" style="628" customWidth="1"/>
    <col min="8446" max="8446" width="34.7109375" style="628" customWidth="1"/>
    <col min="8447" max="8447" width="0" style="628" hidden="1" customWidth="1"/>
    <col min="8448" max="8448" width="20" style="628" customWidth="1"/>
    <col min="8449" max="8449" width="20.85546875" style="628" customWidth="1"/>
    <col min="8450" max="8450" width="25" style="628" customWidth="1"/>
    <col min="8451" max="8451" width="18.7109375" style="628" customWidth="1"/>
    <col min="8452" max="8452" width="29.7109375" style="628" customWidth="1"/>
    <col min="8453" max="8453" width="13.42578125" style="628" customWidth="1"/>
    <col min="8454" max="8454" width="13.85546875" style="628" customWidth="1"/>
    <col min="8455" max="8459" width="16.5703125" style="628" customWidth="1"/>
    <col min="8460" max="8460" width="20.5703125" style="628" customWidth="1"/>
    <col min="8461" max="8461" width="21.140625" style="628" customWidth="1"/>
    <col min="8462" max="8462" width="9.5703125" style="628" customWidth="1"/>
    <col min="8463" max="8463" width="0.42578125" style="628" customWidth="1"/>
    <col min="8464" max="8470" width="6.42578125" style="628" customWidth="1"/>
    <col min="8471" max="8699" width="11.42578125" style="628"/>
    <col min="8700" max="8700" width="1" style="628" customWidth="1"/>
    <col min="8701" max="8701" width="4.28515625" style="628" customWidth="1"/>
    <col min="8702" max="8702" width="34.7109375" style="628" customWidth="1"/>
    <col min="8703" max="8703" width="0" style="628" hidden="1" customWidth="1"/>
    <col min="8704" max="8704" width="20" style="628" customWidth="1"/>
    <col min="8705" max="8705" width="20.85546875" style="628" customWidth="1"/>
    <col min="8706" max="8706" width="25" style="628" customWidth="1"/>
    <col min="8707" max="8707" width="18.7109375" style="628" customWidth="1"/>
    <col min="8708" max="8708" width="29.7109375" style="628" customWidth="1"/>
    <col min="8709" max="8709" width="13.42578125" style="628" customWidth="1"/>
    <col min="8710" max="8710" width="13.85546875" style="628" customWidth="1"/>
    <col min="8711" max="8715" width="16.5703125" style="628" customWidth="1"/>
    <col min="8716" max="8716" width="20.5703125" style="628" customWidth="1"/>
    <col min="8717" max="8717" width="21.140625" style="628" customWidth="1"/>
    <col min="8718" max="8718" width="9.5703125" style="628" customWidth="1"/>
    <col min="8719" max="8719" width="0.42578125" style="628" customWidth="1"/>
    <col min="8720" max="8726" width="6.42578125" style="628" customWidth="1"/>
    <col min="8727" max="8955" width="11.42578125" style="628"/>
    <col min="8956" max="8956" width="1" style="628" customWidth="1"/>
    <col min="8957" max="8957" width="4.28515625" style="628" customWidth="1"/>
    <col min="8958" max="8958" width="34.7109375" style="628" customWidth="1"/>
    <col min="8959" max="8959" width="0" style="628" hidden="1" customWidth="1"/>
    <col min="8960" max="8960" width="20" style="628" customWidth="1"/>
    <col min="8961" max="8961" width="20.85546875" style="628" customWidth="1"/>
    <col min="8962" max="8962" width="25" style="628" customWidth="1"/>
    <col min="8963" max="8963" width="18.7109375" style="628" customWidth="1"/>
    <col min="8964" max="8964" width="29.7109375" style="628" customWidth="1"/>
    <col min="8965" max="8965" width="13.42578125" style="628" customWidth="1"/>
    <col min="8966" max="8966" width="13.85546875" style="628" customWidth="1"/>
    <col min="8967" max="8971" width="16.5703125" style="628" customWidth="1"/>
    <col min="8972" max="8972" width="20.5703125" style="628" customWidth="1"/>
    <col min="8973" max="8973" width="21.140625" style="628" customWidth="1"/>
    <col min="8974" max="8974" width="9.5703125" style="628" customWidth="1"/>
    <col min="8975" max="8975" width="0.42578125" style="628" customWidth="1"/>
    <col min="8976" max="8982" width="6.42578125" style="628" customWidth="1"/>
    <col min="8983" max="9211" width="11.42578125" style="628"/>
    <col min="9212" max="9212" width="1" style="628" customWidth="1"/>
    <col min="9213" max="9213" width="4.28515625" style="628" customWidth="1"/>
    <col min="9214" max="9214" width="34.7109375" style="628" customWidth="1"/>
    <col min="9215" max="9215" width="0" style="628" hidden="1" customWidth="1"/>
    <col min="9216" max="9216" width="20" style="628" customWidth="1"/>
    <col min="9217" max="9217" width="20.85546875" style="628" customWidth="1"/>
    <col min="9218" max="9218" width="25" style="628" customWidth="1"/>
    <col min="9219" max="9219" width="18.7109375" style="628" customWidth="1"/>
    <col min="9220" max="9220" width="29.7109375" style="628" customWidth="1"/>
    <col min="9221" max="9221" width="13.42578125" style="628" customWidth="1"/>
    <col min="9222" max="9222" width="13.85546875" style="628" customWidth="1"/>
    <col min="9223" max="9227" width="16.5703125" style="628" customWidth="1"/>
    <col min="9228" max="9228" width="20.5703125" style="628" customWidth="1"/>
    <col min="9229" max="9229" width="21.140625" style="628" customWidth="1"/>
    <col min="9230" max="9230" width="9.5703125" style="628" customWidth="1"/>
    <col min="9231" max="9231" width="0.42578125" style="628" customWidth="1"/>
    <col min="9232" max="9238" width="6.42578125" style="628" customWidth="1"/>
    <col min="9239" max="9467" width="11.42578125" style="628"/>
    <col min="9468" max="9468" width="1" style="628" customWidth="1"/>
    <col min="9469" max="9469" width="4.28515625" style="628" customWidth="1"/>
    <col min="9470" max="9470" width="34.7109375" style="628" customWidth="1"/>
    <col min="9471" max="9471" width="0" style="628" hidden="1" customWidth="1"/>
    <col min="9472" max="9472" width="20" style="628" customWidth="1"/>
    <col min="9473" max="9473" width="20.85546875" style="628" customWidth="1"/>
    <col min="9474" max="9474" width="25" style="628" customWidth="1"/>
    <col min="9475" max="9475" width="18.7109375" style="628" customWidth="1"/>
    <col min="9476" max="9476" width="29.7109375" style="628" customWidth="1"/>
    <col min="9477" max="9477" width="13.42578125" style="628" customWidth="1"/>
    <col min="9478" max="9478" width="13.85546875" style="628" customWidth="1"/>
    <col min="9479" max="9483" width="16.5703125" style="628" customWidth="1"/>
    <col min="9484" max="9484" width="20.5703125" style="628" customWidth="1"/>
    <col min="9485" max="9485" width="21.140625" style="628" customWidth="1"/>
    <col min="9486" max="9486" width="9.5703125" style="628" customWidth="1"/>
    <col min="9487" max="9487" width="0.42578125" style="628" customWidth="1"/>
    <col min="9488" max="9494" width="6.42578125" style="628" customWidth="1"/>
    <col min="9495" max="9723" width="11.42578125" style="628"/>
    <col min="9724" max="9724" width="1" style="628" customWidth="1"/>
    <col min="9725" max="9725" width="4.28515625" style="628" customWidth="1"/>
    <col min="9726" max="9726" width="34.7109375" style="628" customWidth="1"/>
    <col min="9727" max="9727" width="0" style="628" hidden="1" customWidth="1"/>
    <col min="9728" max="9728" width="20" style="628" customWidth="1"/>
    <col min="9729" max="9729" width="20.85546875" style="628" customWidth="1"/>
    <col min="9730" max="9730" width="25" style="628" customWidth="1"/>
    <col min="9731" max="9731" width="18.7109375" style="628" customWidth="1"/>
    <col min="9732" max="9732" width="29.7109375" style="628" customWidth="1"/>
    <col min="9733" max="9733" width="13.42578125" style="628" customWidth="1"/>
    <col min="9734" max="9734" width="13.85546875" style="628" customWidth="1"/>
    <col min="9735" max="9739" width="16.5703125" style="628" customWidth="1"/>
    <col min="9740" max="9740" width="20.5703125" style="628" customWidth="1"/>
    <col min="9741" max="9741" width="21.140625" style="628" customWidth="1"/>
    <col min="9742" max="9742" width="9.5703125" style="628" customWidth="1"/>
    <col min="9743" max="9743" width="0.42578125" style="628" customWidth="1"/>
    <col min="9744" max="9750" width="6.42578125" style="628" customWidth="1"/>
    <col min="9751" max="9979" width="11.42578125" style="628"/>
    <col min="9980" max="9980" width="1" style="628" customWidth="1"/>
    <col min="9981" max="9981" width="4.28515625" style="628" customWidth="1"/>
    <col min="9982" max="9982" width="34.7109375" style="628" customWidth="1"/>
    <col min="9983" max="9983" width="0" style="628" hidden="1" customWidth="1"/>
    <col min="9984" max="9984" width="20" style="628" customWidth="1"/>
    <col min="9985" max="9985" width="20.85546875" style="628" customWidth="1"/>
    <col min="9986" max="9986" width="25" style="628" customWidth="1"/>
    <col min="9987" max="9987" width="18.7109375" style="628" customWidth="1"/>
    <col min="9988" max="9988" width="29.7109375" style="628" customWidth="1"/>
    <col min="9989" max="9989" width="13.42578125" style="628" customWidth="1"/>
    <col min="9990" max="9990" width="13.85546875" style="628" customWidth="1"/>
    <col min="9991" max="9995" width="16.5703125" style="628" customWidth="1"/>
    <col min="9996" max="9996" width="20.5703125" style="628" customWidth="1"/>
    <col min="9997" max="9997" width="21.140625" style="628" customWidth="1"/>
    <col min="9998" max="9998" width="9.5703125" style="628" customWidth="1"/>
    <col min="9999" max="9999" width="0.42578125" style="628" customWidth="1"/>
    <col min="10000" max="10006" width="6.42578125" style="628" customWidth="1"/>
    <col min="10007" max="10235" width="11.42578125" style="628"/>
    <col min="10236" max="10236" width="1" style="628" customWidth="1"/>
    <col min="10237" max="10237" width="4.28515625" style="628" customWidth="1"/>
    <col min="10238" max="10238" width="34.7109375" style="628" customWidth="1"/>
    <col min="10239" max="10239" width="0" style="628" hidden="1" customWidth="1"/>
    <col min="10240" max="10240" width="20" style="628" customWidth="1"/>
    <col min="10241" max="10241" width="20.85546875" style="628" customWidth="1"/>
    <col min="10242" max="10242" width="25" style="628" customWidth="1"/>
    <col min="10243" max="10243" width="18.7109375" style="628" customWidth="1"/>
    <col min="10244" max="10244" width="29.7109375" style="628" customWidth="1"/>
    <col min="10245" max="10245" width="13.42578125" style="628" customWidth="1"/>
    <col min="10246" max="10246" width="13.85546875" style="628" customWidth="1"/>
    <col min="10247" max="10251" width="16.5703125" style="628" customWidth="1"/>
    <col min="10252" max="10252" width="20.5703125" style="628" customWidth="1"/>
    <col min="10253" max="10253" width="21.140625" style="628" customWidth="1"/>
    <col min="10254" max="10254" width="9.5703125" style="628" customWidth="1"/>
    <col min="10255" max="10255" width="0.42578125" style="628" customWidth="1"/>
    <col min="10256" max="10262" width="6.42578125" style="628" customWidth="1"/>
    <col min="10263" max="10491" width="11.42578125" style="628"/>
    <col min="10492" max="10492" width="1" style="628" customWidth="1"/>
    <col min="10493" max="10493" width="4.28515625" style="628" customWidth="1"/>
    <col min="10494" max="10494" width="34.7109375" style="628" customWidth="1"/>
    <col min="10495" max="10495" width="0" style="628" hidden="1" customWidth="1"/>
    <col min="10496" max="10496" width="20" style="628" customWidth="1"/>
    <col min="10497" max="10497" width="20.85546875" style="628" customWidth="1"/>
    <col min="10498" max="10498" width="25" style="628" customWidth="1"/>
    <col min="10499" max="10499" width="18.7109375" style="628" customWidth="1"/>
    <col min="10500" max="10500" width="29.7109375" style="628" customWidth="1"/>
    <col min="10501" max="10501" width="13.42578125" style="628" customWidth="1"/>
    <col min="10502" max="10502" width="13.85546875" style="628" customWidth="1"/>
    <col min="10503" max="10507" width="16.5703125" style="628" customWidth="1"/>
    <col min="10508" max="10508" width="20.5703125" style="628" customWidth="1"/>
    <col min="10509" max="10509" width="21.140625" style="628" customWidth="1"/>
    <col min="10510" max="10510" width="9.5703125" style="628" customWidth="1"/>
    <col min="10511" max="10511" width="0.42578125" style="628" customWidth="1"/>
    <col min="10512" max="10518" width="6.42578125" style="628" customWidth="1"/>
    <col min="10519" max="10747" width="11.42578125" style="628"/>
    <col min="10748" max="10748" width="1" style="628" customWidth="1"/>
    <col min="10749" max="10749" width="4.28515625" style="628" customWidth="1"/>
    <col min="10750" max="10750" width="34.7109375" style="628" customWidth="1"/>
    <col min="10751" max="10751" width="0" style="628" hidden="1" customWidth="1"/>
    <col min="10752" max="10752" width="20" style="628" customWidth="1"/>
    <col min="10753" max="10753" width="20.85546875" style="628" customWidth="1"/>
    <col min="10754" max="10754" width="25" style="628" customWidth="1"/>
    <col min="10755" max="10755" width="18.7109375" style="628" customWidth="1"/>
    <col min="10756" max="10756" width="29.7109375" style="628" customWidth="1"/>
    <col min="10757" max="10757" width="13.42578125" style="628" customWidth="1"/>
    <col min="10758" max="10758" width="13.85546875" style="628" customWidth="1"/>
    <col min="10759" max="10763" width="16.5703125" style="628" customWidth="1"/>
    <col min="10764" max="10764" width="20.5703125" style="628" customWidth="1"/>
    <col min="10765" max="10765" width="21.140625" style="628" customWidth="1"/>
    <col min="10766" max="10766" width="9.5703125" style="628" customWidth="1"/>
    <col min="10767" max="10767" width="0.42578125" style="628" customWidth="1"/>
    <col min="10768" max="10774" width="6.42578125" style="628" customWidth="1"/>
    <col min="10775" max="11003" width="11.42578125" style="628"/>
    <col min="11004" max="11004" width="1" style="628" customWidth="1"/>
    <col min="11005" max="11005" width="4.28515625" style="628" customWidth="1"/>
    <col min="11006" max="11006" width="34.7109375" style="628" customWidth="1"/>
    <col min="11007" max="11007" width="0" style="628" hidden="1" customWidth="1"/>
    <col min="11008" max="11008" width="20" style="628" customWidth="1"/>
    <col min="11009" max="11009" width="20.85546875" style="628" customWidth="1"/>
    <col min="11010" max="11010" width="25" style="628" customWidth="1"/>
    <col min="11011" max="11011" width="18.7109375" style="628" customWidth="1"/>
    <col min="11012" max="11012" width="29.7109375" style="628" customWidth="1"/>
    <col min="11013" max="11013" width="13.42578125" style="628" customWidth="1"/>
    <col min="11014" max="11014" width="13.85546875" style="628" customWidth="1"/>
    <col min="11015" max="11019" width="16.5703125" style="628" customWidth="1"/>
    <col min="11020" max="11020" width="20.5703125" style="628" customWidth="1"/>
    <col min="11021" max="11021" width="21.140625" style="628" customWidth="1"/>
    <col min="11022" max="11022" width="9.5703125" style="628" customWidth="1"/>
    <col min="11023" max="11023" width="0.42578125" style="628" customWidth="1"/>
    <col min="11024" max="11030" width="6.42578125" style="628" customWidth="1"/>
    <col min="11031" max="11259" width="11.42578125" style="628"/>
    <col min="11260" max="11260" width="1" style="628" customWidth="1"/>
    <col min="11261" max="11261" width="4.28515625" style="628" customWidth="1"/>
    <col min="11262" max="11262" width="34.7109375" style="628" customWidth="1"/>
    <col min="11263" max="11263" width="0" style="628" hidden="1" customWidth="1"/>
    <col min="11264" max="11264" width="20" style="628" customWidth="1"/>
    <col min="11265" max="11265" width="20.85546875" style="628" customWidth="1"/>
    <col min="11266" max="11266" width="25" style="628" customWidth="1"/>
    <col min="11267" max="11267" width="18.7109375" style="628" customWidth="1"/>
    <col min="11268" max="11268" width="29.7109375" style="628" customWidth="1"/>
    <col min="11269" max="11269" width="13.42578125" style="628" customWidth="1"/>
    <col min="11270" max="11270" width="13.85546875" style="628" customWidth="1"/>
    <col min="11271" max="11275" width="16.5703125" style="628" customWidth="1"/>
    <col min="11276" max="11276" width="20.5703125" style="628" customWidth="1"/>
    <col min="11277" max="11277" width="21.140625" style="628" customWidth="1"/>
    <col min="11278" max="11278" width="9.5703125" style="628" customWidth="1"/>
    <col min="11279" max="11279" width="0.42578125" style="628" customWidth="1"/>
    <col min="11280" max="11286" width="6.42578125" style="628" customWidth="1"/>
    <col min="11287" max="11515" width="11.42578125" style="628"/>
    <col min="11516" max="11516" width="1" style="628" customWidth="1"/>
    <col min="11517" max="11517" width="4.28515625" style="628" customWidth="1"/>
    <col min="11518" max="11518" width="34.7109375" style="628" customWidth="1"/>
    <col min="11519" max="11519" width="0" style="628" hidden="1" customWidth="1"/>
    <col min="11520" max="11520" width="20" style="628" customWidth="1"/>
    <col min="11521" max="11521" width="20.85546875" style="628" customWidth="1"/>
    <col min="11522" max="11522" width="25" style="628" customWidth="1"/>
    <col min="11523" max="11523" width="18.7109375" style="628" customWidth="1"/>
    <col min="11524" max="11524" width="29.7109375" style="628" customWidth="1"/>
    <col min="11525" max="11525" width="13.42578125" style="628" customWidth="1"/>
    <col min="11526" max="11526" width="13.85546875" style="628" customWidth="1"/>
    <col min="11527" max="11531" width="16.5703125" style="628" customWidth="1"/>
    <col min="11532" max="11532" width="20.5703125" style="628" customWidth="1"/>
    <col min="11533" max="11533" width="21.140625" style="628" customWidth="1"/>
    <col min="11534" max="11534" width="9.5703125" style="628" customWidth="1"/>
    <col min="11535" max="11535" width="0.42578125" style="628" customWidth="1"/>
    <col min="11536" max="11542" width="6.42578125" style="628" customWidth="1"/>
    <col min="11543" max="11771" width="11.42578125" style="628"/>
    <col min="11772" max="11772" width="1" style="628" customWidth="1"/>
    <col min="11773" max="11773" width="4.28515625" style="628" customWidth="1"/>
    <col min="11774" max="11774" width="34.7109375" style="628" customWidth="1"/>
    <col min="11775" max="11775" width="0" style="628" hidden="1" customWidth="1"/>
    <col min="11776" max="11776" width="20" style="628" customWidth="1"/>
    <col min="11777" max="11777" width="20.85546875" style="628" customWidth="1"/>
    <col min="11778" max="11778" width="25" style="628" customWidth="1"/>
    <col min="11779" max="11779" width="18.7109375" style="628" customWidth="1"/>
    <col min="11780" max="11780" width="29.7109375" style="628" customWidth="1"/>
    <col min="11781" max="11781" width="13.42578125" style="628" customWidth="1"/>
    <col min="11782" max="11782" width="13.85546875" style="628" customWidth="1"/>
    <col min="11783" max="11787" width="16.5703125" style="628" customWidth="1"/>
    <col min="11788" max="11788" width="20.5703125" style="628" customWidth="1"/>
    <col min="11789" max="11789" width="21.140625" style="628" customWidth="1"/>
    <col min="11790" max="11790" width="9.5703125" style="628" customWidth="1"/>
    <col min="11791" max="11791" width="0.42578125" style="628" customWidth="1"/>
    <col min="11792" max="11798" width="6.42578125" style="628" customWidth="1"/>
    <col min="11799" max="12027" width="11.42578125" style="628"/>
    <col min="12028" max="12028" width="1" style="628" customWidth="1"/>
    <col min="12029" max="12029" width="4.28515625" style="628" customWidth="1"/>
    <col min="12030" max="12030" width="34.7109375" style="628" customWidth="1"/>
    <col min="12031" max="12031" width="0" style="628" hidden="1" customWidth="1"/>
    <col min="12032" max="12032" width="20" style="628" customWidth="1"/>
    <col min="12033" max="12033" width="20.85546875" style="628" customWidth="1"/>
    <col min="12034" max="12034" width="25" style="628" customWidth="1"/>
    <col min="12035" max="12035" width="18.7109375" style="628" customWidth="1"/>
    <col min="12036" max="12036" width="29.7109375" style="628" customWidth="1"/>
    <col min="12037" max="12037" width="13.42578125" style="628" customWidth="1"/>
    <col min="12038" max="12038" width="13.85546875" style="628" customWidth="1"/>
    <col min="12039" max="12043" width="16.5703125" style="628" customWidth="1"/>
    <col min="12044" max="12044" width="20.5703125" style="628" customWidth="1"/>
    <col min="12045" max="12045" width="21.140625" style="628" customWidth="1"/>
    <col min="12046" max="12046" width="9.5703125" style="628" customWidth="1"/>
    <col min="12047" max="12047" width="0.42578125" style="628" customWidth="1"/>
    <col min="12048" max="12054" width="6.42578125" style="628" customWidth="1"/>
    <col min="12055" max="12283" width="11.42578125" style="628"/>
    <col min="12284" max="12284" width="1" style="628" customWidth="1"/>
    <col min="12285" max="12285" width="4.28515625" style="628" customWidth="1"/>
    <col min="12286" max="12286" width="34.7109375" style="628" customWidth="1"/>
    <col min="12287" max="12287" width="0" style="628" hidden="1" customWidth="1"/>
    <col min="12288" max="12288" width="20" style="628" customWidth="1"/>
    <col min="12289" max="12289" width="20.85546875" style="628" customWidth="1"/>
    <col min="12290" max="12290" width="25" style="628" customWidth="1"/>
    <col min="12291" max="12291" width="18.7109375" style="628" customWidth="1"/>
    <col min="12292" max="12292" width="29.7109375" style="628" customWidth="1"/>
    <col min="12293" max="12293" width="13.42578125" style="628" customWidth="1"/>
    <col min="12294" max="12294" width="13.85546875" style="628" customWidth="1"/>
    <col min="12295" max="12299" width="16.5703125" style="628" customWidth="1"/>
    <col min="12300" max="12300" width="20.5703125" style="628" customWidth="1"/>
    <col min="12301" max="12301" width="21.140625" style="628" customWidth="1"/>
    <col min="12302" max="12302" width="9.5703125" style="628" customWidth="1"/>
    <col min="12303" max="12303" width="0.42578125" style="628" customWidth="1"/>
    <col min="12304" max="12310" width="6.42578125" style="628" customWidth="1"/>
    <col min="12311" max="12539" width="11.42578125" style="628"/>
    <col min="12540" max="12540" width="1" style="628" customWidth="1"/>
    <col min="12541" max="12541" width="4.28515625" style="628" customWidth="1"/>
    <col min="12542" max="12542" width="34.7109375" style="628" customWidth="1"/>
    <col min="12543" max="12543" width="0" style="628" hidden="1" customWidth="1"/>
    <col min="12544" max="12544" width="20" style="628" customWidth="1"/>
    <col min="12545" max="12545" width="20.85546875" style="628" customWidth="1"/>
    <col min="12546" max="12546" width="25" style="628" customWidth="1"/>
    <col min="12547" max="12547" width="18.7109375" style="628" customWidth="1"/>
    <col min="12548" max="12548" width="29.7109375" style="628" customWidth="1"/>
    <col min="12549" max="12549" width="13.42578125" style="628" customWidth="1"/>
    <col min="12550" max="12550" width="13.85546875" style="628" customWidth="1"/>
    <col min="12551" max="12555" width="16.5703125" style="628" customWidth="1"/>
    <col min="12556" max="12556" width="20.5703125" style="628" customWidth="1"/>
    <col min="12557" max="12557" width="21.140625" style="628" customWidth="1"/>
    <col min="12558" max="12558" width="9.5703125" style="628" customWidth="1"/>
    <col min="12559" max="12559" width="0.42578125" style="628" customWidth="1"/>
    <col min="12560" max="12566" width="6.42578125" style="628" customWidth="1"/>
    <col min="12567" max="12795" width="11.42578125" style="628"/>
    <col min="12796" max="12796" width="1" style="628" customWidth="1"/>
    <col min="12797" max="12797" width="4.28515625" style="628" customWidth="1"/>
    <col min="12798" max="12798" width="34.7109375" style="628" customWidth="1"/>
    <col min="12799" max="12799" width="0" style="628" hidden="1" customWidth="1"/>
    <col min="12800" max="12800" width="20" style="628" customWidth="1"/>
    <col min="12801" max="12801" width="20.85546875" style="628" customWidth="1"/>
    <col min="12802" max="12802" width="25" style="628" customWidth="1"/>
    <col min="12803" max="12803" width="18.7109375" style="628" customWidth="1"/>
    <col min="12804" max="12804" width="29.7109375" style="628" customWidth="1"/>
    <col min="12805" max="12805" width="13.42578125" style="628" customWidth="1"/>
    <col min="12806" max="12806" width="13.85546875" style="628" customWidth="1"/>
    <col min="12807" max="12811" width="16.5703125" style="628" customWidth="1"/>
    <col min="12812" max="12812" width="20.5703125" style="628" customWidth="1"/>
    <col min="12813" max="12813" width="21.140625" style="628" customWidth="1"/>
    <col min="12814" max="12814" width="9.5703125" style="628" customWidth="1"/>
    <col min="12815" max="12815" width="0.42578125" style="628" customWidth="1"/>
    <col min="12816" max="12822" width="6.42578125" style="628" customWidth="1"/>
    <col min="12823" max="13051" width="11.42578125" style="628"/>
    <col min="13052" max="13052" width="1" style="628" customWidth="1"/>
    <col min="13053" max="13053" width="4.28515625" style="628" customWidth="1"/>
    <col min="13054" max="13054" width="34.7109375" style="628" customWidth="1"/>
    <col min="13055" max="13055" width="0" style="628" hidden="1" customWidth="1"/>
    <col min="13056" max="13056" width="20" style="628" customWidth="1"/>
    <col min="13057" max="13057" width="20.85546875" style="628" customWidth="1"/>
    <col min="13058" max="13058" width="25" style="628" customWidth="1"/>
    <col min="13059" max="13059" width="18.7109375" style="628" customWidth="1"/>
    <col min="13060" max="13060" width="29.7109375" style="628" customWidth="1"/>
    <col min="13061" max="13061" width="13.42578125" style="628" customWidth="1"/>
    <col min="13062" max="13062" width="13.85546875" style="628" customWidth="1"/>
    <col min="13063" max="13067" width="16.5703125" style="628" customWidth="1"/>
    <col min="13068" max="13068" width="20.5703125" style="628" customWidth="1"/>
    <col min="13069" max="13069" width="21.140625" style="628" customWidth="1"/>
    <col min="13070" max="13070" width="9.5703125" style="628" customWidth="1"/>
    <col min="13071" max="13071" width="0.42578125" style="628" customWidth="1"/>
    <col min="13072" max="13078" width="6.42578125" style="628" customWidth="1"/>
    <col min="13079" max="13307" width="11.42578125" style="628"/>
    <col min="13308" max="13308" width="1" style="628" customWidth="1"/>
    <col min="13309" max="13309" width="4.28515625" style="628" customWidth="1"/>
    <col min="13310" max="13310" width="34.7109375" style="628" customWidth="1"/>
    <col min="13311" max="13311" width="0" style="628" hidden="1" customWidth="1"/>
    <col min="13312" max="13312" width="20" style="628" customWidth="1"/>
    <col min="13313" max="13313" width="20.85546875" style="628" customWidth="1"/>
    <col min="13314" max="13314" width="25" style="628" customWidth="1"/>
    <col min="13315" max="13315" width="18.7109375" style="628" customWidth="1"/>
    <col min="13316" max="13316" width="29.7109375" style="628" customWidth="1"/>
    <col min="13317" max="13317" width="13.42578125" style="628" customWidth="1"/>
    <col min="13318" max="13318" width="13.85546875" style="628" customWidth="1"/>
    <col min="13319" max="13323" width="16.5703125" style="628" customWidth="1"/>
    <col min="13324" max="13324" width="20.5703125" style="628" customWidth="1"/>
    <col min="13325" max="13325" width="21.140625" style="628" customWidth="1"/>
    <col min="13326" max="13326" width="9.5703125" style="628" customWidth="1"/>
    <col min="13327" max="13327" width="0.42578125" style="628" customWidth="1"/>
    <col min="13328" max="13334" width="6.42578125" style="628" customWidth="1"/>
    <col min="13335" max="13563" width="11.42578125" style="628"/>
    <col min="13564" max="13564" width="1" style="628" customWidth="1"/>
    <col min="13565" max="13565" width="4.28515625" style="628" customWidth="1"/>
    <col min="13566" max="13566" width="34.7109375" style="628" customWidth="1"/>
    <col min="13567" max="13567" width="0" style="628" hidden="1" customWidth="1"/>
    <col min="13568" max="13568" width="20" style="628" customWidth="1"/>
    <col min="13569" max="13569" width="20.85546875" style="628" customWidth="1"/>
    <col min="13570" max="13570" width="25" style="628" customWidth="1"/>
    <col min="13571" max="13571" width="18.7109375" style="628" customWidth="1"/>
    <col min="13572" max="13572" width="29.7109375" style="628" customWidth="1"/>
    <col min="13573" max="13573" width="13.42578125" style="628" customWidth="1"/>
    <col min="13574" max="13574" width="13.85546875" style="628" customWidth="1"/>
    <col min="13575" max="13579" width="16.5703125" style="628" customWidth="1"/>
    <col min="13580" max="13580" width="20.5703125" style="628" customWidth="1"/>
    <col min="13581" max="13581" width="21.140625" style="628" customWidth="1"/>
    <col min="13582" max="13582" width="9.5703125" style="628" customWidth="1"/>
    <col min="13583" max="13583" width="0.42578125" style="628" customWidth="1"/>
    <col min="13584" max="13590" width="6.42578125" style="628" customWidth="1"/>
    <col min="13591" max="13819" width="11.42578125" style="628"/>
    <col min="13820" max="13820" width="1" style="628" customWidth="1"/>
    <col min="13821" max="13821" width="4.28515625" style="628" customWidth="1"/>
    <col min="13822" max="13822" width="34.7109375" style="628" customWidth="1"/>
    <col min="13823" max="13823" width="0" style="628" hidden="1" customWidth="1"/>
    <col min="13824" max="13824" width="20" style="628" customWidth="1"/>
    <col min="13825" max="13825" width="20.85546875" style="628" customWidth="1"/>
    <col min="13826" max="13826" width="25" style="628" customWidth="1"/>
    <col min="13827" max="13827" width="18.7109375" style="628" customWidth="1"/>
    <col min="13828" max="13828" width="29.7109375" style="628" customWidth="1"/>
    <col min="13829" max="13829" width="13.42578125" style="628" customWidth="1"/>
    <col min="13830" max="13830" width="13.85546875" style="628" customWidth="1"/>
    <col min="13831" max="13835" width="16.5703125" style="628" customWidth="1"/>
    <col min="13836" max="13836" width="20.5703125" style="628" customWidth="1"/>
    <col min="13837" max="13837" width="21.140625" style="628" customWidth="1"/>
    <col min="13838" max="13838" width="9.5703125" style="628" customWidth="1"/>
    <col min="13839" max="13839" width="0.42578125" style="628" customWidth="1"/>
    <col min="13840" max="13846" width="6.42578125" style="628" customWidth="1"/>
    <col min="13847" max="14075" width="11.42578125" style="628"/>
    <col min="14076" max="14076" width="1" style="628" customWidth="1"/>
    <col min="14077" max="14077" width="4.28515625" style="628" customWidth="1"/>
    <col min="14078" max="14078" width="34.7109375" style="628" customWidth="1"/>
    <col min="14079" max="14079" width="0" style="628" hidden="1" customWidth="1"/>
    <col min="14080" max="14080" width="20" style="628" customWidth="1"/>
    <col min="14081" max="14081" width="20.85546875" style="628" customWidth="1"/>
    <col min="14082" max="14082" width="25" style="628" customWidth="1"/>
    <col min="14083" max="14083" width="18.7109375" style="628" customWidth="1"/>
    <col min="14084" max="14084" width="29.7109375" style="628" customWidth="1"/>
    <col min="14085" max="14085" width="13.42578125" style="628" customWidth="1"/>
    <col min="14086" max="14086" width="13.85546875" style="628" customWidth="1"/>
    <col min="14087" max="14091" width="16.5703125" style="628" customWidth="1"/>
    <col min="14092" max="14092" width="20.5703125" style="628" customWidth="1"/>
    <col min="14093" max="14093" width="21.140625" style="628" customWidth="1"/>
    <col min="14094" max="14094" width="9.5703125" style="628" customWidth="1"/>
    <col min="14095" max="14095" width="0.42578125" style="628" customWidth="1"/>
    <col min="14096" max="14102" width="6.42578125" style="628" customWidth="1"/>
    <col min="14103" max="14331" width="11.42578125" style="628"/>
    <col min="14332" max="14332" width="1" style="628" customWidth="1"/>
    <col min="14333" max="14333" width="4.28515625" style="628" customWidth="1"/>
    <col min="14334" max="14334" width="34.7109375" style="628" customWidth="1"/>
    <col min="14335" max="14335" width="0" style="628" hidden="1" customWidth="1"/>
    <col min="14336" max="14336" width="20" style="628" customWidth="1"/>
    <col min="14337" max="14337" width="20.85546875" style="628" customWidth="1"/>
    <col min="14338" max="14338" width="25" style="628" customWidth="1"/>
    <col min="14339" max="14339" width="18.7109375" style="628" customWidth="1"/>
    <col min="14340" max="14340" width="29.7109375" style="628" customWidth="1"/>
    <col min="14341" max="14341" width="13.42578125" style="628" customWidth="1"/>
    <col min="14342" max="14342" width="13.85546875" style="628" customWidth="1"/>
    <col min="14343" max="14347" width="16.5703125" style="628" customWidth="1"/>
    <col min="14348" max="14348" width="20.5703125" style="628" customWidth="1"/>
    <col min="14349" max="14349" width="21.140625" style="628" customWidth="1"/>
    <col min="14350" max="14350" width="9.5703125" style="628" customWidth="1"/>
    <col min="14351" max="14351" width="0.42578125" style="628" customWidth="1"/>
    <col min="14352" max="14358" width="6.42578125" style="628" customWidth="1"/>
    <col min="14359" max="14587" width="11.42578125" style="628"/>
    <col min="14588" max="14588" width="1" style="628" customWidth="1"/>
    <col min="14589" max="14589" width="4.28515625" style="628" customWidth="1"/>
    <col min="14590" max="14590" width="34.7109375" style="628" customWidth="1"/>
    <col min="14591" max="14591" width="0" style="628" hidden="1" customWidth="1"/>
    <col min="14592" max="14592" width="20" style="628" customWidth="1"/>
    <col min="14593" max="14593" width="20.85546875" style="628" customWidth="1"/>
    <col min="14594" max="14594" width="25" style="628" customWidth="1"/>
    <col min="14595" max="14595" width="18.7109375" style="628" customWidth="1"/>
    <col min="14596" max="14596" width="29.7109375" style="628" customWidth="1"/>
    <col min="14597" max="14597" width="13.42578125" style="628" customWidth="1"/>
    <col min="14598" max="14598" width="13.85546875" style="628" customWidth="1"/>
    <col min="14599" max="14603" width="16.5703125" style="628" customWidth="1"/>
    <col min="14604" max="14604" width="20.5703125" style="628" customWidth="1"/>
    <col min="14605" max="14605" width="21.140625" style="628" customWidth="1"/>
    <col min="14606" max="14606" width="9.5703125" style="628" customWidth="1"/>
    <col min="14607" max="14607" width="0.42578125" style="628" customWidth="1"/>
    <col min="14608" max="14614" width="6.42578125" style="628" customWidth="1"/>
    <col min="14615" max="14843" width="11.42578125" style="628"/>
    <col min="14844" max="14844" width="1" style="628" customWidth="1"/>
    <col min="14845" max="14845" width="4.28515625" style="628" customWidth="1"/>
    <col min="14846" max="14846" width="34.7109375" style="628" customWidth="1"/>
    <col min="14847" max="14847" width="0" style="628" hidden="1" customWidth="1"/>
    <col min="14848" max="14848" width="20" style="628" customWidth="1"/>
    <col min="14849" max="14849" width="20.85546875" style="628" customWidth="1"/>
    <col min="14850" max="14850" width="25" style="628" customWidth="1"/>
    <col min="14851" max="14851" width="18.7109375" style="628" customWidth="1"/>
    <col min="14852" max="14852" width="29.7109375" style="628" customWidth="1"/>
    <col min="14853" max="14853" width="13.42578125" style="628" customWidth="1"/>
    <col min="14854" max="14854" width="13.85546875" style="628" customWidth="1"/>
    <col min="14855" max="14859" width="16.5703125" style="628" customWidth="1"/>
    <col min="14860" max="14860" width="20.5703125" style="628" customWidth="1"/>
    <col min="14861" max="14861" width="21.140625" style="628" customWidth="1"/>
    <col min="14862" max="14862" width="9.5703125" style="628" customWidth="1"/>
    <col min="14863" max="14863" width="0.42578125" style="628" customWidth="1"/>
    <col min="14864" max="14870" width="6.42578125" style="628" customWidth="1"/>
    <col min="14871" max="15099" width="11.42578125" style="628"/>
    <col min="15100" max="15100" width="1" style="628" customWidth="1"/>
    <col min="15101" max="15101" width="4.28515625" style="628" customWidth="1"/>
    <col min="15102" max="15102" width="34.7109375" style="628" customWidth="1"/>
    <col min="15103" max="15103" width="0" style="628" hidden="1" customWidth="1"/>
    <col min="15104" max="15104" width="20" style="628" customWidth="1"/>
    <col min="15105" max="15105" width="20.85546875" style="628" customWidth="1"/>
    <col min="15106" max="15106" width="25" style="628" customWidth="1"/>
    <col min="15107" max="15107" width="18.7109375" style="628" customWidth="1"/>
    <col min="15108" max="15108" width="29.7109375" style="628" customWidth="1"/>
    <col min="15109" max="15109" width="13.42578125" style="628" customWidth="1"/>
    <col min="15110" max="15110" width="13.85546875" style="628" customWidth="1"/>
    <col min="15111" max="15115" width="16.5703125" style="628" customWidth="1"/>
    <col min="15116" max="15116" width="20.5703125" style="628" customWidth="1"/>
    <col min="15117" max="15117" width="21.140625" style="628" customWidth="1"/>
    <col min="15118" max="15118" width="9.5703125" style="628" customWidth="1"/>
    <col min="15119" max="15119" width="0.42578125" style="628" customWidth="1"/>
    <col min="15120" max="15126" width="6.42578125" style="628" customWidth="1"/>
    <col min="15127" max="15355" width="11.42578125" style="628"/>
    <col min="15356" max="15356" width="1" style="628" customWidth="1"/>
    <col min="15357" max="15357" width="4.28515625" style="628" customWidth="1"/>
    <col min="15358" max="15358" width="34.7109375" style="628" customWidth="1"/>
    <col min="15359" max="15359" width="0" style="628" hidden="1" customWidth="1"/>
    <col min="15360" max="15360" width="20" style="628" customWidth="1"/>
    <col min="15361" max="15361" width="20.85546875" style="628" customWidth="1"/>
    <col min="15362" max="15362" width="25" style="628" customWidth="1"/>
    <col min="15363" max="15363" width="18.7109375" style="628" customWidth="1"/>
    <col min="15364" max="15364" width="29.7109375" style="628" customWidth="1"/>
    <col min="15365" max="15365" width="13.42578125" style="628" customWidth="1"/>
    <col min="15366" max="15366" width="13.85546875" style="628" customWidth="1"/>
    <col min="15367" max="15371" width="16.5703125" style="628" customWidth="1"/>
    <col min="15372" max="15372" width="20.5703125" style="628" customWidth="1"/>
    <col min="15373" max="15373" width="21.140625" style="628" customWidth="1"/>
    <col min="15374" max="15374" width="9.5703125" style="628" customWidth="1"/>
    <col min="15375" max="15375" width="0.42578125" style="628" customWidth="1"/>
    <col min="15376" max="15382" width="6.42578125" style="628" customWidth="1"/>
    <col min="15383" max="15611" width="11.42578125" style="628"/>
    <col min="15612" max="15612" width="1" style="628" customWidth="1"/>
    <col min="15613" max="15613" width="4.28515625" style="628" customWidth="1"/>
    <col min="15614" max="15614" width="34.7109375" style="628" customWidth="1"/>
    <col min="15615" max="15615" width="0" style="628" hidden="1" customWidth="1"/>
    <col min="15616" max="15616" width="20" style="628" customWidth="1"/>
    <col min="15617" max="15617" width="20.85546875" style="628" customWidth="1"/>
    <col min="15618" max="15618" width="25" style="628" customWidth="1"/>
    <col min="15619" max="15619" width="18.7109375" style="628" customWidth="1"/>
    <col min="15620" max="15620" width="29.7109375" style="628" customWidth="1"/>
    <col min="15621" max="15621" width="13.42578125" style="628" customWidth="1"/>
    <col min="15622" max="15622" width="13.85546875" style="628" customWidth="1"/>
    <col min="15623" max="15627" width="16.5703125" style="628" customWidth="1"/>
    <col min="15628" max="15628" width="20.5703125" style="628" customWidth="1"/>
    <col min="15629" max="15629" width="21.140625" style="628" customWidth="1"/>
    <col min="15630" max="15630" width="9.5703125" style="628" customWidth="1"/>
    <col min="15631" max="15631" width="0.42578125" style="628" customWidth="1"/>
    <col min="15632" max="15638" width="6.42578125" style="628" customWidth="1"/>
    <col min="15639" max="15867" width="11.42578125" style="628"/>
    <col min="15868" max="15868" width="1" style="628" customWidth="1"/>
    <col min="15869" max="15869" width="4.28515625" style="628" customWidth="1"/>
    <col min="15870" max="15870" width="34.7109375" style="628" customWidth="1"/>
    <col min="15871" max="15871" width="0" style="628" hidden="1" customWidth="1"/>
    <col min="15872" max="15872" width="20" style="628" customWidth="1"/>
    <col min="15873" max="15873" width="20.85546875" style="628" customWidth="1"/>
    <col min="15874" max="15874" width="25" style="628" customWidth="1"/>
    <col min="15875" max="15875" width="18.7109375" style="628" customWidth="1"/>
    <col min="15876" max="15876" width="29.7109375" style="628" customWidth="1"/>
    <col min="15877" max="15877" width="13.42578125" style="628" customWidth="1"/>
    <col min="15878" max="15878" width="13.85546875" style="628" customWidth="1"/>
    <col min="15879" max="15883" width="16.5703125" style="628" customWidth="1"/>
    <col min="15884" max="15884" width="20.5703125" style="628" customWidth="1"/>
    <col min="15885" max="15885" width="21.140625" style="628" customWidth="1"/>
    <col min="15886" max="15886" width="9.5703125" style="628" customWidth="1"/>
    <col min="15887" max="15887" width="0.42578125" style="628" customWidth="1"/>
    <col min="15888" max="15894" width="6.42578125" style="628" customWidth="1"/>
    <col min="15895" max="16123" width="11.42578125" style="628"/>
    <col min="16124" max="16124" width="1" style="628" customWidth="1"/>
    <col min="16125" max="16125" width="4.28515625" style="628" customWidth="1"/>
    <col min="16126" max="16126" width="34.7109375" style="628" customWidth="1"/>
    <col min="16127" max="16127" width="0" style="628" hidden="1" customWidth="1"/>
    <col min="16128" max="16128" width="20" style="628" customWidth="1"/>
    <col min="16129" max="16129" width="20.85546875" style="628" customWidth="1"/>
    <col min="16130" max="16130" width="25" style="628" customWidth="1"/>
    <col min="16131" max="16131" width="18.7109375" style="628" customWidth="1"/>
    <col min="16132" max="16132" width="29.7109375" style="628" customWidth="1"/>
    <col min="16133" max="16133" width="13.42578125" style="628" customWidth="1"/>
    <col min="16134" max="16134" width="13.85546875" style="628" customWidth="1"/>
    <col min="16135" max="16139" width="16.5703125" style="628" customWidth="1"/>
    <col min="16140" max="16140" width="20.5703125" style="628" customWidth="1"/>
    <col min="16141" max="16141" width="21.140625" style="628" customWidth="1"/>
    <col min="16142" max="16142" width="9.5703125" style="628" customWidth="1"/>
    <col min="16143" max="16143" width="0.42578125" style="628" customWidth="1"/>
    <col min="16144" max="16150" width="6.42578125" style="628" customWidth="1"/>
    <col min="16151" max="16371" width="11.42578125" style="628"/>
    <col min="16372" max="16384" width="11.42578125" style="628" customWidth="1"/>
  </cols>
  <sheetData>
    <row r="2" spans="1:18" x14ac:dyDescent="0.25">
      <c r="B2" s="1278" t="s">
        <v>2</v>
      </c>
      <c r="C2" s="1279"/>
      <c r="D2" s="1279"/>
      <c r="E2" s="1279"/>
      <c r="F2" s="1279"/>
      <c r="G2" s="1279"/>
      <c r="H2" s="1279"/>
      <c r="I2" s="1279"/>
      <c r="J2" s="1279"/>
      <c r="K2" s="1279"/>
      <c r="L2" s="1279"/>
      <c r="M2" s="1279"/>
      <c r="N2" s="1279"/>
      <c r="O2" s="1279"/>
      <c r="P2" s="1279"/>
    </row>
    <row r="4" spans="1:18" x14ac:dyDescent="0.25">
      <c r="B4" s="1296" t="s">
        <v>3</v>
      </c>
      <c r="C4" s="1296"/>
      <c r="D4" s="1296"/>
      <c r="E4" s="1296"/>
      <c r="F4" s="1296"/>
      <c r="G4" s="1296"/>
      <c r="H4" s="1296"/>
      <c r="I4" s="1296"/>
      <c r="J4" s="1296"/>
      <c r="K4" s="1296"/>
      <c r="L4" s="1296"/>
      <c r="M4" s="1296"/>
      <c r="N4" s="1296"/>
      <c r="O4" s="1296"/>
      <c r="P4" s="1296"/>
    </row>
    <row r="5" spans="1:18" customFormat="1" x14ac:dyDescent="0.25">
      <c r="A5" s="1297" t="s">
        <v>4</v>
      </c>
      <c r="B5" s="1297"/>
      <c r="C5" s="1297"/>
      <c r="D5" s="1297"/>
      <c r="E5" s="1297"/>
      <c r="F5" s="1297"/>
      <c r="G5" s="1297"/>
      <c r="H5" s="1297"/>
      <c r="I5" s="1297"/>
      <c r="J5" s="1297"/>
      <c r="K5" s="1297"/>
      <c r="L5" s="1297"/>
      <c r="M5" s="800"/>
      <c r="N5" s="800"/>
      <c r="O5" s="800"/>
      <c r="P5" s="800"/>
      <c r="Q5" s="800"/>
      <c r="R5" s="800"/>
    </row>
    <row r="6" spans="1:18" ht="15.75" thickBot="1" x14ac:dyDescent="0.3"/>
    <row r="7" spans="1:18" ht="15.75" thickBot="1" x14ac:dyDescent="0.3">
      <c r="B7" s="238" t="s">
        <v>5</v>
      </c>
      <c r="C7" s="1242" t="s">
        <v>895</v>
      </c>
      <c r="D7" s="1242"/>
      <c r="E7" s="1242"/>
      <c r="F7" s="1242"/>
      <c r="G7" s="1242"/>
      <c r="H7" s="1242"/>
      <c r="I7" s="1242"/>
      <c r="J7" s="1242"/>
      <c r="K7" s="1242"/>
      <c r="L7" s="1242"/>
      <c r="M7" s="1242"/>
      <c r="N7" s="1243"/>
    </row>
    <row r="8" spans="1:18" ht="15.75" thickBot="1" x14ac:dyDescent="0.3">
      <c r="B8" s="238" t="s">
        <v>6</v>
      </c>
      <c r="C8" s="1242"/>
      <c r="D8" s="1242"/>
      <c r="E8" s="1242"/>
      <c r="F8" s="1242"/>
      <c r="G8" s="1242"/>
      <c r="H8" s="1242"/>
      <c r="I8" s="1242"/>
      <c r="J8" s="1242"/>
      <c r="K8" s="1242"/>
      <c r="L8" s="1242"/>
      <c r="M8" s="1242"/>
      <c r="N8" s="1243"/>
    </row>
    <row r="9" spans="1:18" ht="15.75" thickBot="1" x14ac:dyDescent="0.3">
      <c r="B9" s="238" t="s">
        <v>7</v>
      </c>
      <c r="C9" s="1242"/>
      <c r="D9" s="1242"/>
      <c r="E9" s="1242"/>
      <c r="F9" s="1242"/>
      <c r="G9" s="1242"/>
      <c r="H9" s="1242"/>
      <c r="I9" s="1242"/>
      <c r="J9" s="1242"/>
      <c r="K9" s="1242"/>
      <c r="L9" s="1242"/>
      <c r="M9" s="1242"/>
      <c r="N9" s="1243"/>
    </row>
    <row r="10" spans="1:18" ht="15.75" thickBot="1" x14ac:dyDescent="0.3">
      <c r="B10" s="238" t="s">
        <v>8</v>
      </c>
      <c r="C10" s="1242"/>
      <c r="D10" s="1242"/>
      <c r="E10" s="1242"/>
      <c r="F10" s="1242"/>
      <c r="G10" s="1242"/>
      <c r="H10" s="1242"/>
      <c r="I10" s="1242"/>
      <c r="J10" s="1242"/>
      <c r="K10" s="1242"/>
      <c r="L10" s="1242"/>
      <c r="M10" s="1242"/>
      <c r="N10" s="1243"/>
    </row>
    <row r="11" spans="1:18" ht="15.75" thickBot="1" x14ac:dyDescent="0.3">
      <c r="B11" s="238" t="s">
        <v>9</v>
      </c>
      <c r="C11" s="1291">
        <v>13</v>
      </c>
      <c r="D11" s="1291"/>
      <c r="E11" s="1292"/>
      <c r="F11" s="742"/>
      <c r="G11" s="742"/>
      <c r="H11" s="742"/>
      <c r="I11" s="742"/>
      <c r="J11" s="742"/>
      <c r="K11" s="742"/>
      <c r="L11" s="742"/>
      <c r="M11" s="742"/>
      <c r="N11" s="743"/>
    </row>
    <row r="12" spans="1:18" ht="15.75" thickBot="1" x14ac:dyDescent="0.3">
      <c r="B12" s="35" t="s">
        <v>10</v>
      </c>
      <c r="C12" s="38">
        <v>42021</v>
      </c>
      <c r="D12" s="490"/>
      <c r="E12" s="490"/>
      <c r="F12" s="490"/>
      <c r="G12" s="490"/>
      <c r="H12" s="490"/>
      <c r="I12" s="490"/>
      <c r="J12" s="490"/>
      <c r="K12" s="490"/>
      <c r="L12" s="490"/>
      <c r="M12" s="490"/>
      <c r="N12" s="491"/>
    </row>
    <row r="13" spans="1:18" x14ac:dyDescent="0.25">
      <c r="B13" s="36"/>
      <c r="C13" s="39"/>
      <c r="D13" s="239"/>
      <c r="E13" s="239"/>
      <c r="F13" s="239"/>
      <c r="G13" s="239"/>
      <c r="H13" s="239"/>
      <c r="I13" s="801"/>
      <c r="J13" s="801"/>
      <c r="K13" s="801"/>
      <c r="L13" s="801"/>
      <c r="M13" s="801"/>
      <c r="N13" s="239"/>
    </row>
    <row r="14" spans="1:18" x14ac:dyDescent="0.25">
      <c r="G14" s="239"/>
      <c r="I14" s="801"/>
      <c r="J14" s="801"/>
      <c r="K14" s="801"/>
      <c r="L14" s="801"/>
      <c r="M14" s="801"/>
      <c r="N14" s="802"/>
    </row>
    <row r="15" spans="1:18" ht="30" customHeight="1" x14ac:dyDescent="0.25">
      <c r="B15" s="1246" t="s">
        <v>11</v>
      </c>
      <c r="C15" s="1246"/>
      <c r="D15" s="649" t="s">
        <v>12</v>
      </c>
      <c r="E15" s="649" t="s">
        <v>13</v>
      </c>
      <c r="F15" s="649" t="s">
        <v>14</v>
      </c>
      <c r="G15" s="239"/>
      <c r="I15" s="40"/>
      <c r="J15" s="40"/>
      <c r="K15" s="40"/>
      <c r="L15" s="40"/>
      <c r="M15" s="40"/>
      <c r="N15" s="802"/>
    </row>
    <row r="16" spans="1:18" x14ac:dyDescent="0.25">
      <c r="B16" s="1246"/>
      <c r="C16" s="1246"/>
      <c r="D16" s="649">
        <v>13</v>
      </c>
      <c r="E16" s="803">
        <v>1088295200</v>
      </c>
      <c r="F16" s="803">
        <v>400</v>
      </c>
      <c r="G16" s="239"/>
      <c r="I16" s="41"/>
      <c r="J16" s="41"/>
      <c r="K16" s="41"/>
      <c r="L16" s="41"/>
      <c r="M16" s="41"/>
      <c r="N16" s="802"/>
    </row>
    <row r="17" spans="1:14" x14ac:dyDescent="0.25">
      <c r="B17" s="1246"/>
      <c r="C17" s="1246"/>
      <c r="D17" s="649"/>
      <c r="E17" s="803"/>
      <c r="F17" s="803"/>
      <c r="G17" s="239"/>
      <c r="I17" s="41"/>
      <c r="J17" s="41"/>
      <c r="K17" s="41"/>
      <c r="L17" s="41"/>
      <c r="M17" s="41"/>
      <c r="N17" s="802"/>
    </row>
    <row r="18" spans="1:14" x14ac:dyDescent="0.25">
      <c r="B18" s="1246"/>
      <c r="C18" s="1246"/>
      <c r="D18" s="649"/>
      <c r="E18" s="803"/>
      <c r="F18" s="803"/>
      <c r="G18" s="239"/>
      <c r="I18" s="41"/>
      <c r="J18" s="41"/>
      <c r="K18" s="41"/>
      <c r="L18" s="41"/>
      <c r="M18" s="41"/>
      <c r="N18" s="802"/>
    </row>
    <row r="19" spans="1:14" x14ac:dyDescent="0.25">
      <c r="B19" s="1246"/>
      <c r="C19" s="1246"/>
      <c r="D19" s="649"/>
      <c r="E19" s="804"/>
      <c r="F19" s="803"/>
      <c r="G19" s="239"/>
      <c r="H19" s="42"/>
      <c r="I19" s="41"/>
      <c r="J19" s="41"/>
      <c r="K19" s="41"/>
      <c r="L19" s="41"/>
      <c r="M19" s="41"/>
      <c r="N19" s="805"/>
    </row>
    <row r="20" spans="1:14" x14ac:dyDescent="0.25">
      <c r="B20" s="1246"/>
      <c r="C20" s="1246"/>
      <c r="D20" s="649"/>
      <c r="E20" s="804"/>
      <c r="F20" s="803"/>
      <c r="G20" s="239"/>
      <c r="H20" s="42"/>
      <c r="I20" s="520"/>
      <c r="J20" s="520"/>
      <c r="K20" s="520"/>
      <c r="L20" s="520"/>
      <c r="M20" s="520"/>
      <c r="N20" s="805"/>
    </row>
    <row r="21" spans="1:14" x14ac:dyDescent="0.25">
      <c r="B21" s="1246"/>
      <c r="C21" s="1246"/>
      <c r="D21" s="649"/>
      <c r="E21" s="804"/>
      <c r="F21" s="803"/>
      <c r="G21" s="239"/>
      <c r="H21" s="42"/>
      <c r="I21" s="801"/>
      <c r="J21" s="801"/>
      <c r="K21" s="801"/>
      <c r="L21" s="801"/>
      <c r="M21" s="801"/>
      <c r="N21" s="805"/>
    </row>
    <row r="22" spans="1:14" x14ac:dyDescent="0.25">
      <c r="B22" s="1246"/>
      <c r="C22" s="1246"/>
      <c r="D22" s="649"/>
      <c r="E22" s="804"/>
      <c r="F22" s="803"/>
      <c r="G22" s="239"/>
      <c r="H22" s="42"/>
      <c r="I22" s="801"/>
      <c r="J22" s="801"/>
      <c r="K22" s="801"/>
      <c r="L22" s="801"/>
      <c r="M22" s="801"/>
      <c r="N22" s="805"/>
    </row>
    <row r="23" spans="1:14" ht="15.75" thickBot="1" x14ac:dyDescent="0.3">
      <c r="B23" s="1247" t="s">
        <v>15</v>
      </c>
      <c r="C23" s="1248"/>
      <c r="D23" s="649"/>
      <c r="E23" s="806">
        <f>SUM(E16:E22)</f>
        <v>1088295200</v>
      </c>
      <c r="F23" s="803">
        <f>SUM(F16:F22)</f>
        <v>400</v>
      </c>
      <c r="G23" s="239"/>
      <c r="H23" s="42"/>
      <c r="I23" s="801"/>
      <c r="J23" s="801"/>
      <c r="K23" s="801"/>
      <c r="L23" s="801"/>
      <c r="M23" s="801"/>
      <c r="N23" s="805"/>
    </row>
    <row r="24" spans="1:14" ht="43.5" thickBot="1" x14ac:dyDescent="0.3">
      <c r="A24" s="807"/>
      <c r="B24" s="808" t="s">
        <v>16</v>
      </c>
      <c r="C24" s="808" t="s">
        <v>17</v>
      </c>
      <c r="E24" s="40"/>
      <c r="F24" s="40"/>
      <c r="G24" s="40"/>
      <c r="H24" s="40"/>
      <c r="I24" s="809"/>
      <c r="J24" s="809"/>
      <c r="K24" s="809"/>
      <c r="L24" s="809"/>
      <c r="M24" s="809"/>
    </row>
    <row r="25" spans="1:14" ht="15.75" thickBot="1" x14ac:dyDescent="0.3">
      <c r="A25" s="810">
        <v>1</v>
      </c>
      <c r="C25" s="754">
        <f>+F23*80%</f>
        <v>320</v>
      </c>
      <c r="D25" s="811"/>
      <c r="E25" s="812">
        <f>E23</f>
        <v>1088295200</v>
      </c>
      <c r="F25" s="44"/>
      <c r="G25" s="44"/>
      <c r="H25" s="44"/>
      <c r="I25" s="813"/>
      <c r="J25" s="813"/>
      <c r="K25" s="813"/>
      <c r="L25" s="813"/>
      <c r="M25" s="813"/>
    </row>
    <row r="26" spans="1:14" x14ac:dyDescent="0.25">
      <c r="A26" s="784"/>
      <c r="C26" s="17"/>
      <c r="D26" s="41"/>
      <c r="E26" s="45"/>
      <c r="F26" s="44"/>
      <c r="G26" s="44"/>
      <c r="H26" s="44"/>
      <c r="I26" s="813"/>
      <c r="J26" s="813"/>
      <c r="K26" s="813"/>
      <c r="L26" s="813"/>
      <c r="M26" s="813"/>
    </row>
    <row r="27" spans="1:14" x14ac:dyDescent="0.25">
      <c r="A27" s="784"/>
      <c r="C27" s="17"/>
      <c r="D27" s="41"/>
      <c r="E27" s="45"/>
      <c r="F27" s="44"/>
      <c r="G27" s="44"/>
      <c r="H27" s="44"/>
      <c r="I27" s="813"/>
      <c r="J27" s="813"/>
      <c r="K27" s="813"/>
      <c r="L27" s="813"/>
      <c r="M27" s="813"/>
    </row>
    <row r="28" spans="1:14" x14ac:dyDescent="0.2">
      <c r="A28" s="784"/>
      <c r="B28" s="814" t="s">
        <v>18</v>
      </c>
      <c r="C28" s="800"/>
      <c r="D28" s="800"/>
      <c r="E28" s="800"/>
      <c r="F28" s="800"/>
      <c r="G28" s="800"/>
      <c r="H28" s="800"/>
      <c r="I28" s="801"/>
      <c r="J28" s="801"/>
      <c r="K28" s="801"/>
      <c r="L28" s="801"/>
      <c r="M28" s="801"/>
      <c r="N28" s="802"/>
    </row>
    <row r="29" spans="1:14" x14ac:dyDescent="0.2">
      <c r="A29" s="784"/>
      <c r="B29" s="800"/>
      <c r="C29" s="800"/>
      <c r="D29" s="800"/>
      <c r="E29" s="800"/>
      <c r="F29" s="800"/>
      <c r="G29" s="800"/>
      <c r="H29" s="800"/>
      <c r="I29" s="801"/>
      <c r="J29" s="801"/>
      <c r="K29" s="801"/>
      <c r="L29" s="801"/>
      <c r="M29" s="801"/>
      <c r="N29" s="802"/>
    </row>
    <row r="30" spans="1:14" x14ac:dyDescent="0.2">
      <c r="A30" s="784"/>
      <c r="B30" s="649" t="s">
        <v>19</v>
      </c>
      <c r="C30" s="649" t="s">
        <v>0</v>
      </c>
      <c r="D30" s="649" t="s">
        <v>20</v>
      </c>
      <c r="E30" s="1246" t="s">
        <v>21</v>
      </c>
      <c r="F30" s="1246"/>
      <c r="G30" s="800"/>
      <c r="H30" s="800"/>
      <c r="I30" s="801"/>
      <c r="J30" s="801"/>
      <c r="K30" s="801"/>
      <c r="L30" s="801"/>
      <c r="M30" s="801"/>
      <c r="N30" s="802"/>
    </row>
    <row r="31" spans="1:14" ht="211.5" customHeight="1" x14ac:dyDescent="0.2">
      <c r="A31" s="784"/>
      <c r="B31" s="760" t="s">
        <v>22</v>
      </c>
      <c r="C31" s="761" t="s">
        <v>23</v>
      </c>
      <c r="D31" s="761"/>
      <c r="E31" s="1293" t="s">
        <v>896</v>
      </c>
      <c r="F31" s="1293"/>
      <c r="G31" s="800"/>
      <c r="H31" s="800"/>
      <c r="I31" s="801"/>
      <c r="J31" s="801"/>
      <c r="K31" s="801"/>
      <c r="L31" s="801"/>
      <c r="M31" s="801"/>
      <c r="N31" s="802"/>
    </row>
    <row r="32" spans="1:14" x14ac:dyDescent="0.2">
      <c r="A32" s="784"/>
      <c r="B32" s="760" t="s">
        <v>24</v>
      </c>
      <c r="C32" s="761" t="s">
        <v>23</v>
      </c>
      <c r="D32" s="760"/>
      <c r="E32" s="1294"/>
      <c r="F32" s="1294"/>
      <c r="G32" s="800"/>
      <c r="H32" s="800"/>
      <c r="I32" s="801"/>
      <c r="J32" s="801"/>
      <c r="K32" s="801"/>
      <c r="L32" s="801"/>
      <c r="M32" s="801"/>
      <c r="N32" s="802"/>
    </row>
    <row r="33" spans="1:14" ht="105" customHeight="1" x14ac:dyDescent="0.2">
      <c r="A33" s="784"/>
      <c r="B33" s="760" t="s">
        <v>25</v>
      </c>
      <c r="C33" s="761" t="s">
        <v>23</v>
      </c>
      <c r="D33" s="761"/>
      <c r="E33" s="1293" t="s">
        <v>897</v>
      </c>
      <c r="F33" s="1293"/>
      <c r="G33" s="800"/>
      <c r="H33" s="800"/>
      <c r="I33" s="801"/>
      <c r="J33" s="801"/>
      <c r="K33" s="801"/>
      <c r="L33" s="801"/>
      <c r="M33" s="801"/>
      <c r="N33" s="802"/>
    </row>
    <row r="34" spans="1:14" x14ac:dyDescent="0.2">
      <c r="A34" s="784"/>
      <c r="B34" s="760" t="s">
        <v>26</v>
      </c>
      <c r="C34" s="761" t="s">
        <v>23</v>
      </c>
      <c r="D34" s="760"/>
      <c r="E34" s="1294"/>
      <c r="F34" s="1294"/>
      <c r="G34" s="800"/>
      <c r="H34" s="800"/>
      <c r="I34" s="801"/>
      <c r="J34" s="801"/>
      <c r="K34" s="801"/>
      <c r="L34" s="801"/>
      <c r="M34" s="801"/>
      <c r="N34" s="802"/>
    </row>
    <row r="35" spans="1:14" x14ac:dyDescent="0.2">
      <c r="A35" s="784"/>
      <c r="B35" s="800"/>
      <c r="C35" s="800"/>
      <c r="D35" s="800"/>
      <c r="E35" s="800"/>
      <c r="F35" s="800"/>
      <c r="G35" s="800"/>
      <c r="H35" s="800"/>
      <c r="I35" s="801"/>
      <c r="J35" s="801"/>
      <c r="K35" s="801"/>
      <c r="L35" s="801"/>
      <c r="M35" s="801"/>
      <c r="N35" s="802"/>
    </row>
    <row r="36" spans="1:14" x14ac:dyDescent="0.2">
      <c r="A36" s="784"/>
      <c r="B36" s="800"/>
      <c r="C36" s="800"/>
      <c r="D36" s="800"/>
      <c r="E36" s="800"/>
      <c r="F36" s="800"/>
      <c r="G36" s="800"/>
      <c r="H36" s="800"/>
      <c r="I36" s="801"/>
      <c r="J36" s="801"/>
      <c r="K36" s="801"/>
      <c r="L36" s="801"/>
      <c r="M36" s="801"/>
      <c r="N36" s="802"/>
    </row>
    <row r="37" spans="1:14" x14ac:dyDescent="0.2">
      <c r="A37" s="784"/>
      <c r="B37" s="814" t="s">
        <v>27</v>
      </c>
      <c r="C37" s="800"/>
      <c r="D37" s="800"/>
      <c r="E37" s="800"/>
      <c r="F37" s="800"/>
      <c r="G37" s="800"/>
      <c r="H37" s="800"/>
      <c r="I37" s="801"/>
      <c r="J37" s="801"/>
      <c r="K37" s="801"/>
      <c r="L37" s="801"/>
      <c r="M37" s="801"/>
      <c r="N37" s="802"/>
    </row>
    <row r="38" spans="1:14" x14ac:dyDescent="0.2">
      <c r="A38" s="784"/>
      <c r="B38" s="800"/>
      <c r="C38" s="800"/>
      <c r="D38" s="800"/>
      <c r="E38" s="800"/>
      <c r="F38" s="800"/>
      <c r="G38" s="800"/>
      <c r="H38" s="800"/>
      <c r="I38" s="801"/>
      <c r="J38" s="801"/>
      <c r="K38" s="801"/>
      <c r="L38" s="801"/>
      <c r="M38" s="801"/>
      <c r="N38" s="802"/>
    </row>
    <row r="39" spans="1:14" x14ac:dyDescent="0.2">
      <c r="A39" s="784"/>
      <c r="B39" s="800"/>
      <c r="C39" s="800"/>
      <c r="D39" s="800"/>
      <c r="E39" s="800"/>
      <c r="F39" s="800"/>
      <c r="G39" s="800"/>
      <c r="H39" s="800"/>
      <c r="I39" s="801"/>
      <c r="J39" s="801"/>
      <c r="K39" s="801"/>
      <c r="L39" s="801"/>
      <c r="M39" s="801"/>
      <c r="N39" s="802"/>
    </row>
    <row r="40" spans="1:14" x14ac:dyDescent="0.2">
      <c r="A40" s="784"/>
      <c r="B40" s="649" t="s">
        <v>19</v>
      </c>
      <c r="C40" s="649" t="s">
        <v>28</v>
      </c>
      <c r="D40" s="815" t="s">
        <v>29</v>
      </c>
      <c r="E40" s="815" t="s">
        <v>30</v>
      </c>
      <c r="F40" s="800"/>
      <c r="G40" s="800"/>
      <c r="H40" s="800"/>
      <c r="I40" s="801"/>
      <c r="J40" s="801"/>
      <c r="K40" s="801"/>
      <c r="L40" s="801"/>
      <c r="M40" s="801"/>
      <c r="N40" s="802"/>
    </row>
    <row r="41" spans="1:14" ht="42.75" x14ac:dyDescent="0.2">
      <c r="A41" s="784"/>
      <c r="B41" s="660" t="s">
        <v>31</v>
      </c>
      <c r="C41" s="661">
        <v>40</v>
      </c>
      <c r="D41" s="761">
        <v>40</v>
      </c>
      <c r="E41" s="1249">
        <f>+D41+D42</f>
        <v>100</v>
      </c>
      <c r="F41" s="800"/>
      <c r="G41" s="800"/>
      <c r="H41" s="800"/>
      <c r="I41" s="801"/>
      <c r="J41" s="801"/>
      <c r="K41" s="801"/>
      <c r="L41" s="801"/>
      <c r="M41" s="801"/>
      <c r="N41" s="802"/>
    </row>
    <row r="42" spans="1:14" ht="71.25" x14ac:dyDescent="0.2">
      <c r="A42" s="784"/>
      <c r="B42" s="660" t="s">
        <v>32</v>
      </c>
      <c r="C42" s="661">
        <v>60</v>
      </c>
      <c r="D42" s="761">
        <v>60</v>
      </c>
      <c r="E42" s="1250"/>
      <c r="F42" s="800"/>
      <c r="G42" s="800"/>
      <c r="H42" s="800"/>
      <c r="I42" s="801"/>
      <c r="J42" s="801"/>
      <c r="K42" s="801"/>
      <c r="L42" s="801"/>
      <c r="M42" s="801"/>
      <c r="N42" s="802"/>
    </row>
    <row r="43" spans="1:14" x14ac:dyDescent="0.25">
      <c r="A43" s="784"/>
      <c r="C43" s="17"/>
      <c r="D43" s="41"/>
      <c r="E43" s="45"/>
      <c r="F43" s="44"/>
      <c r="G43" s="44"/>
      <c r="H43" s="44"/>
      <c r="I43" s="813"/>
      <c r="J43" s="813"/>
      <c r="K43" s="813"/>
      <c r="L43" s="813"/>
      <c r="M43" s="813"/>
    </row>
    <row r="44" spans="1:14" x14ac:dyDescent="0.25">
      <c r="A44" s="784"/>
      <c r="C44" s="17"/>
      <c r="D44" s="41"/>
      <c r="E44" s="45"/>
      <c r="F44" s="44"/>
      <c r="G44" s="44"/>
      <c r="H44" s="44"/>
      <c r="I44" s="813"/>
      <c r="J44" s="813"/>
      <c r="K44" s="813"/>
      <c r="L44" s="813"/>
      <c r="M44" s="813"/>
    </row>
    <row r="45" spans="1:14" x14ac:dyDescent="0.25">
      <c r="A45" s="784"/>
      <c r="C45" s="17"/>
      <c r="D45" s="41"/>
      <c r="E45" s="45"/>
      <c r="F45" s="44"/>
      <c r="G45" s="44"/>
      <c r="H45" s="44"/>
      <c r="I45" s="813"/>
      <c r="J45" s="813"/>
      <c r="K45" s="813"/>
      <c r="L45" s="813"/>
      <c r="M45" s="813"/>
    </row>
    <row r="46" spans="1:14" ht="15.75" thickBot="1" x14ac:dyDescent="0.3">
      <c r="M46" s="1295" t="s">
        <v>485</v>
      </c>
      <c r="N46" s="1295"/>
    </row>
    <row r="47" spans="1:14" x14ac:dyDescent="0.25">
      <c r="B47" s="816" t="s">
        <v>33</v>
      </c>
      <c r="M47" s="817"/>
      <c r="N47" s="817"/>
    </row>
    <row r="48" spans="1:14" ht="15.75" thickBot="1" x14ac:dyDescent="0.3">
      <c r="M48" s="817"/>
      <c r="N48" s="817"/>
    </row>
    <row r="49" spans="1:26" s="631" customFormat="1" ht="75" x14ac:dyDescent="0.25">
      <c r="A49" s="801"/>
      <c r="B49" s="818" t="s">
        <v>34</v>
      </c>
      <c r="C49" s="818" t="s">
        <v>35</v>
      </c>
      <c r="D49" s="818" t="s">
        <v>36</v>
      </c>
      <c r="E49" s="818" t="s">
        <v>37</v>
      </c>
      <c r="F49" s="818" t="s">
        <v>38</v>
      </c>
      <c r="G49" s="818" t="s">
        <v>39</v>
      </c>
      <c r="H49" s="818" t="s">
        <v>40</v>
      </c>
      <c r="I49" s="818" t="s">
        <v>41</v>
      </c>
      <c r="J49" s="818" t="s">
        <v>42</v>
      </c>
      <c r="K49" s="818" t="s">
        <v>43</v>
      </c>
      <c r="L49" s="818" t="s">
        <v>44</v>
      </c>
      <c r="M49" s="819" t="s">
        <v>45</v>
      </c>
      <c r="N49" s="818" t="s">
        <v>46</v>
      </c>
      <c r="O49" s="818" t="s">
        <v>47</v>
      </c>
      <c r="P49" s="820" t="s">
        <v>48</v>
      </c>
      <c r="Q49" s="1246" t="s">
        <v>49</v>
      </c>
      <c r="R49" s="1246"/>
    </row>
    <row r="50" spans="1:26" s="827" customFormat="1" ht="28.5" x14ac:dyDescent="0.25">
      <c r="A50" s="147">
        <v>4</v>
      </c>
      <c r="B50" s="148" t="s">
        <v>895</v>
      </c>
      <c r="C50" s="148" t="s">
        <v>895</v>
      </c>
      <c r="D50" s="148" t="s">
        <v>683</v>
      </c>
      <c r="E50" s="148" t="s">
        <v>898</v>
      </c>
      <c r="F50" s="821" t="s">
        <v>0</v>
      </c>
      <c r="G50" s="171" t="s">
        <v>111</v>
      </c>
      <c r="H50" s="715">
        <v>40560</v>
      </c>
      <c r="I50" s="715">
        <v>40908</v>
      </c>
      <c r="J50" s="716" t="s">
        <v>20</v>
      </c>
      <c r="K50" s="822">
        <v>11</v>
      </c>
      <c r="L50" s="823"/>
      <c r="M50" s="192">
        <v>1104</v>
      </c>
      <c r="N50" s="718" t="s">
        <v>50</v>
      </c>
      <c r="O50" s="824">
        <v>1335166965</v>
      </c>
      <c r="P50" s="825" t="s">
        <v>899</v>
      </c>
      <c r="Q50" s="1288"/>
      <c r="R50" s="1288"/>
      <c r="S50" s="826"/>
      <c r="T50" s="826"/>
      <c r="U50" s="826"/>
      <c r="V50" s="826"/>
      <c r="W50" s="826"/>
      <c r="X50" s="826"/>
      <c r="Y50" s="826"/>
      <c r="Z50" s="826"/>
    </row>
    <row r="51" spans="1:26" s="827" customFormat="1" ht="243.75" customHeight="1" x14ac:dyDescent="0.25">
      <c r="A51" s="147">
        <v>6</v>
      </c>
      <c r="B51" s="148" t="s">
        <v>895</v>
      </c>
      <c r="C51" s="148" t="s">
        <v>895</v>
      </c>
      <c r="D51" s="148" t="s">
        <v>683</v>
      </c>
      <c r="E51" s="148" t="s">
        <v>900</v>
      </c>
      <c r="F51" s="821" t="s">
        <v>0</v>
      </c>
      <c r="G51" s="171" t="s">
        <v>111</v>
      </c>
      <c r="H51" s="715">
        <v>41246</v>
      </c>
      <c r="I51" s="715">
        <v>42004</v>
      </c>
      <c r="J51" s="716" t="s">
        <v>20</v>
      </c>
      <c r="K51" s="822">
        <v>24</v>
      </c>
      <c r="L51" s="828"/>
      <c r="M51" s="718">
        <v>1114</v>
      </c>
      <c r="N51" s="718" t="s">
        <v>50</v>
      </c>
      <c r="O51" s="824">
        <f>3113646167+178268922+357225030+3894000+194850019+6533248+1082190110-31538112</f>
        <v>4905069384</v>
      </c>
      <c r="P51" s="825">
        <v>105</v>
      </c>
      <c r="Q51" s="1288" t="s">
        <v>896</v>
      </c>
      <c r="R51" s="1288"/>
      <c r="S51" s="826"/>
      <c r="T51" s="826"/>
      <c r="U51" s="826"/>
      <c r="V51" s="826"/>
      <c r="W51" s="826"/>
      <c r="X51" s="826"/>
      <c r="Y51" s="826"/>
      <c r="Z51" s="826"/>
    </row>
    <row r="52" spans="1:26" s="327" customFormat="1" x14ac:dyDescent="0.25">
      <c r="A52" s="503"/>
      <c r="B52" s="26" t="s">
        <v>30</v>
      </c>
      <c r="C52" s="5"/>
      <c r="D52" s="4"/>
      <c r="E52" s="240"/>
      <c r="F52" s="5"/>
      <c r="G52" s="5"/>
      <c r="H52" s="5"/>
      <c r="I52" s="225"/>
      <c r="J52" s="225"/>
      <c r="K52" s="241">
        <f>SUM(K50:K51)</f>
        <v>35</v>
      </c>
      <c r="L52" s="242"/>
      <c r="M52" s="241">
        <f>SUM(M50:M51)</f>
        <v>2218</v>
      </c>
      <c r="N52" s="242">
        <f>SUM(N50:N51)</f>
        <v>0</v>
      </c>
      <c r="O52" s="243"/>
      <c r="P52" s="243"/>
      <c r="Q52" s="1048"/>
      <c r="R52" s="1048"/>
    </row>
    <row r="53" spans="1:26" s="335" customFormat="1" x14ac:dyDescent="0.25">
      <c r="A53" s="31"/>
      <c r="B53" s="31"/>
      <c r="C53" s="31"/>
      <c r="D53" s="31"/>
      <c r="E53" s="46"/>
      <c r="F53" s="31"/>
      <c r="G53" s="31"/>
      <c r="H53" s="31"/>
      <c r="I53" s="31"/>
      <c r="J53" s="31"/>
      <c r="K53" s="47"/>
      <c r="L53" s="31"/>
      <c r="M53" s="31"/>
      <c r="N53" s="31"/>
      <c r="O53" s="31"/>
      <c r="P53" s="31"/>
      <c r="Q53" s="31"/>
      <c r="R53" s="31"/>
    </row>
    <row r="54" spans="1:26" s="335" customFormat="1" x14ac:dyDescent="0.25">
      <c r="A54" s="31"/>
      <c r="B54" s="1049" t="s">
        <v>51</v>
      </c>
      <c r="C54" s="1049" t="s">
        <v>52</v>
      </c>
      <c r="D54" s="1080" t="s">
        <v>53</v>
      </c>
      <c r="E54" s="1080"/>
      <c r="F54" s="31"/>
      <c r="G54" s="31"/>
      <c r="H54" s="31"/>
      <c r="I54" s="31"/>
      <c r="J54" s="31"/>
      <c r="K54" s="48"/>
      <c r="L54" s="48"/>
      <c r="M54" s="48"/>
      <c r="N54" s="31"/>
      <c r="O54" s="31"/>
      <c r="P54" s="31"/>
      <c r="Q54" s="31"/>
      <c r="R54" s="31"/>
    </row>
    <row r="55" spans="1:26" s="335" customFormat="1" x14ac:dyDescent="0.25">
      <c r="A55" s="31"/>
      <c r="B55" s="1051"/>
      <c r="C55" s="1051"/>
      <c r="D55" s="493" t="s">
        <v>54</v>
      </c>
      <c r="E55" s="49" t="s">
        <v>55</v>
      </c>
      <c r="F55" s="1080" t="s">
        <v>689</v>
      </c>
      <c r="G55" s="1080"/>
      <c r="H55" s="244"/>
      <c r="I55" s="51"/>
      <c r="J55" s="31"/>
      <c r="K55" s="51"/>
      <c r="L55" s="48"/>
      <c r="M55" s="31"/>
      <c r="N55" s="31"/>
      <c r="O55" s="31"/>
      <c r="P55" s="31"/>
      <c r="Q55" s="31"/>
      <c r="R55" s="31"/>
    </row>
    <row r="56" spans="1:26" s="335" customFormat="1" ht="184.5" customHeight="1" x14ac:dyDescent="0.25">
      <c r="A56" s="31"/>
      <c r="B56" s="50" t="s">
        <v>56</v>
      </c>
      <c r="C56" s="52">
        <f>+K52</f>
        <v>35</v>
      </c>
      <c r="D56" s="500" t="s">
        <v>23</v>
      </c>
      <c r="E56" s="500"/>
      <c r="F56" s="1289" t="s">
        <v>896</v>
      </c>
      <c r="G56" s="1289"/>
      <c r="H56" s="245"/>
      <c r="I56" s="245"/>
      <c r="J56" s="245"/>
      <c r="K56" s="31"/>
      <c r="L56" s="246" t="e">
        <f>#REF!+#REF!+#REF!+#REF!</f>
        <v>#REF!</v>
      </c>
      <c r="M56" s="245"/>
      <c r="N56" s="31"/>
      <c r="O56" s="31"/>
      <c r="P56" s="31"/>
      <c r="Q56" s="31"/>
      <c r="R56" s="31"/>
    </row>
    <row r="57" spans="1:26" s="335" customFormat="1" x14ac:dyDescent="0.25">
      <c r="A57" s="31"/>
      <c r="B57" s="50" t="s">
        <v>57</v>
      </c>
      <c r="C57" s="54">
        <f>+M52</f>
        <v>2218</v>
      </c>
      <c r="D57" s="500" t="s">
        <v>23</v>
      </c>
      <c r="E57" s="500"/>
      <c r="F57" s="1073"/>
      <c r="G57" s="1073"/>
      <c r="H57" s="31"/>
      <c r="I57" s="31"/>
      <c r="J57" s="31"/>
      <c r="K57" s="31"/>
      <c r="L57" s="31"/>
      <c r="M57" s="31"/>
      <c r="N57" s="31"/>
      <c r="O57" s="31"/>
      <c r="P57" s="31"/>
      <c r="Q57" s="31"/>
      <c r="R57" s="31"/>
    </row>
    <row r="58" spans="1:26" s="335" customFormat="1" x14ac:dyDescent="0.25">
      <c r="A58" s="31"/>
      <c r="B58" s="74"/>
      <c r="C58" s="1081"/>
      <c r="D58" s="1081"/>
      <c r="E58" s="1081"/>
      <c r="F58" s="1081"/>
      <c r="G58" s="1081"/>
      <c r="H58" s="1081"/>
      <c r="I58" s="1081"/>
      <c r="J58" s="1081"/>
      <c r="K58" s="1081"/>
      <c r="L58" s="1081"/>
      <c r="M58" s="1081"/>
      <c r="N58" s="1081"/>
      <c r="O58" s="31"/>
      <c r="P58" s="31"/>
      <c r="Q58" s="31"/>
      <c r="R58" s="31"/>
    </row>
    <row r="59" spans="1:26" ht="15.75" thickBot="1" x14ac:dyDescent="0.3"/>
    <row r="60" spans="1:26" ht="15.75" thickBot="1" x14ac:dyDescent="0.3">
      <c r="B60" s="1290" t="s">
        <v>58</v>
      </c>
      <c r="C60" s="1290"/>
      <c r="D60" s="1290"/>
      <c r="E60" s="1290"/>
      <c r="F60" s="1290"/>
      <c r="G60" s="1290"/>
      <c r="H60" s="1290"/>
      <c r="I60" s="1290"/>
      <c r="J60" s="1290"/>
      <c r="K60" s="1290"/>
      <c r="L60" s="1290"/>
      <c r="M60" s="1290"/>
      <c r="N60" s="1290"/>
    </row>
    <row r="63" spans="1:26" ht="90" x14ac:dyDescent="0.25">
      <c r="B63" s="649" t="s">
        <v>59</v>
      </c>
      <c r="C63" s="829" t="s">
        <v>60</v>
      </c>
      <c r="D63" s="829" t="s">
        <v>61</v>
      </c>
      <c r="E63" s="829" t="s">
        <v>62</v>
      </c>
      <c r="F63" s="829" t="s">
        <v>63</v>
      </c>
      <c r="G63" s="829" t="s">
        <v>64</v>
      </c>
      <c r="H63" s="829" t="s">
        <v>498</v>
      </c>
      <c r="I63" s="649" t="s">
        <v>65</v>
      </c>
      <c r="J63" s="829" t="s">
        <v>66</v>
      </c>
      <c r="K63" s="829" t="s">
        <v>67</v>
      </c>
      <c r="L63" s="829" t="s">
        <v>68</v>
      </c>
      <c r="M63" s="829" t="s">
        <v>69</v>
      </c>
      <c r="N63" s="830" t="s">
        <v>70</v>
      </c>
      <c r="O63" s="830" t="s">
        <v>71</v>
      </c>
      <c r="P63" s="1247" t="s">
        <v>21</v>
      </c>
      <c r="Q63" s="1248"/>
      <c r="R63" s="829" t="s">
        <v>72</v>
      </c>
    </row>
    <row r="64" spans="1:26" ht="137.25" customHeight="1" x14ac:dyDescent="0.25">
      <c r="B64" s="760" t="s">
        <v>901</v>
      </c>
      <c r="C64" s="760" t="s">
        <v>901</v>
      </c>
      <c r="D64" s="831" t="s">
        <v>902</v>
      </c>
      <c r="E64" s="525">
        <v>200</v>
      </c>
      <c r="F64" s="503" t="s">
        <v>50</v>
      </c>
      <c r="G64" s="496" t="s">
        <v>50</v>
      </c>
      <c r="H64" s="503" t="s">
        <v>903</v>
      </c>
      <c r="I64" s="503" t="s">
        <v>50</v>
      </c>
      <c r="J64" s="503" t="s">
        <v>50</v>
      </c>
      <c r="K64" s="503" t="s">
        <v>0</v>
      </c>
      <c r="L64" s="661" t="s">
        <v>0</v>
      </c>
      <c r="M64" s="661" t="s">
        <v>0</v>
      </c>
      <c r="N64" s="661" t="s">
        <v>0</v>
      </c>
      <c r="O64" s="726" t="s">
        <v>0</v>
      </c>
      <c r="P64" s="1044" t="s">
        <v>897</v>
      </c>
      <c r="Q64" s="1045"/>
      <c r="R64" s="503" t="s">
        <v>0</v>
      </c>
    </row>
    <row r="65" spans="2:18" ht="137.25" customHeight="1" x14ac:dyDescent="0.25">
      <c r="B65" s="760" t="s">
        <v>901</v>
      </c>
      <c r="C65" s="760" t="s">
        <v>901</v>
      </c>
      <c r="D65" s="831" t="s">
        <v>904</v>
      </c>
      <c r="E65" s="525">
        <v>200</v>
      </c>
      <c r="F65" s="503" t="s">
        <v>50</v>
      </c>
      <c r="G65" s="496" t="s">
        <v>50</v>
      </c>
      <c r="H65" s="503" t="s">
        <v>903</v>
      </c>
      <c r="I65" s="503" t="s">
        <v>50</v>
      </c>
      <c r="J65" s="503" t="s">
        <v>50</v>
      </c>
      <c r="K65" s="503" t="s">
        <v>0</v>
      </c>
      <c r="L65" s="661" t="s">
        <v>0</v>
      </c>
      <c r="M65" s="661" t="s">
        <v>0</v>
      </c>
      <c r="N65" s="661" t="s">
        <v>0</v>
      </c>
      <c r="O65" s="726" t="s">
        <v>0</v>
      </c>
      <c r="P65" s="1044" t="s">
        <v>897</v>
      </c>
      <c r="Q65" s="1045"/>
      <c r="R65" s="503" t="s">
        <v>0</v>
      </c>
    </row>
    <row r="66" spans="2:18" x14ac:dyDescent="0.25">
      <c r="B66" s="760"/>
      <c r="C66" s="760"/>
      <c r="D66" s="760"/>
      <c r="E66" s="760"/>
      <c r="F66" s="760"/>
      <c r="G66" s="832"/>
      <c r="H66" s="760"/>
      <c r="I66" s="760"/>
      <c r="J66" s="760"/>
      <c r="K66" s="760"/>
      <c r="L66" s="760"/>
      <c r="M66" s="760"/>
      <c r="N66" s="760"/>
      <c r="O66" s="760"/>
      <c r="P66" s="1286"/>
      <c r="Q66" s="1287"/>
      <c r="R66" s="760"/>
    </row>
    <row r="67" spans="2:18" x14ac:dyDescent="0.25">
      <c r="B67" s="799" t="s">
        <v>73</v>
      </c>
      <c r="H67" s="760"/>
      <c r="I67" s="760"/>
    </row>
    <row r="68" spans="2:18" x14ac:dyDescent="0.25">
      <c r="B68" s="799" t="s">
        <v>74</v>
      </c>
    </row>
    <row r="69" spans="2:18" x14ac:dyDescent="0.25">
      <c r="B69" s="799" t="s">
        <v>75</v>
      </c>
    </row>
    <row r="71" spans="2:18" ht="15.75" thickBot="1" x14ac:dyDescent="0.3"/>
    <row r="72" spans="2:18" ht="15.75" thickBot="1" x14ac:dyDescent="0.3">
      <c r="B72" s="1280" t="s">
        <v>76</v>
      </c>
      <c r="C72" s="1281"/>
      <c r="D72" s="1281"/>
      <c r="E72" s="1281"/>
      <c r="F72" s="1281"/>
      <c r="G72" s="1281"/>
      <c r="H72" s="1281"/>
      <c r="I72" s="1281"/>
      <c r="J72" s="1281"/>
      <c r="K72" s="1281"/>
      <c r="L72" s="1281"/>
      <c r="M72" s="1281"/>
      <c r="N72" s="1282"/>
    </row>
    <row r="77" spans="2:18" x14ac:dyDescent="0.25">
      <c r="B77" s="1263" t="s">
        <v>77</v>
      </c>
      <c r="C77" s="1246" t="s">
        <v>78</v>
      </c>
      <c r="D77" s="1246" t="s">
        <v>79</v>
      </c>
      <c r="E77" s="1246" t="s">
        <v>80</v>
      </c>
      <c r="F77" s="1246" t="s">
        <v>81</v>
      </c>
      <c r="G77" s="1246" t="s">
        <v>82</v>
      </c>
      <c r="H77" s="1246" t="s">
        <v>83</v>
      </c>
      <c r="I77" s="1246" t="s">
        <v>84</v>
      </c>
      <c r="J77" s="1246" t="s">
        <v>85</v>
      </c>
      <c r="K77" s="1246"/>
      <c r="L77" s="1246"/>
      <c r="M77" s="1246" t="s">
        <v>86</v>
      </c>
      <c r="N77" s="1246" t="s">
        <v>478</v>
      </c>
      <c r="O77" s="1246" t="s">
        <v>479</v>
      </c>
      <c r="P77" s="1246" t="s">
        <v>21</v>
      </c>
      <c r="Q77" s="1246"/>
    </row>
    <row r="78" spans="2:18" ht="28.5" x14ac:dyDescent="0.2">
      <c r="B78" s="1264"/>
      <c r="C78" s="1246"/>
      <c r="D78" s="1246"/>
      <c r="E78" s="1246"/>
      <c r="F78" s="1246"/>
      <c r="G78" s="1246"/>
      <c r="H78" s="1246"/>
      <c r="I78" s="1246"/>
      <c r="J78" s="833" t="s">
        <v>87</v>
      </c>
      <c r="K78" s="834" t="s">
        <v>88</v>
      </c>
      <c r="L78" s="835" t="s">
        <v>89</v>
      </c>
      <c r="M78" s="1246"/>
      <c r="N78" s="1246"/>
      <c r="O78" s="1246"/>
      <c r="P78" s="1246"/>
      <c r="Q78" s="1246"/>
    </row>
    <row r="79" spans="2:18" ht="57" x14ac:dyDescent="0.25">
      <c r="B79" s="724" t="s">
        <v>90</v>
      </c>
      <c r="C79" s="724">
        <v>200</v>
      </c>
      <c r="D79" s="724" t="s">
        <v>905</v>
      </c>
      <c r="E79" s="724">
        <v>52328773</v>
      </c>
      <c r="F79" s="724" t="s">
        <v>906</v>
      </c>
      <c r="G79" s="724" t="s">
        <v>907</v>
      </c>
      <c r="H79" s="725">
        <v>41431</v>
      </c>
      <c r="I79" s="498" t="s">
        <v>50</v>
      </c>
      <c r="J79" s="726" t="s">
        <v>908</v>
      </c>
      <c r="K79" s="727" t="s">
        <v>909</v>
      </c>
      <c r="L79" s="726" t="s">
        <v>910</v>
      </c>
      <c r="M79" s="661" t="s">
        <v>0</v>
      </c>
      <c r="N79" s="661" t="s">
        <v>0</v>
      </c>
      <c r="O79" s="661" t="s">
        <v>0</v>
      </c>
      <c r="P79" s="1087"/>
      <c r="Q79" s="1087"/>
    </row>
    <row r="80" spans="2:18" ht="185.25" x14ac:dyDescent="0.25">
      <c r="B80" s="724" t="s">
        <v>90</v>
      </c>
      <c r="C80" s="724">
        <v>200</v>
      </c>
      <c r="D80" s="724" t="s">
        <v>911</v>
      </c>
      <c r="E80" s="724">
        <v>37945264</v>
      </c>
      <c r="F80" s="724" t="s">
        <v>912</v>
      </c>
      <c r="G80" s="724" t="s">
        <v>430</v>
      </c>
      <c r="H80" s="725">
        <v>36770</v>
      </c>
      <c r="I80" s="498" t="s">
        <v>50</v>
      </c>
      <c r="J80" s="726" t="s">
        <v>908</v>
      </c>
      <c r="K80" s="727" t="s">
        <v>913</v>
      </c>
      <c r="L80" s="726" t="s">
        <v>910</v>
      </c>
      <c r="M80" s="661" t="s">
        <v>0</v>
      </c>
      <c r="N80" s="661" t="s">
        <v>0</v>
      </c>
      <c r="O80" s="661" t="s">
        <v>0</v>
      </c>
      <c r="P80" s="1087"/>
      <c r="Q80" s="1087"/>
    </row>
    <row r="81" spans="2:17" ht="57" x14ac:dyDescent="0.25">
      <c r="B81" s="724" t="s">
        <v>91</v>
      </c>
      <c r="C81" s="724">
        <v>200</v>
      </c>
      <c r="D81" s="724" t="s">
        <v>914</v>
      </c>
      <c r="E81" s="836">
        <v>1022356956</v>
      </c>
      <c r="F81" s="836" t="s">
        <v>110</v>
      </c>
      <c r="G81" s="724" t="s">
        <v>915</v>
      </c>
      <c r="H81" s="837">
        <v>40529</v>
      </c>
      <c r="I81" s="498" t="s">
        <v>509</v>
      </c>
      <c r="J81" s="726" t="s">
        <v>908</v>
      </c>
      <c r="K81" s="525" t="s">
        <v>916</v>
      </c>
      <c r="L81" s="525" t="s">
        <v>917</v>
      </c>
      <c r="M81" s="661" t="s">
        <v>0</v>
      </c>
      <c r="N81" s="661" t="s">
        <v>0</v>
      </c>
      <c r="O81" s="661" t="s">
        <v>0</v>
      </c>
      <c r="P81" s="1277" t="s">
        <v>918</v>
      </c>
      <c r="Q81" s="1277"/>
    </row>
    <row r="82" spans="2:17" ht="57" x14ac:dyDescent="0.25">
      <c r="B82" s="724" t="s">
        <v>91</v>
      </c>
      <c r="C82" s="724">
        <v>200</v>
      </c>
      <c r="D82" s="724" t="s">
        <v>919</v>
      </c>
      <c r="E82" s="836">
        <v>52550773</v>
      </c>
      <c r="F82" s="836" t="s">
        <v>109</v>
      </c>
      <c r="G82" s="724" t="s">
        <v>920</v>
      </c>
      <c r="H82" s="837">
        <v>40287</v>
      </c>
      <c r="I82" s="498" t="s">
        <v>509</v>
      </c>
      <c r="J82" s="726" t="s">
        <v>908</v>
      </c>
      <c r="K82" s="525" t="s">
        <v>921</v>
      </c>
      <c r="L82" s="525" t="s">
        <v>922</v>
      </c>
      <c r="M82" s="661" t="s">
        <v>0</v>
      </c>
      <c r="N82" s="661" t="s">
        <v>0</v>
      </c>
      <c r="O82" s="661" t="s">
        <v>0</v>
      </c>
      <c r="P82" s="1277" t="s">
        <v>918</v>
      </c>
      <c r="Q82" s="1277"/>
    </row>
    <row r="83" spans="2:17" x14ac:dyDescent="0.25">
      <c r="B83" s="780"/>
      <c r="C83" s="780"/>
      <c r="D83" s="780"/>
      <c r="E83" s="838"/>
      <c r="F83" s="838"/>
      <c r="G83" s="780"/>
      <c r="H83" s="839"/>
      <c r="I83" s="8"/>
      <c r="J83" s="783"/>
      <c r="K83" s="40"/>
      <c r="L83" s="40"/>
      <c r="M83" s="784"/>
      <c r="N83" s="784"/>
      <c r="O83" s="784"/>
      <c r="P83" s="840"/>
      <c r="Q83" s="840"/>
    </row>
    <row r="84" spans="2:17" ht="15.75" thickBot="1" x14ac:dyDescent="0.3">
      <c r="B84" s="780"/>
      <c r="C84" s="780"/>
      <c r="D84" s="780"/>
      <c r="E84" s="838"/>
      <c r="F84" s="838"/>
      <c r="G84" s="780"/>
      <c r="H84" s="839"/>
      <c r="I84" s="8"/>
      <c r="J84" s="783"/>
      <c r="K84" s="40"/>
      <c r="L84" s="40"/>
      <c r="M84" s="784"/>
      <c r="N84" s="784"/>
      <c r="O84" s="784"/>
      <c r="P84" s="840"/>
      <c r="Q84" s="840"/>
    </row>
    <row r="85" spans="2:17" ht="15.75" thickBot="1" x14ac:dyDescent="0.3">
      <c r="B85" s="1280" t="s">
        <v>92</v>
      </c>
      <c r="C85" s="1281"/>
      <c r="D85" s="1281"/>
      <c r="E85" s="1281"/>
      <c r="F85" s="1281"/>
      <c r="G85" s="1281"/>
      <c r="H85" s="1281"/>
      <c r="I85" s="1281"/>
      <c r="J85" s="1281"/>
      <c r="K85" s="1281"/>
      <c r="L85" s="1281"/>
      <c r="M85" s="1281"/>
      <c r="N85" s="1282"/>
    </row>
    <row r="88" spans="2:17" ht="30" x14ac:dyDescent="0.25">
      <c r="B88" s="829" t="s">
        <v>19</v>
      </c>
      <c r="C88" s="829" t="s">
        <v>72</v>
      </c>
      <c r="D88" s="1247" t="s">
        <v>21</v>
      </c>
      <c r="E88" s="1248"/>
    </row>
    <row r="89" spans="2:17" ht="28.5" x14ac:dyDescent="0.25">
      <c r="B89" s="726" t="s">
        <v>709</v>
      </c>
      <c r="C89" s="761" t="s">
        <v>0</v>
      </c>
      <c r="D89" s="1277"/>
      <c r="E89" s="1277"/>
    </row>
    <row r="92" spans="2:17" x14ac:dyDescent="0.25">
      <c r="B92" s="1278" t="s">
        <v>93</v>
      </c>
      <c r="C92" s="1279"/>
      <c r="D92" s="1279"/>
      <c r="E92" s="1279"/>
      <c r="F92" s="1279"/>
      <c r="G92" s="1279"/>
      <c r="H92" s="1279"/>
      <c r="I92" s="1279"/>
      <c r="J92" s="1279"/>
      <c r="K92" s="1279"/>
      <c r="L92" s="1279"/>
      <c r="M92" s="1279"/>
      <c r="N92" s="1279"/>
      <c r="O92" s="1279"/>
      <c r="P92" s="1279"/>
    </row>
    <row r="94" spans="2:17" ht="15.75" thickBot="1" x14ac:dyDescent="0.3"/>
    <row r="95" spans="2:17" ht="15.75" thickBot="1" x14ac:dyDescent="0.3">
      <c r="B95" s="1280" t="s">
        <v>94</v>
      </c>
      <c r="C95" s="1281"/>
      <c r="D95" s="1281"/>
      <c r="E95" s="1281"/>
      <c r="F95" s="1281"/>
      <c r="G95" s="1281"/>
      <c r="H95" s="1281"/>
      <c r="I95" s="1281"/>
      <c r="J95" s="1281"/>
      <c r="K95" s="1281"/>
      <c r="L95" s="1281"/>
      <c r="M95" s="1281"/>
      <c r="N95" s="1282"/>
    </row>
    <row r="97" spans="1:26" ht="15.75" thickBot="1" x14ac:dyDescent="0.3">
      <c r="M97" s="817"/>
      <c r="N97" s="817"/>
    </row>
    <row r="98" spans="1:26" s="631" customFormat="1" ht="75" x14ac:dyDescent="0.25">
      <c r="A98" s="801"/>
      <c r="B98" s="818" t="s">
        <v>34</v>
      </c>
      <c r="C98" s="818" t="s">
        <v>35</v>
      </c>
      <c r="D98" s="818" t="s">
        <v>36</v>
      </c>
      <c r="E98" s="818" t="s">
        <v>37</v>
      </c>
      <c r="F98" s="818" t="s">
        <v>38</v>
      </c>
      <c r="G98" s="818" t="s">
        <v>39</v>
      </c>
      <c r="H98" s="818" t="s">
        <v>40</v>
      </c>
      <c r="I98" s="818" t="s">
        <v>41</v>
      </c>
      <c r="J98" s="818" t="s">
        <v>42</v>
      </c>
      <c r="K98" s="818" t="s">
        <v>43</v>
      </c>
      <c r="L98" s="818" t="s">
        <v>44</v>
      </c>
      <c r="M98" s="819" t="s">
        <v>45</v>
      </c>
      <c r="N98" s="818" t="s">
        <v>46</v>
      </c>
      <c r="O98" s="841" t="s">
        <v>47</v>
      </c>
      <c r="P98" s="649" t="s">
        <v>48</v>
      </c>
      <c r="Q98" s="842" t="s">
        <v>49</v>
      </c>
      <c r="R98" s="799"/>
    </row>
    <row r="99" spans="1:26" s="327" customFormat="1" ht="19.5" customHeight="1" x14ac:dyDescent="0.25">
      <c r="A99" s="503">
        <v>1</v>
      </c>
      <c r="B99" s="4" t="s">
        <v>895</v>
      </c>
      <c r="C99" s="4" t="s">
        <v>895</v>
      </c>
      <c r="D99" s="4" t="s">
        <v>683</v>
      </c>
      <c r="E99" s="4" t="s">
        <v>923</v>
      </c>
      <c r="F99" s="260" t="s">
        <v>0</v>
      </c>
      <c r="G99" s="223" t="s">
        <v>111</v>
      </c>
      <c r="H99" s="224">
        <v>36549</v>
      </c>
      <c r="I99" s="224">
        <v>36891</v>
      </c>
      <c r="J99" s="225" t="s">
        <v>20</v>
      </c>
      <c r="K99" s="487">
        <v>0</v>
      </c>
      <c r="L99" s="227">
        <f>+(I99-H99)/30</f>
        <v>11.4</v>
      </c>
      <c r="M99" s="6">
        <v>370</v>
      </c>
      <c r="N99" s="228" t="s">
        <v>50</v>
      </c>
      <c r="O99" s="843">
        <v>253927365</v>
      </c>
      <c r="P99" s="243">
        <v>89</v>
      </c>
      <c r="Q99" s="503" t="s">
        <v>2001</v>
      </c>
      <c r="R99" s="799"/>
      <c r="S99" s="326"/>
      <c r="T99" s="326"/>
      <c r="U99" s="326"/>
      <c r="V99" s="326"/>
      <c r="W99" s="326"/>
      <c r="X99" s="326"/>
      <c r="Y99" s="326"/>
      <c r="Z99" s="326"/>
    </row>
    <row r="100" spans="1:26" s="327" customFormat="1" ht="19.5" customHeight="1" x14ac:dyDescent="0.25">
      <c r="A100" s="503">
        <v>2</v>
      </c>
      <c r="B100" s="4" t="s">
        <v>895</v>
      </c>
      <c r="C100" s="4" t="s">
        <v>895</v>
      </c>
      <c r="D100" s="4" t="s">
        <v>683</v>
      </c>
      <c r="E100" s="4" t="s">
        <v>924</v>
      </c>
      <c r="F100" s="260" t="s">
        <v>0</v>
      </c>
      <c r="G100" s="223" t="s">
        <v>111</v>
      </c>
      <c r="H100" s="224">
        <v>36916</v>
      </c>
      <c r="I100" s="224">
        <v>37256</v>
      </c>
      <c r="J100" s="225" t="s">
        <v>20</v>
      </c>
      <c r="K100" s="487">
        <v>0</v>
      </c>
      <c r="L100" s="227">
        <f t="shared" ref="L100:L108" si="0">+(I100-H100)/30</f>
        <v>11.333333333333334</v>
      </c>
      <c r="M100" s="6">
        <v>770</v>
      </c>
      <c r="N100" s="228" t="s">
        <v>50</v>
      </c>
      <c r="O100" s="843">
        <v>568731000</v>
      </c>
      <c r="P100" s="243" t="s">
        <v>925</v>
      </c>
      <c r="Q100" s="503" t="s">
        <v>2001</v>
      </c>
      <c r="R100" s="799"/>
      <c r="S100" s="326"/>
      <c r="T100" s="326"/>
      <c r="U100" s="326"/>
      <c r="V100" s="326"/>
      <c r="W100" s="326"/>
      <c r="X100" s="326"/>
      <c r="Y100" s="326"/>
      <c r="Z100" s="326"/>
    </row>
    <row r="101" spans="1:26" s="327" customFormat="1" ht="19.5" customHeight="1" x14ac:dyDescent="0.25">
      <c r="A101" s="503">
        <v>3</v>
      </c>
      <c r="B101" s="4" t="s">
        <v>895</v>
      </c>
      <c r="C101" s="4" t="s">
        <v>895</v>
      </c>
      <c r="D101" s="4" t="s">
        <v>683</v>
      </c>
      <c r="E101" s="4" t="s">
        <v>926</v>
      </c>
      <c r="F101" s="260" t="s">
        <v>0</v>
      </c>
      <c r="G101" s="223" t="s">
        <v>111</v>
      </c>
      <c r="H101" s="224">
        <v>37287</v>
      </c>
      <c r="I101" s="224">
        <v>37621</v>
      </c>
      <c r="J101" s="225" t="s">
        <v>20</v>
      </c>
      <c r="K101" s="487">
        <v>0</v>
      </c>
      <c r="L101" s="227">
        <f t="shared" si="0"/>
        <v>11.133333333333333</v>
      </c>
      <c r="M101" s="6">
        <v>770</v>
      </c>
      <c r="N101" s="228" t="s">
        <v>50</v>
      </c>
      <c r="O101" s="843">
        <v>601051800</v>
      </c>
      <c r="P101" s="243">
        <v>90</v>
      </c>
      <c r="Q101" s="503" t="s">
        <v>2001</v>
      </c>
      <c r="R101" s="799"/>
      <c r="S101" s="326"/>
      <c r="T101" s="326"/>
      <c r="U101" s="326"/>
      <c r="V101" s="326"/>
      <c r="W101" s="326"/>
      <c r="X101" s="326"/>
      <c r="Y101" s="326"/>
      <c r="Z101" s="326"/>
    </row>
    <row r="102" spans="1:26" s="327" customFormat="1" ht="19.5" customHeight="1" x14ac:dyDescent="0.25">
      <c r="A102" s="503">
        <v>4</v>
      </c>
      <c r="B102" s="4" t="s">
        <v>895</v>
      </c>
      <c r="C102" s="4" t="s">
        <v>895</v>
      </c>
      <c r="D102" s="4" t="s">
        <v>683</v>
      </c>
      <c r="E102" s="4" t="s">
        <v>927</v>
      </c>
      <c r="F102" s="260" t="s">
        <v>0</v>
      </c>
      <c r="G102" s="223" t="s">
        <v>111</v>
      </c>
      <c r="H102" s="224">
        <v>37662</v>
      </c>
      <c r="I102" s="224">
        <v>37663</v>
      </c>
      <c r="J102" s="225" t="s">
        <v>20</v>
      </c>
      <c r="K102" s="487">
        <v>0</v>
      </c>
      <c r="L102" s="227">
        <f t="shared" si="0"/>
        <v>3.3333333333333333E-2</v>
      </c>
      <c r="M102" s="6">
        <v>770</v>
      </c>
      <c r="N102" s="228" t="s">
        <v>50</v>
      </c>
      <c r="O102" s="843">
        <v>103180559</v>
      </c>
      <c r="P102" s="243">
        <v>91</v>
      </c>
      <c r="Q102" s="503" t="s">
        <v>2001</v>
      </c>
      <c r="R102" s="799"/>
      <c r="S102" s="326"/>
      <c r="T102" s="326"/>
      <c r="U102" s="326"/>
      <c r="V102" s="326"/>
      <c r="W102" s="326"/>
      <c r="X102" s="326"/>
      <c r="Y102" s="326"/>
      <c r="Z102" s="326"/>
    </row>
    <row r="103" spans="1:26" s="327" customFormat="1" ht="19.5" customHeight="1" x14ac:dyDescent="0.25">
      <c r="A103" s="503">
        <v>5</v>
      </c>
      <c r="B103" s="4" t="s">
        <v>895</v>
      </c>
      <c r="C103" s="4" t="s">
        <v>895</v>
      </c>
      <c r="D103" s="4" t="s">
        <v>683</v>
      </c>
      <c r="E103" s="4" t="s">
        <v>928</v>
      </c>
      <c r="F103" s="260" t="s">
        <v>0</v>
      </c>
      <c r="G103" s="223" t="s">
        <v>111</v>
      </c>
      <c r="H103" s="224">
        <v>37721</v>
      </c>
      <c r="I103" s="224">
        <v>37986</v>
      </c>
      <c r="J103" s="225" t="s">
        <v>20</v>
      </c>
      <c r="K103" s="487">
        <v>0</v>
      </c>
      <c r="L103" s="227">
        <f t="shared" si="0"/>
        <v>8.8333333333333339</v>
      </c>
      <c r="M103" s="6">
        <v>770</v>
      </c>
      <c r="N103" s="228" t="s">
        <v>50</v>
      </c>
      <c r="O103" s="843">
        <v>471667204</v>
      </c>
      <c r="P103" s="243" t="s">
        <v>929</v>
      </c>
      <c r="Q103" s="503" t="s">
        <v>2001</v>
      </c>
      <c r="R103" s="799"/>
      <c r="S103" s="326"/>
      <c r="T103" s="326"/>
      <c r="U103" s="326"/>
      <c r="V103" s="326"/>
      <c r="W103" s="326"/>
      <c r="X103" s="326"/>
      <c r="Y103" s="326"/>
      <c r="Z103" s="326"/>
    </row>
    <row r="104" spans="1:26" s="327" customFormat="1" ht="19.5" customHeight="1" x14ac:dyDescent="0.25">
      <c r="A104" s="503">
        <v>6</v>
      </c>
      <c r="B104" s="4" t="s">
        <v>895</v>
      </c>
      <c r="C104" s="4" t="s">
        <v>895</v>
      </c>
      <c r="D104" s="4" t="s">
        <v>683</v>
      </c>
      <c r="E104" s="4" t="s">
        <v>930</v>
      </c>
      <c r="F104" s="260" t="s">
        <v>0</v>
      </c>
      <c r="G104" s="223" t="s">
        <v>111</v>
      </c>
      <c r="H104" s="224">
        <v>38014</v>
      </c>
      <c r="I104" s="224">
        <v>38352</v>
      </c>
      <c r="J104" s="225" t="s">
        <v>20</v>
      </c>
      <c r="K104" s="487">
        <v>0</v>
      </c>
      <c r="L104" s="227">
        <f t="shared" si="0"/>
        <v>11.266666666666667</v>
      </c>
      <c r="M104" s="6">
        <f>65+45+70+40+135+155+100+160</f>
        <v>770</v>
      </c>
      <c r="N104" s="228" t="s">
        <v>50</v>
      </c>
      <c r="O104" s="843">
        <v>605652135</v>
      </c>
      <c r="P104" s="243" t="s">
        <v>931</v>
      </c>
      <c r="Q104" s="503" t="s">
        <v>2001</v>
      </c>
      <c r="R104" s="799"/>
      <c r="S104" s="326"/>
      <c r="T104" s="326"/>
      <c r="U104" s="326"/>
      <c r="V104" s="326"/>
      <c r="W104" s="326"/>
      <c r="X104" s="326"/>
      <c r="Y104" s="326"/>
      <c r="Z104" s="326"/>
    </row>
    <row r="105" spans="1:26" s="327" customFormat="1" ht="19.5" customHeight="1" x14ac:dyDescent="0.25">
      <c r="A105" s="503">
        <v>7</v>
      </c>
      <c r="B105" s="4" t="s">
        <v>895</v>
      </c>
      <c r="C105" s="4" t="s">
        <v>895</v>
      </c>
      <c r="D105" s="4" t="s">
        <v>683</v>
      </c>
      <c r="E105" s="4" t="s">
        <v>932</v>
      </c>
      <c r="F105" s="260" t="s">
        <v>0</v>
      </c>
      <c r="G105" s="223" t="s">
        <v>111</v>
      </c>
      <c r="H105" s="224">
        <v>38377</v>
      </c>
      <c r="I105" s="224">
        <v>38707</v>
      </c>
      <c r="J105" s="225" t="s">
        <v>20</v>
      </c>
      <c r="K105" s="487">
        <v>0</v>
      </c>
      <c r="L105" s="227">
        <f t="shared" si="0"/>
        <v>11</v>
      </c>
      <c r="M105" s="6">
        <v>770</v>
      </c>
      <c r="N105" s="228" t="s">
        <v>50</v>
      </c>
      <c r="O105" s="843">
        <v>812064600</v>
      </c>
      <c r="P105" s="243">
        <v>93</v>
      </c>
      <c r="Q105" s="503" t="s">
        <v>2001</v>
      </c>
      <c r="R105" s="799"/>
      <c r="S105" s="326"/>
      <c r="T105" s="326"/>
      <c r="U105" s="326"/>
      <c r="V105" s="326"/>
      <c r="W105" s="326"/>
      <c r="X105" s="326"/>
      <c r="Y105" s="326"/>
      <c r="Z105" s="326"/>
    </row>
    <row r="106" spans="1:26" s="327" customFormat="1" ht="19.5" customHeight="1" x14ac:dyDescent="0.25">
      <c r="A106" s="503">
        <v>8</v>
      </c>
      <c r="B106" s="4" t="s">
        <v>895</v>
      </c>
      <c r="C106" s="4" t="s">
        <v>895</v>
      </c>
      <c r="D106" s="4" t="s">
        <v>683</v>
      </c>
      <c r="E106" s="4" t="s">
        <v>933</v>
      </c>
      <c r="F106" s="260" t="s">
        <v>0</v>
      </c>
      <c r="G106" s="223" t="s">
        <v>111</v>
      </c>
      <c r="H106" s="224">
        <v>38742</v>
      </c>
      <c r="I106" s="224">
        <v>39072</v>
      </c>
      <c r="J106" s="225" t="s">
        <v>20</v>
      </c>
      <c r="K106" s="487">
        <v>0</v>
      </c>
      <c r="L106" s="227">
        <f t="shared" si="0"/>
        <v>11</v>
      </c>
      <c r="M106" s="6" t="s">
        <v>741</v>
      </c>
      <c r="N106" s="228" t="s">
        <v>50</v>
      </c>
      <c r="O106" s="843">
        <v>852667830</v>
      </c>
      <c r="P106" s="243" t="s">
        <v>934</v>
      </c>
      <c r="Q106" s="503" t="s">
        <v>2001</v>
      </c>
      <c r="R106" s="799"/>
      <c r="S106" s="326"/>
      <c r="T106" s="326"/>
      <c r="U106" s="326"/>
      <c r="V106" s="326"/>
      <c r="W106" s="326"/>
      <c r="X106" s="326"/>
      <c r="Y106" s="326"/>
      <c r="Z106" s="326"/>
    </row>
    <row r="107" spans="1:26" s="327" customFormat="1" ht="19.5" customHeight="1" x14ac:dyDescent="0.25">
      <c r="A107" s="503">
        <v>9</v>
      </c>
      <c r="B107" s="4" t="s">
        <v>895</v>
      </c>
      <c r="C107" s="4" t="s">
        <v>895</v>
      </c>
      <c r="D107" s="4" t="s">
        <v>683</v>
      </c>
      <c r="E107" s="4" t="s">
        <v>935</v>
      </c>
      <c r="F107" s="260" t="s">
        <v>0</v>
      </c>
      <c r="G107" s="223" t="s">
        <v>111</v>
      </c>
      <c r="H107" s="224">
        <v>39107</v>
      </c>
      <c r="I107" s="224">
        <v>39444</v>
      </c>
      <c r="J107" s="225" t="s">
        <v>20</v>
      </c>
      <c r="K107" s="487">
        <v>0</v>
      </c>
      <c r="L107" s="227">
        <f t="shared" si="0"/>
        <v>11.233333333333333</v>
      </c>
      <c r="M107" s="6">
        <v>970</v>
      </c>
      <c r="N107" s="228" t="s">
        <v>50</v>
      </c>
      <c r="O107" s="843">
        <v>894774542</v>
      </c>
      <c r="P107" s="243" t="s">
        <v>936</v>
      </c>
      <c r="Q107" s="503" t="s">
        <v>2001</v>
      </c>
      <c r="R107" s="799"/>
      <c r="S107" s="326"/>
      <c r="T107" s="326"/>
      <c r="U107" s="326"/>
      <c r="V107" s="326"/>
      <c r="W107" s="326"/>
      <c r="X107" s="326"/>
      <c r="Y107" s="326"/>
      <c r="Z107" s="326"/>
    </row>
    <row r="108" spans="1:26" s="327" customFormat="1" ht="19.5" customHeight="1" x14ac:dyDescent="0.25">
      <c r="A108" s="503">
        <v>10</v>
      </c>
      <c r="B108" s="4" t="s">
        <v>895</v>
      </c>
      <c r="C108" s="4" t="s">
        <v>895</v>
      </c>
      <c r="D108" s="4" t="s">
        <v>683</v>
      </c>
      <c r="E108" s="4" t="s">
        <v>937</v>
      </c>
      <c r="F108" s="260" t="s">
        <v>0</v>
      </c>
      <c r="G108" s="223" t="s">
        <v>111</v>
      </c>
      <c r="H108" s="224">
        <v>39818</v>
      </c>
      <c r="I108" s="224">
        <v>40178</v>
      </c>
      <c r="J108" s="225" t="s">
        <v>20</v>
      </c>
      <c r="K108" s="487">
        <v>0</v>
      </c>
      <c r="L108" s="227">
        <f t="shared" si="0"/>
        <v>12</v>
      </c>
      <c r="M108" s="6">
        <f>800+110+170</f>
        <v>1080</v>
      </c>
      <c r="N108" s="228" t="s">
        <v>50</v>
      </c>
      <c r="O108" s="843">
        <v>1205727197</v>
      </c>
      <c r="P108" s="243">
        <v>98</v>
      </c>
      <c r="Q108" s="503" t="s">
        <v>2001</v>
      </c>
      <c r="R108" s="799"/>
      <c r="S108" s="326"/>
      <c r="T108" s="326"/>
      <c r="U108" s="326"/>
      <c r="V108" s="326"/>
      <c r="W108" s="326"/>
      <c r="X108" s="326"/>
      <c r="Y108" s="326"/>
      <c r="Z108" s="326"/>
    </row>
    <row r="109" spans="1:26" s="327" customFormat="1" ht="19.5" customHeight="1" x14ac:dyDescent="0.25">
      <c r="A109" s="503">
        <v>11</v>
      </c>
      <c r="B109" s="4" t="s">
        <v>895</v>
      </c>
      <c r="C109" s="4" t="s">
        <v>895</v>
      </c>
      <c r="D109" s="4" t="s">
        <v>683</v>
      </c>
      <c r="E109" s="4" t="s">
        <v>938</v>
      </c>
      <c r="F109" s="486" t="s">
        <v>0</v>
      </c>
      <c r="G109" s="223" t="s">
        <v>111</v>
      </c>
      <c r="H109" s="224">
        <v>40185</v>
      </c>
      <c r="I109" s="224">
        <v>40543</v>
      </c>
      <c r="J109" s="225" t="s">
        <v>20</v>
      </c>
      <c r="K109" s="487">
        <f t="shared" ref="K109:K111" si="1">+(I109-H109)/30</f>
        <v>11.933333333333334</v>
      </c>
      <c r="L109" s="227"/>
      <c r="M109" s="6" t="s">
        <v>741</v>
      </c>
      <c r="N109" s="228" t="s">
        <v>50</v>
      </c>
      <c r="O109" s="843">
        <v>1253633885</v>
      </c>
      <c r="P109" s="243">
        <v>99</v>
      </c>
      <c r="Q109" s="525"/>
      <c r="R109" s="799"/>
      <c r="S109" s="326"/>
      <c r="T109" s="326"/>
      <c r="U109" s="326"/>
      <c r="V109" s="326"/>
      <c r="W109" s="326"/>
      <c r="X109" s="326"/>
      <c r="Y109" s="326"/>
      <c r="Z109" s="326"/>
    </row>
    <row r="110" spans="1:26" s="327" customFormat="1" ht="19.5" customHeight="1" x14ac:dyDescent="0.25">
      <c r="A110" s="503">
        <v>12</v>
      </c>
      <c r="B110" s="4" t="s">
        <v>895</v>
      </c>
      <c r="C110" s="4" t="s">
        <v>895</v>
      </c>
      <c r="D110" s="4" t="s">
        <v>683</v>
      </c>
      <c r="E110" s="4" t="s">
        <v>898</v>
      </c>
      <c r="F110" s="262" t="s">
        <v>0</v>
      </c>
      <c r="G110" s="5" t="s">
        <v>111</v>
      </c>
      <c r="H110" s="224">
        <v>40560</v>
      </c>
      <c r="I110" s="224">
        <v>40908</v>
      </c>
      <c r="J110" s="225" t="s">
        <v>20</v>
      </c>
      <c r="K110" s="487"/>
      <c r="L110" s="485">
        <v>11</v>
      </c>
      <c r="M110" s="6">
        <v>1104</v>
      </c>
      <c r="N110" s="228" t="s">
        <v>50</v>
      </c>
      <c r="O110" s="844">
        <v>1335166965</v>
      </c>
      <c r="P110" s="243" t="s">
        <v>899</v>
      </c>
      <c r="Q110" s="525" t="s">
        <v>939</v>
      </c>
      <c r="R110" s="799"/>
      <c r="S110" s="326"/>
      <c r="T110" s="326"/>
      <c r="U110" s="326"/>
      <c r="V110" s="326"/>
      <c r="W110" s="326"/>
      <c r="X110" s="326"/>
      <c r="Y110" s="326"/>
      <c r="Z110" s="326"/>
    </row>
    <row r="111" spans="1:26" s="327" customFormat="1" ht="19.5" customHeight="1" x14ac:dyDescent="0.25">
      <c r="A111" s="147">
        <v>13</v>
      </c>
      <c r="B111" s="148" t="s">
        <v>895</v>
      </c>
      <c r="C111" s="148" t="s">
        <v>895</v>
      </c>
      <c r="D111" s="148" t="s">
        <v>683</v>
      </c>
      <c r="E111" s="148" t="s">
        <v>940</v>
      </c>
      <c r="F111" s="845" t="s">
        <v>0</v>
      </c>
      <c r="G111" s="714" t="s">
        <v>111</v>
      </c>
      <c r="H111" s="715">
        <v>41246</v>
      </c>
      <c r="I111" s="715">
        <v>42004</v>
      </c>
      <c r="J111" s="716" t="s">
        <v>20</v>
      </c>
      <c r="K111" s="846">
        <f t="shared" si="1"/>
        <v>25.266666666666666</v>
      </c>
      <c r="L111" s="847"/>
      <c r="M111" s="192">
        <v>100</v>
      </c>
      <c r="N111" s="718" t="s">
        <v>50</v>
      </c>
      <c r="O111" s="848">
        <f>131938900+398400-804166+33934244-4573092</f>
        <v>160894286</v>
      </c>
      <c r="P111" s="825">
        <v>100</v>
      </c>
      <c r="Q111" s="203"/>
      <c r="R111" s="799"/>
      <c r="S111" s="326"/>
      <c r="T111" s="326"/>
      <c r="U111" s="326"/>
      <c r="V111" s="326"/>
      <c r="W111" s="326"/>
      <c r="X111" s="326"/>
      <c r="Y111" s="326"/>
      <c r="Z111" s="326"/>
    </row>
    <row r="112" spans="1:26" s="327" customFormat="1" x14ac:dyDescent="0.25">
      <c r="A112" s="503"/>
      <c r="B112" s="26" t="s">
        <v>30</v>
      </c>
      <c r="C112" s="5"/>
      <c r="D112" s="4"/>
      <c r="E112" s="240"/>
      <c r="F112" s="5"/>
      <c r="G112" s="5"/>
      <c r="H112" s="5"/>
      <c r="I112" s="225"/>
      <c r="J112" s="225"/>
      <c r="K112" s="241">
        <f>SUM(K98:K111)</f>
        <v>37.200000000000003</v>
      </c>
      <c r="L112" s="498"/>
      <c r="M112" s="241">
        <f>SUM(M99:M107)</f>
        <v>5960</v>
      </c>
      <c r="N112" s="242"/>
      <c r="O112" s="849"/>
      <c r="P112" s="243"/>
      <c r="Q112" s="525"/>
      <c r="R112" s="799"/>
    </row>
    <row r="113" spans="1:18" x14ac:dyDescent="0.25">
      <c r="B113" s="31"/>
      <c r="C113" s="31"/>
      <c r="D113" s="31"/>
      <c r="E113" s="46"/>
      <c r="F113" s="31"/>
      <c r="G113" s="31"/>
      <c r="H113" s="31"/>
      <c r="I113" s="31"/>
      <c r="J113" s="31"/>
      <c r="K113" s="31"/>
      <c r="L113" s="31"/>
      <c r="M113" s="31"/>
      <c r="N113" s="31"/>
      <c r="O113" s="31"/>
      <c r="P113" s="31"/>
    </row>
    <row r="114" spans="1:18" ht="30.75" customHeight="1" x14ac:dyDescent="0.25">
      <c r="B114" s="389" t="s">
        <v>95</v>
      </c>
      <c r="C114" s="850">
        <f>K112</f>
        <v>37.200000000000003</v>
      </c>
      <c r="H114" s="245"/>
      <c r="I114" s="245"/>
      <c r="J114" s="245"/>
      <c r="K114" s="245"/>
      <c r="L114" s="245"/>
      <c r="M114" s="245"/>
      <c r="N114" s="31"/>
      <c r="O114" s="31"/>
      <c r="P114" s="31"/>
    </row>
    <row r="116" spans="1:18" ht="15.75" thickBot="1" x14ac:dyDescent="0.3"/>
    <row r="117" spans="1:18" ht="30.75" thickBot="1" x14ac:dyDescent="0.3">
      <c r="B117" s="851" t="s">
        <v>96</v>
      </c>
      <c r="C117" s="852" t="s">
        <v>97</v>
      </c>
      <c r="D117" s="851" t="s">
        <v>29</v>
      </c>
      <c r="E117" s="852" t="s">
        <v>98</v>
      </c>
    </row>
    <row r="118" spans="1:18" x14ac:dyDescent="0.25">
      <c r="B118" s="695" t="s">
        <v>99</v>
      </c>
      <c r="C118" s="853">
        <v>20</v>
      </c>
      <c r="D118" s="853">
        <v>0</v>
      </c>
      <c r="E118" s="1283">
        <f>+D118+D119+D120</f>
        <v>40</v>
      </c>
    </row>
    <row r="119" spans="1:18" x14ac:dyDescent="0.25">
      <c r="B119" s="695" t="s">
        <v>100</v>
      </c>
      <c r="C119" s="500">
        <v>30</v>
      </c>
      <c r="D119" s="761">
        <v>0</v>
      </c>
      <c r="E119" s="1284"/>
    </row>
    <row r="120" spans="1:18" ht="15.75" thickBot="1" x14ac:dyDescent="0.3">
      <c r="B120" s="695" t="s">
        <v>101</v>
      </c>
      <c r="C120" s="854">
        <v>40</v>
      </c>
      <c r="D120" s="854">
        <v>40</v>
      </c>
      <c r="E120" s="1285"/>
    </row>
    <row r="122" spans="1:18" ht="15.75" thickBot="1" x14ac:dyDescent="0.3"/>
    <row r="123" spans="1:18" ht="15.75" thickBot="1" x14ac:dyDescent="0.3">
      <c r="B123" s="1280" t="s">
        <v>102</v>
      </c>
      <c r="C123" s="1281"/>
      <c r="D123" s="1281"/>
      <c r="E123" s="1281"/>
      <c r="F123" s="1281"/>
      <c r="G123" s="1281"/>
      <c r="H123" s="1281"/>
      <c r="I123" s="1281"/>
      <c r="J123" s="1281"/>
      <c r="K123" s="1281"/>
      <c r="L123" s="1281"/>
      <c r="M123" s="1281"/>
      <c r="N123" s="1282"/>
    </row>
    <row r="125" spans="1:18" x14ac:dyDescent="0.25">
      <c r="B125" s="1263" t="s">
        <v>77</v>
      </c>
      <c r="C125" s="1263" t="s">
        <v>78</v>
      </c>
      <c r="D125" s="1263" t="s">
        <v>79</v>
      </c>
      <c r="E125" s="1263" t="s">
        <v>80</v>
      </c>
      <c r="F125" s="1263" t="s">
        <v>81</v>
      </c>
      <c r="G125" s="1263" t="s">
        <v>82</v>
      </c>
      <c r="H125" s="1263" t="s">
        <v>83</v>
      </c>
      <c r="I125" s="1263" t="s">
        <v>84</v>
      </c>
      <c r="J125" s="1247" t="s">
        <v>85</v>
      </c>
      <c r="K125" s="1273"/>
      <c r="L125" s="1248"/>
      <c r="M125" s="1263" t="s">
        <v>86</v>
      </c>
      <c r="N125" s="1263" t="s">
        <v>478</v>
      </c>
      <c r="O125" s="1263" t="s">
        <v>479</v>
      </c>
      <c r="P125" s="1265" t="s">
        <v>21</v>
      </c>
      <c r="Q125" s="1266"/>
    </row>
    <row r="126" spans="1:18" ht="30" x14ac:dyDescent="0.25">
      <c r="B126" s="1264"/>
      <c r="C126" s="1264"/>
      <c r="D126" s="1264"/>
      <c r="E126" s="1264"/>
      <c r="F126" s="1264"/>
      <c r="G126" s="1264"/>
      <c r="H126" s="1264"/>
      <c r="I126" s="1264"/>
      <c r="J126" s="649" t="s">
        <v>87</v>
      </c>
      <c r="K126" s="649" t="s">
        <v>88</v>
      </c>
      <c r="L126" s="649" t="s">
        <v>89</v>
      </c>
      <c r="M126" s="1264"/>
      <c r="N126" s="1264"/>
      <c r="O126" s="1264"/>
      <c r="P126" s="1267"/>
      <c r="Q126" s="1268"/>
    </row>
    <row r="127" spans="1:18" ht="57" x14ac:dyDescent="0.2">
      <c r="B127" s="726" t="s">
        <v>941</v>
      </c>
      <c r="C127" s="37">
        <v>400</v>
      </c>
      <c r="D127" s="525" t="s">
        <v>942</v>
      </c>
      <c r="E127" s="525">
        <v>52554884</v>
      </c>
      <c r="F127" s="525" t="s">
        <v>943</v>
      </c>
      <c r="G127" s="508" t="s">
        <v>588</v>
      </c>
      <c r="H127" s="34">
        <v>37134</v>
      </c>
      <c r="I127" s="525" t="s">
        <v>50</v>
      </c>
      <c r="J127" s="726" t="s">
        <v>908</v>
      </c>
      <c r="K127" s="525" t="s">
        <v>944</v>
      </c>
      <c r="L127" s="525" t="s">
        <v>945</v>
      </c>
      <c r="M127" s="761" t="s">
        <v>0</v>
      </c>
      <c r="N127" s="761" t="s">
        <v>0</v>
      </c>
      <c r="O127" s="761" t="s">
        <v>0</v>
      </c>
      <c r="P127" s="1269"/>
      <c r="Q127" s="1270"/>
    </row>
    <row r="128" spans="1:18" s="700" customFormat="1" ht="128.25" x14ac:dyDescent="0.25">
      <c r="A128" s="855"/>
      <c r="B128" s="726" t="s">
        <v>883</v>
      </c>
      <c r="C128" s="726">
        <v>400</v>
      </c>
      <c r="D128" s="726" t="s">
        <v>946</v>
      </c>
      <c r="E128" s="760">
        <v>52328095</v>
      </c>
      <c r="F128" s="726" t="s">
        <v>947</v>
      </c>
      <c r="G128" s="760" t="s">
        <v>616</v>
      </c>
      <c r="H128" s="856">
        <v>41902</v>
      </c>
      <c r="I128" s="508" t="s">
        <v>50</v>
      </c>
      <c r="J128" s="726" t="s">
        <v>908</v>
      </c>
      <c r="K128" s="525" t="s">
        <v>948</v>
      </c>
      <c r="L128" s="525" t="s">
        <v>949</v>
      </c>
      <c r="M128" s="761" t="s">
        <v>0</v>
      </c>
      <c r="N128" s="761" t="s">
        <v>0</v>
      </c>
      <c r="O128" s="761" t="s">
        <v>0</v>
      </c>
      <c r="P128" s="1271" t="s">
        <v>950</v>
      </c>
      <c r="Q128" s="1272"/>
      <c r="R128" s="855"/>
    </row>
    <row r="129" spans="1:18" s="700" customFormat="1" ht="57" x14ac:dyDescent="0.25">
      <c r="A129" s="855"/>
      <c r="B129" s="726" t="s">
        <v>889</v>
      </c>
      <c r="C129" s="726">
        <v>400</v>
      </c>
      <c r="D129" s="760" t="s">
        <v>951</v>
      </c>
      <c r="E129" s="760">
        <v>3276248</v>
      </c>
      <c r="F129" s="760" t="s">
        <v>527</v>
      </c>
      <c r="G129" s="726" t="s">
        <v>769</v>
      </c>
      <c r="H129" s="856">
        <v>37482</v>
      </c>
      <c r="I129" s="508" t="s">
        <v>952</v>
      </c>
      <c r="J129" s="726" t="s">
        <v>908</v>
      </c>
      <c r="K129" s="525" t="s">
        <v>953</v>
      </c>
      <c r="L129" s="508" t="s">
        <v>954</v>
      </c>
      <c r="M129" s="761" t="s">
        <v>0</v>
      </c>
      <c r="N129" s="761" t="s">
        <v>0</v>
      </c>
      <c r="O129" s="761" t="s">
        <v>0</v>
      </c>
      <c r="P129" s="1271" t="s">
        <v>955</v>
      </c>
      <c r="Q129" s="1272"/>
      <c r="R129" s="855"/>
    </row>
    <row r="130" spans="1:18" x14ac:dyDescent="0.2">
      <c r="B130" s="709"/>
      <c r="C130" s="793"/>
      <c r="D130" s="794"/>
      <c r="E130" s="794"/>
      <c r="F130" s="794"/>
      <c r="G130" s="794"/>
      <c r="H130" s="794"/>
      <c r="I130" s="794"/>
      <c r="J130" s="794"/>
      <c r="K130" s="794"/>
      <c r="L130" s="794"/>
      <c r="M130" s="794"/>
      <c r="N130" s="794"/>
      <c r="O130" s="794"/>
      <c r="P130" s="857"/>
      <c r="Q130" s="858"/>
    </row>
    <row r="133" spans="1:18" ht="15.75" thickBot="1" x14ac:dyDescent="0.3"/>
    <row r="134" spans="1:18" ht="30" x14ac:dyDescent="0.25">
      <c r="B134" s="815" t="s">
        <v>19</v>
      </c>
      <c r="C134" s="815" t="s">
        <v>96</v>
      </c>
      <c r="D134" s="649" t="s">
        <v>97</v>
      </c>
      <c r="E134" s="815" t="s">
        <v>29</v>
      </c>
      <c r="F134" s="852" t="s">
        <v>103</v>
      </c>
      <c r="G134" s="859"/>
    </row>
    <row r="135" spans="1:18" ht="156.75" x14ac:dyDescent="0.2">
      <c r="B135" s="1087" t="s">
        <v>104</v>
      </c>
      <c r="C135" s="793" t="s">
        <v>105</v>
      </c>
      <c r="D135" s="761">
        <v>25</v>
      </c>
      <c r="E135" s="761">
        <v>25</v>
      </c>
      <c r="F135" s="1274">
        <f>+E135+E136+E137</f>
        <v>60</v>
      </c>
      <c r="G135" s="860"/>
    </row>
    <row r="136" spans="1:18" ht="114" x14ac:dyDescent="0.2">
      <c r="B136" s="1087"/>
      <c r="C136" s="793" t="s">
        <v>106</v>
      </c>
      <c r="D136" s="661">
        <v>25</v>
      </c>
      <c r="E136" s="761">
        <v>25</v>
      </c>
      <c r="F136" s="1275"/>
      <c r="G136" s="860"/>
    </row>
    <row r="137" spans="1:18" ht="99.75" x14ac:dyDescent="0.2">
      <c r="B137" s="1087"/>
      <c r="C137" s="793" t="s">
        <v>107</v>
      </c>
      <c r="D137" s="761">
        <v>10</v>
      </c>
      <c r="E137" s="761">
        <v>10</v>
      </c>
      <c r="F137" s="1276"/>
      <c r="G137" s="860"/>
    </row>
    <row r="138" spans="1:18" x14ac:dyDescent="0.2">
      <c r="C138" s="800"/>
    </row>
    <row r="141" spans="1:18" x14ac:dyDescent="0.25">
      <c r="B141" s="814" t="s">
        <v>108</v>
      </c>
    </row>
    <row r="144" spans="1:18" x14ac:dyDescent="0.25">
      <c r="B144" s="649" t="s">
        <v>19</v>
      </c>
      <c r="C144" s="649" t="s">
        <v>28</v>
      </c>
      <c r="D144" s="815" t="s">
        <v>29</v>
      </c>
      <c r="E144" s="815" t="s">
        <v>30</v>
      </c>
    </row>
    <row r="145" spans="2:5" ht="42.75" x14ac:dyDescent="0.25">
      <c r="B145" s="660" t="s">
        <v>31</v>
      </c>
      <c r="C145" s="661">
        <v>40</v>
      </c>
      <c r="D145" s="761">
        <f>+E118</f>
        <v>40</v>
      </c>
      <c r="E145" s="1249">
        <f>+D145+D146</f>
        <v>100</v>
      </c>
    </row>
    <row r="146" spans="2:5" ht="71.25" x14ac:dyDescent="0.25">
      <c r="B146" s="660" t="s">
        <v>32</v>
      </c>
      <c r="C146" s="661">
        <v>60</v>
      </c>
      <c r="D146" s="761">
        <f>+F135</f>
        <v>60</v>
      </c>
      <c r="E146" s="1250"/>
    </row>
  </sheetData>
  <mergeCells count="77">
    <mergeCell ref="C9:N9"/>
    <mergeCell ref="B2:P2"/>
    <mergeCell ref="B4:P4"/>
    <mergeCell ref="A5:L5"/>
    <mergeCell ref="C7:N7"/>
    <mergeCell ref="C8:N8"/>
    <mergeCell ref="Q49:R49"/>
    <mergeCell ref="C10:N10"/>
    <mergeCell ref="C11:E11"/>
    <mergeCell ref="B15:C22"/>
    <mergeCell ref="B23:C23"/>
    <mergeCell ref="E30:F30"/>
    <mergeCell ref="E31:F31"/>
    <mergeCell ref="E32:F32"/>
    <mergeCell ref="E33:F33"/>
    <mergeCell ref="E34:F34"/>
    <mergeCell ref="E41:E42"/>
    <mergeCell ref="M46:N46"/>
    <mergeCell ref="P64:Q64"/>
    <mergeCell ref="Q50:R50"/>
    <mergeCell ref="Q51:R51"/>
    <mergeCell ref="Q52:R52"/>
    <mergeCell ref="B54:B55"/>
    <mergeCell ref="C54:C55"/>
    <mergeCell ref="D54:E54"/>
    <mergeCell ref="F55:G55"/>
    <mergeCell ref="F56:G56"/>
    <mergeCell ref="F57:G57"/>
    <mergeCell ref="C58:N58"/>
    <mergeCell ref="B60:N60"/>
    <mergeCell ref="P63:Q63"/>
    <mergeCell ref="O77:O78"/>
    <mergeCell ref="P77:Q78"/>
    <mergeCell ref="P65:Q65"/>
    <mergeCell ref="P66:Q66"/>
    <mergeCell ref="B72:N72"/>
    <mergeCell ref="B77:B78"/>
    <mergeCell ref="C77:C78"/>
    <mergeCell ref="D77:D78"/>
    <mergeCell ref="E77:E78"/>
    <mergeCell ref="F77:F78"/>
    <mergeCell ref="G77:G78"/>
    <mergeCell ref="H77:H78"/>
    <mergeCell ref="D88:E88"/>
    <mergeCell ref="I77:I78"/>
    <mergeCell ref="J77:L77"/>
    <mergeCell ref="M77:M78"/>
    <mergeCell ref="N77:N78"/>
    <mergeCell ref="P79:Q79"/>
    <mergeCell ref="P80:Q80"/>
    <mergeCell ref="P81:Q81"/>
    <mergeCell ref="P82:Q82"/>
    <mergeCell ref="B85:N85"/>
    <mergeCell ref="D89:E89"/>
    <mergeCell ref="B92:P92"/>
    <mergeCell ref="B95:N95"/>
    <mergeCell ref="E118:E120"/>
    <mergeCell ref="B123:N123"/>
    <mergeCell ref="B135:B137"/>
    <mergeCell ref="F135:F137"/>
    <mergeCell ref="G125:G126"/>
    <mergeCell ref="H125:H126"/>
    <mergeCell ref="I125:I126"/>
    <mergeCell ref="B125:B126"/>
    <mergeCell ref="C125:C126"/>
    <mergeCell ref="D125:D126"/>
    <mergeCell ref="E125:E126"/>
    <mergeCell ref="F125:F126"/>
    <mergeCell ref="E145:E146"/>
    <mergeCell ref="O125:O126"/>
    <mergeCell ref="P125:Q126"/>
    <mergeCell ref="P127:Q127"/>
    <mergeCell ref="P128:Q128"/>
    <mergeCell ref="P129:Q129"/>
    <mergeCell ref="J125:L125"/>
    <mergeCell ref="M125:M126"/>
    <mergeCell ref="N125:N126"/>
  </mergeCells>
  <dataValidations count="2">
    <dataValidation type="list" allowBlank="1" showInputMessage="1" showErrorMessage="1" sqref="WVE983062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2 WBM983062 VRQ983062 VHU983062 UXY983062 UOC983062 UEG983062 TUK983062 TKO983062 TAS983062 SQW983062 SHA983062 RXE983062 RNI983062 RDM983062 QTQ983062 QJU983062 PZY983062 PQC983062 PGG983062 OWK983062 OMO983062 OCS983062 NSW983062 NJA983062 MZE983062 MPI983062 MFM983062 LVQ983062 LLU983062 LBY983062 KSC983062 KIG983062 JYK983062 JOO983062 JES983062 IUW983062 ILA983062 IBE983062 HRI983062 HHM983062 GXQ983062 GNU983062 GDY983062 FUC983062 FKG983062 FAK983062 EQO983062 EGS983062 DWW983062 DNA983062 DDE983062 CTI983062 CJM983062 BZQ983062 BPU983062 BFY983062 AWC983062 AMG983062 ACK983062 SO983062 IS983062 A983062 WVE917526 WLI917526 WBM917526 VRQ917526 VHU917526 UXY917526 UOC917526 UEG917526 TUK917526 TKO917526 TAS917526 SQW917526 SHA917526 RXE917526 RNI917526 RDM917526 QTQ917526 QJU917526 PZY917526 PQC917526 PGG917526 OWK917526 OMO917526 OCS917526 NSW917526 NJA917526 MZE917526 MPI917526 MFM917526 LVQ917526 LLU917526 LBY917526 KSC917526 KIG917526 JYK917526 JOO917526 JES917526 IUW917526 ILA917526 IBE917526 HRI917526 HHM917526 GXQ917526 GNU917526 GDY917526 FUC917526 FKG917526 FAK917526 EQO917526 EGS917526 DWW917526 DNA917526 DDE917526 CTI917526 CJM917526 BZQ917526 BPU917526 BFY917526 AWC917526 AMG917526 ACK917526 SO917526 IS917526 A917526 WVE851990 WLI851990 WBM851990 VRQ851990 VHU851990 UXY851990 UOC851990 UEG851990 TUK851990 TKO851990 TAS851990 SQW851990 SHA851990 RXE851990 RNI851990 RDM851990 QTQ851990 QJU851990 PZY851990 PQC851990 PGG851990 OWK851990 OMO851990 OCS851990 NSW851990 NJA851990 MZE851990 MPI851990 MFM851990 LVQ851990 LLU851990 LBY851990 KSC851990 KIG851990 JYK851990 JOO851990 JES851990 IUW851990 ILA851990 IBE851990 HRI851990 HHM851990 GXQ851990 GNU851990 GDY851990 FUC851990 FKG851990 FAK851990 EQO851990 EGS851990 DWW851990 DNA851990 DDE851990 CTI851990 CJM851990 BZQ851990 BPU851990 BFY851990 AWC851990 AMG851990 ACK851990 SO851990 IS851990 A851990 WVE786454 WLI786454 WBM786454 VRQ786454 VHU786454 UXY786454 UOC786454 UEG786454 TUK786454 TKO786454 TAS786454 SQW786454 SHA786454 RXE786454 RNI786454 RDM786454 QTQ786454 QJU786454 PZY786454 PQC786454 PGG786454 OWK786454 OMO786454 OCS786454 NSW786454 NJA786454 MZE786454 MPI786454 MFM786454 LVQ786454 LLU786454 LBY786454 KSC786454 KIG786454 JYK786454 JOO786454 JES786454 IUW786454 ILA786454 IBE786454 HRI786454 HHM786454 GXQ786454 GNU786454 GDY786454 FUC786454 FKG786454 FAK786454 EQO786454 EGS786454 DWW786454 DNA786454 DDE786454 CTI786454 CJM786454 BZQ786454 BPU786454 BFY786454 AWC786454 AMG786454 ACK786454 SO786454 IS786454 A786454 WVE720918 WLI720918 WBM720918 VRQ720918 VHU720918 UXY720918 UOC720918 UEG720918 TUK720918 TKO720918 TAS720918 SQW720918 SHA720918 RXE720918 RNI720918 RDM720918 QTQ720918 QJU720918 PZY720918 PQC720918 PGG720918 OWK720918 OMO720918 OCS720918 NSW720918 NJA720918 MZE720918 MPI720918 MFM720918 LVQ720918 LLU720918 LBY720918 KSC720918 KIG720918 JYK720918 JOO720918 JES720918 IUW720918 ILA720918 IBE720918 HRI720918 HHM720918 GXQ720918 GNU720918 GDY720918 FUC720918 FKG720918 FAK720918 EQO720918 EGS720918 DWW720918 DNA720918 DDE720918 CTI720918 CJM720918 BZQ720918 BPU720918 BFY720918 AWC720918 AMG720918 ACK720918 SO720918 IS720918 A720918 WVE655382 WLI655382 WBM655382 VRQ655382 VHU655382 UXY655382 UOC655382 UEG655382 TUK655382 TKO655382 TAS655382 SQW655382 SHA655382 RXE655382 RNI655382 RDM655382 QTQ655382 QJU655382 PZY655382 PQC655382 PGG655382 OWK655382 OMO655382 OCS655382 NSW655382 NJA655382 MZE655382 MPI655382 MFM655382 LVQ655382 LLU655382 LBY655382 KSC655382 KIG655382 JYK655382 JOO655382 JES655382 IUW655382 ILA655382 IBE655382 HRI655382 HHM655382 GXQ655382 GNU655382 GDY655382 FUC655382 FKG655382 FAK655382 EQO655382 EGS655382 DWW655382 DNA655382 DDE655382 CTI655382 CJM655382 BZQ655382 BPU655382 BFY655382 AWC655382 AMG655382 ACK655382 SO655382 IS655382 A655382 WVE589846 WLI589846 WBM589846 VRQ589846 VHU589846 UXY589846 UOC589846 UEG589846 TUK589846 TKO589846 TAS589846 SQW589846 SHA589846 RXE589846 RNI589846 RDM589846 QTQ589846 QJU589846 PZY589846 PQC589846 PGG589846 OWK589846 OMO589846 OCS589846 NSW589846 NJA589846 MZE589846 MPI589846 MFM589846 LVQ589846 LLU589846 LBY589846 KSC589846 KIG589846 JYK589846 JOO589846 JES589846 IUW589846 ILA589846 IBE589846 HRI589846 HHM589846 GXQ589846 GNU589846 GDY589846 FUC589846 FKG589846 FAK589846 EQO589846 EGS589846 DWW589846 DNA589846 DDE589846 CTI589846 CJM589846 BZQ589846 BPU589846 BFY589846 AWC589846 AMG589846 ACK589846 SO589846 IS589846 A589846 WVE524310 WLI524310 WBM524310 VRQ524310 VHU524310 UXY524310 UOC524310 UEG524310 TUK524310 TKO524310 TAS524310 SQW524310 SHA524310 RXE524310 RNI524310 RDM524310 QTQ524310 QJU524310 PZY524310 PQC524310 PGG524310 OWK524310 OMO524310 OCS524310 NSW524310 NJA524310 MZE524310 MPI524310 MFM524310 LVQ524310 LLU524310 LBY524310 KSC524310 KIG524310 JYK524310 JOO524310 JES524310 IUW524310 ILA524310 IBE524310 HRI524310 HHM524310 GXQ524310 GNU524310 GDY524310 FUC524310 FKG524310 FAK524310 EQO524310 EGS524310 DWW524310 DNA524310 DDE524310 CTI524310 CJM524310 BZQ524310 BPU524310 BFY524310 AWC524310 AMG524310 ACK524310 SO524310 IS524310 A524310 WVE458774 WLI458774 WBM458774 VRQ458774 VHU458774 UXY458774 UOC458774 UEG458774 TUK458774 TKO458774 TAS458774 SQW458774 SHA458774 RXE458774 RNI458774 RDM458774 QTQ458774 QJU458774 PZY458774 PQC458774 PGG458774 OWK458774 OMO458774 OCS458774 NSW458774 NJA458774 MZE458774 MPI458774 MFM458774 LVQ458774 LLU458774 LBY458774 KSC458774 KIG458774 JYK458774 JOO458774 JES458774 IUW458774 ILA458774 IBE458774 HRI458774 HHM458774 GXQ458774 GNU458774 GDY458774 FUC458774 FKG458774 FAK458774 EQO458774 EGS458774 DWW458774 DNA458774 DDE458774 CTI458774 CJM458774 BZQ458774 BPU458774 BFY458774 AWC458774 AMG458774 ACK458774 SO458774 IS458774 A458774 WVE393238 WLI393238 WBM393238 VRQ393238 VHU393238 UXY393238 UOC393238 UEG393238 TUK393238 TKO393238 TAS393238 SQW393238 SHA393238 RXE393238 RNI393238 RDM393238 QTQ393238 QJU393238 PZY393238 PQC393238 PGG393238 OWK393238 OMO393238 OCS393238 NSW393238 NJA393238 MZE393238 MPI393238 MFM393238 LVQ393238 LLU393238 LBY393238 KSC393238 KIG393238 JYK393238 JOO393238 JES393238 IUW393238 ILA393238 IBE393238 HRI393238 HHM393238 GXQ393238 GNU393238 GDY393238 FUC393238 FKG393238 FAK393238 EQO393238 EGS393238 DWW393238 DNA393238 DDE393238 CTI393238 CJM393238 BZQ393238 BPU393238 BFY393238 AWC393238 AMG393238 ACK393238 SO393238 IS393238 A393238 WVE327702 WLI327702 WBM327702 VRQ327702 VHU327702 UXY327702 UOC327702 UEG327702 TUK327702 TKO327702 TAS327702 SQW327702 SHA327702 RXE327702 RNI327702 RDM327702 QTQ327702 QJU327702 PZY327702 PQC327702 PGG327702 OWK327702 OMO327702 OCS327702 NSW327702 NJA327702 MZE327702 MPI327702 MFM327702 LVQ327702 LLU327702 LBY327702 KSC327702 KIG327702 JYK327702 JOO327702 JES327702 IUW327702 ILA327702 IBE327702 HRI327702 HHM327702 GXQ327702 GNU327702 GDY327702 FUC327702 FKG327702 FAK327702 EQO327702 EGS327702 DWW327702 DNA327702 DDE327702 CTI327702 CJM327702 BZQ327702 BPU327702 BFY327702 AWC327702 AMG327702 ACK327702 SO327702 IS327702 A327702 WVE262166 WLI262166 WBM262166 VRQ262166 VHU262166 UXY262166 UOC262166 UEG262166 TUK262166 TKO262166 TAS262166 SQW262166 SHA262166 RXE262166 RNI262166 RDM262166 QTQ262166 QJU262166 PZY262166 PQC262166 PGG262166 OWK262166 OMO262166 OCS262166 NSW262166 NJA262166 MZE262166 MPI262166 MFM262166 LVQ262166 LLU262166 LBY262166 KSC262166 KIG262166 JYK262166 JOO262166 JES262166 IUW262166 ILA262166 IBE262166 HRI262166 HHM262166 GXQ262166 GNU262166 GDY262166 FUC262166 FKG262166 FAK262166 EQO262166 EGS262166 DWW262166 DNA262166 DDE262166 CTI262166 CJM262166 BZQ262166 BPU262166 BFY262166 AWC262166 AMG262166 ACK262166 SO262166 IS262166 A262166 WVE196630 WLI196630 WBM196630 VRQ196630 VHU196630 UXY196630 UOC196630 UEG196630 TUK196630 TKO196630 TAS196630 SQW196630 SHA196630 RXE196630 RNI196630 RDM196630 QTQ196630 QJU196630 PZY196630 PQC196630 PGG196630 OWK196630 OMO196630 OCS196630 NSW196630 NJA196630 MZE196630 MPI196630 MFM196630 LVQ196630 LLU196630 LBY196630 KSC196630 KIG196630 JYK196630 JOO196630 JES196630 IUW196630 ILA196630 IBE196630 HRI196630 HHM196630 GXQ196630 GNU196630 GDY196630 FUC196630 FKG196630 FAK196630 EQO196630 EGS196630 DWW196630 DNA196630 DDE196630 CTI196630 CJM196630 BZQ196630 BPU196630 BFY196630 AWC196630 AMG196630 ACK196630 SO196630 IS196630 A196630 WVE131094 WLI131094 WBM131094 VRQ131094 VHU131094 UXY131094 UOC131094 UEG131094 TUK131094 TKO131094 TAS131094 SQW131094 SHA131094 RXE131094 RNI131094 RDM131094 QTQ131094 QJU131094 PZY131094 PQC131094 PGG131094 OWK131094 OMO131094 OCS131094 NSW131094 NJA131094 MZE131094 MPI131094 MFM131094 LVQ131094 LLU131094 LBY131094 KSC131094 KIG131094 JYK131094 JOO131094 JES131094 IUW131094 ILA131094 IBE131094 HRI131094 HHM131094 GXQ131094 GNU131094 GDY131094 FUC131094 FKG131094 FAK131094 EQO131094 EGS131094 DWW131094 DNA131094 DDE131094 CTI131094 CJM131094 BZQ131094 BPU131094 BFY131094 AWC131094 AMG131094 ACK131094 SO131094 IS131094 A131094 WVE65558 WLI65558 WBM65558 VRQ65558 VHU65558 UXY65558 UOC65558 UEG65558 TUK65558 TKO65558 TAS65558 SQW65558 SHA65558 RXE65558 RNI65558 RDM65558 QTQ65558 QJU65558 PZY65558 PQC65558 PGG65558 OWK65558 OMO65558 OCS65558 NSW65558 NJA65558 MZE65558 MPI65558 MFM65558 LVQ65558 LLU65558 LBY65558 KSC65558 KIG65558 JYK65558 JOO65558 JES65558 IUW65558 ILA65558 IBE65558 HRI65558 HHM65558 GXQ65558 GNU65558 GDY65558 FUC65558 FKG65558 FAK65558 EQO65558 EGS65558 DWW65558 DNA65558 DDE65558 CTI65558 CJM65558 BZQ65558 BPU65558 BFY65558 AWC65558 AMG65558 ACK65558 SO65558 IS65558 A65558">
      <formula1>"1,2,3,4,5"</formula1>
    </dataValidation>
    <dataValidation type="decimal" allowBlank="1" showInputMessage="1" showErrorMessage="1" sqref="WVH983062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2 VRT983062 VHX983062 UYB983062 UOF983062 UEJ983062 TUN983062 TKR983062 TAV983062 SQZ983062 SHD983062 RXH983062 RNL983062 RDP983062 QTT983062 QJX983062 QAB983062 PQF983062 PGJ983062 OWN983062 OMR983062 OCV983062 NSZ983062 NJD983062 MZH983062 MPL983062 MFP983062 LVT983062 LLX983062 LCB983062 KSF983062 KIJ983062 JYN983062 JOR983062 JEV983062 IUZ983062 ILD983062 IBH983062 HRL983062 HHP983062 GXT983062 GNX983062 GEB983062 FUF983062 FKJ983062 FAN983062 EQR983062 EGV983062 DWZ983062 DND983062 DDH983062 CTL983062 CJP983062 BZT983062 BPX983062 BGB983062 AWF983062 AMJ983062 ACN983062 SR983062 IV983062 C983062 WVH917526 WLL917526 WBP917526 VRT917526 VHX917526 UYB917526 UOF917526 UEJ917526 TUN917526 TKR917526 TAV917526 SQZ917526 SHD917526 RXH917526 RNL917526 RDP917526 QTT917526 QJX917526 QAB917526 PQF917526 PGJ917526 OWN917526 OMR917526 OCV917526 NSZ917526 NJD917526 MZH917526 MPL917526 MFP917526 LVT917526 LLX917526 LCB917526 KSF917526 KIJ917526 JYN917526 JOR917526 JEV917526 IUZ917526 ILD917526 IBH917526 HRL917526 HHP917526 GXT917526 GNX917526 GEB917526 FUF917526 FKJ917526 FAN917526 EQR917526 EGV917526 DWZ917526 DND917526 DDH917526 CTL917526 CJP917526 BZT917526 BPX917526 BGB917526 AWF917526 AMJ917526 ACN917526 SR917526 IV917526 C917526 WVH851990 WLL851990 WBP851990 VRT851990 VHX851990 UYB851990 UOF851990 UEJ851990 TUN851990 TKR851990 TAV851990 SQZ851990 SHD851990 RXH851990 RNL851990 RDP851990 QTT851990 QJX851990 QAB851990 PQF851990 PGJ851990 OWN851990 OMR851990 OCV851990 NSZ851990 NJD851990 MZH851990 MPL851990 MFP851990 LVT851990 LLX851990 LCB851990 KSF851990 KIJ851990 JYN851990 JOR851990 JEV851990 IUZ851990 ILD851990 IBH851990 HRL851990 HHP851990 GXT851990 GNX851990 GEB851990 FUF851990 FKJ851990 FAN851990 EQR851990 EGV851990 DWZ851990 DND851990 DDH851990 CTL851990 CJP851990 BZT851990 BPX851990 BGB851990 AWF851990 AMJ851990 ACN851990 SR851990 IV851990 C851990 WVH786454 WLL786454 WBP786454 VRT786454 VHX786454 UYB786454 UOF786454 UEJ786454 TUN786454 TKR786454 TAV786454 SQZ786454 SHD786454 RXH786454 RNL786454 RDP786454 QTT786454 QJX786454 QAB786454 PQF786454 PGJ786454 OWN786454 OMR786454 OCV786454 NSZ786454 NJD786454 MZH786454 MPL786454 MFP786454 LVT786454 LLX786454 LCB786454 KSF786454 KIJ786454 JYN786454 JOR786454 JEV786454 IUZ786454 ILD786454 IBH786454 HRL786454 HHP786454 GXT786454 GNX786454 GEB786454 FUF786454 FKJ786454 FAN786454 EQR786454 EGV786454 DWZ786454 DND786454 DDH786454 CTL786454 CJP786454 BZT786454 BPX786454 BGB786454 AWF786454 AMJ786454 ACN786454 SR786454 IV786454 C786454 WVH720918 WLL720918 WBP720918 VRT720918 VHX720918 UYB720918 UOF720918 UEJ720918 TUN720918 TKR720918 TAV720918 SQZ720918 SHD720918 RXH720918 RNL720918 RDP720918 QTT720918 QJX720918 QAB720918 PQF720918 PGJ720918 OWN720918 OMR720918 OCV720918 NSZ720918 NJD720918 MZH720918 MPL720918 MFP720918 LVT720918 LLX720918 LCB720918 KSF720918 KIJ720918 JYN720918 JOR720918 JEV720918 IUZ720918 ILD720918 IBH720918 HRL720918 HHP720918 GXT720918 GNX720918 GEB720918 FUF720918 FKJ720918 FAN720918 EQR720918 EGV720918 DWZ720918 DND720918 DDH720918 CTL720918 CJP720918 BZT720918 BPX720918 BGB720918 AWF720918 AMJ720918 ACN720918 SR720918 IV720918 C720918 WVH655382 WLL655382 WBP655382 VRT655382 VHX655382 UYB655382 UOF655382 UEJ655382 TUN655382 TKR655382 TAV655382 SQZ655382 SHD655382 RXH655382 RNL655382 RDP655382 QTT655382 QJX655382 QAB655382 PQF655382 PGJ655382 OWN655382 OMR655382 OCV655382 NSZ655382 NJD655382 MZH655382 MPL655382 MFP655382 LVT655382 LLX655382 LCB655382 KSF655382 KIJ655382 JYN655382 JOR655382 JEV655382 IUZ655382 ILD655382 IBH655382 HRL655382 HHP655382 GXT655382 GNX655382 GEB655382 FUF655382 FKJ655382 FAN655382 EQR655382 EGV655382 DWZ655382 DND655382 DDH655382 CTL655382 CJP655382 BZT655382 BPX655382 BGB655382 AWF655382 AMJ655382 ACN655382 SR655382 IV655382 C655382 WVH589846 WLL589846 WBP589846 VRT589846 VHX589846 UYB589846 UOF589846 UEJ589846 TUN589846 TKR589846 TAV589846 SQZ589846 SHD589846 RXH589846 RNL589846 RDP589846 QTT589846 QJX589846 QAB589846 PQF589846 PGJ589846 OWN589846 OMR589846 OCV589846 NSZ589846 NJD589846 MZH589846 MPL589846 MFP589846 LVT589846 LLX589846 LCB589846 KSF589846 KIJ589846 JYN589846 JOR589846 JEV589846 IUZ589846 ILD589846 IBH589846 HRL589846 HHP589846 GXT589846 GNX589846 GEB589846 FUF589846 FKJ589846 FAN589846 EQR589846 EGV589846 DWZ589846 DND589846 DDH589846 CTL589846 CJP589846 BZT589846 BPX589846 BGB589846 AWF589846 AMJ589846 ACN589846 SR589846 IV589846 C589846 WVH524310 WLL524310 WBP524310 VRT524310 VHX524310 UYB524310 UOF524310 UEJ524310 TUN524310 TKR524310 TAV524310 SQZ524310 SHD524310 RXH524310 RNL524310 RDP524310 QTT524310 QJX524310 QAB524310 PQF524310 PGJ524310 OWN524310 OMR524310 OCV524310 NSZ524310 NJD524310 MZH524310 MPL524310 MFP524310 LVT524310 LLX524310 LCB524310 KSF524310 KIJ524310 JYN524310 JOR524310 JEV524310 IUZ524310 ILD524310 IBH524310 HRL524310 HHP524310 GXT524310 GNX524310 GEB524310 FUF524310 FKJ524310 FAN524310 EQR524310 EGV524310 DWZ524310 DND524310 DDH524310 CTL524310 CJP524310 BZT524310 BPX524310 BGB524310 AWF524310 AMJ524310 ACN524310 SR524310 IV524310 C524310 WVH458774 WLL458774 WBP458774 VRT458774 VHX458774 UYB458774 UOF458774 UEJ458774 TUN458774 TKR458774 TAV458774 SQZ458774 SHD458774 RXH458774 RNL458774 RDP458774 QTT458774 QJX458774 QAB458774 PQF458774 PGJ458774 OWN458774 OMR458774 OCV458774 NSZ458774 NJD458774 MZH458774 MPL458774 MFP458774 LVT458774 LLX458774 LCB458774 KSF458774 KIJ458774 JYN458774 JOR458774 JEV458774 IUZ458774 ILD458774 IBH458774 HRL458774 HHP458774 GXT458774 GNX458774 GEB458774 FUF458774 FKJ458774 FAN458774 EQR458774 EGV458774 DWZ458774 DND458774 DDH458774 CTL458774 CJP458774 BZT458774 BPX458774 BGB458774 AWF458774 AMJ458774 ACN458774 SR458774 IV458774 C458774 WVH393238 WLL393238 WBP393238 VRT393238 VHX393238 UYB393238 UOF393238 UEJ393238 TUN393238 TKR393238 TAV393238 SQZ393238 SHD393238 RXH393238 RNL393238 RDP393238 QTT393238 QJX393238 QAB393238 PQF393238 PGJ393238 OWN393238 OMR393238 OCV393238 NSZ393238 NJD393238 MZH393238 MPL393238 MFP393238 LVT393238 LLX393238 LCB393238 KSF393238 KIJ393238 JYN393238 JOR393238 JEV393238 IUZ393238 ILD393238 IBH393238 HRL393238 HHP393238 GXT393238 GNX393238 GEB393238 FUF393238 FKJ393238 FAN393238 EQR393238 EGV393238 DWZ393238 DND393238 DDH393238 CTL393238 CJP393238 BZT393238 BPX393238 BGB393238 AWF393238 AMJ393238 ACN393238 SR393238 IV393238 C393238 WVH327702 WLL327702 WBP327702 VRT327702 VHX327702 UYB327702 UOF327702 UEJ327702 TUN327702 TKR327702 TAV327702 SQZ327702 SHD327702 RXH327702 RNL327702 RDP327702 QTT327702 QJX327702 QAB327702 PQF327702 PGJ327702 OWN327702 OMR327702 OCV327702 NSZ327702 NJD327702 MZH327702 MPL327702 MFP327702 LVT327702 LLX327702 LCB327702 KSF327702 KIJ327702 JYN327702 JOR327702 JEV327702 IUZ327702 ILD327702 IBH327702 HRL327702 HHP327702 GXT327702 GNX327702 GEB327702 FUF327702 FKJ327702 FAN327702 EQR327702 EGV327702 DWZ327702 DND327702 DDH327702 CTL327702 CJP327702 BZT327702 BPX327702 BGB327702 AWF327702 AMJ327702 ACN327702 SR327702 IV327702 C327702 WVH262166 WLL262166 WBP262166 VRT262166 VHX262166 UYB262166 UOF262166 UEJ262166 TUN262166 TKR262166 TAV262166 SQZ262166 SHD262166 RXH262166 RNL262166 RDP262166 QTT262166 QJX262166 QAB262166 PQF262166 PGJ262166 OWN262166 OMR262166 OCV262166 NSZ262166 NJD262166 MZH262166 MPL262166 MFP262166 LVT262166 LLX262166 LCB262166 KSF262166 KIJ262166 JYN262166 JOR262166 JEV262166 IUZ262166 ILD262166 IBH262166 HRL262166 HHP262166 GXT262166 GNX262166 GEB262166 FUF262166 FKJ262166 FAN262166 EQR262166 EGV262166 DWZ262166 DND262166 DDH262166 CTL262166 CJP262166 BZT262166 BPX262166 BGB262166 AWF262166 AMJ262166 ACN262166 SR262166 IV262166 C262166 WVH196630 WLL196630 WBP196630 VRT196630 VHX196630 UYB196630 UOF196630 UEJ196630 TUN196630 TKR196630 TAV196630 SQZ196630 SHD196630 RXH196630 RNL196630 RDP196630 QTT196630 QJX196630 QAB196630 PQF196630 PGJ196630 OWN196630 OMR196630 OCV196630 NSZ196630 NJD196630 MZH196630 MPL196630 MFP196630 LVT196630 LLX196630 LCB196630 KSF196630 KIJ196630 JYN196630 JOR196630 JEV196630 IUZ196630 ILD196630 IBH196630 HRL196630 HHP196630 GXT196630 GNX196630 GEB196630 FUF196630 FKJ196630 FAN196630 EQR196630 EGV196630 DWZ196630 DND196630 DDH196630 CTL196630 CJP196630 BZT196630 BPX196630 BGB196630 AWF196630 AMJ196630 ACN196630 SR196630 IV196630 C196630 WVH131094 WLL131094 WBP131094 VRT131094 VHX131094 UYB131094 UOF131094 UEJ131094 TUN131094 TKR131094 TAV131094 SQZ131094 SHD131094 RXH131094 RNL131094 RDP131094 QTT131094 QJX131094 QAB131094 PQF131094 PGJ131094 OWN131094 OMR131094 OCV131094 NSZ131094 NJD131094 MZH131094 MPL131094 MFP131094 LVT131094 LLX131094 LCB131094 KSF131094 KIJ131094 JYN131094 JOR131094 JEV131094 IUZ131094 ILD131094 IBH131094 HRL131094 HHP131094 GXT131094 GNX131094 GEB131094 FUF131094 FKJ131094 FAN131094 EQR131094 EGV131094 DWZ131094 DND131094 DDH131094 CTL131094 CJP131094 BZT131094 BPX131094 BGB131094 AWF131094 AMJ131094 ACN131094 SR131094 IV131094 C131094 WVH65558 WLL65558 WBP65558 VRT65558 VHX65558 UYB65558 UOF65558 UEJ65558 TUN65558 TKR65558 TAV65558 SQZ65558 SHD65558 RXH65558 RNL65558 RDP65558 QTT65558 QJX65558 QAB65558 PQF65558 PGJ65558 OWN65558 OMR65558 OCV65558 NSZ65558 NJD65558 MZH65558 MPL65558 MFP65558 LVT65558 LLX65558 LCB65558 KSF65558 KIJ65558 JYN65558 JOR65558 JEV65558 IUZ65558 ILD65558 IBH65558 HRL65558 HHP65558 GXT65558 GNX65558 GEB65558 FUF65558 FKJ65558 FAN65558 EQR65558 EGV65558 DWZ65558 DND65558 DDH65558 CTL65558 CJP65558 BZT65558 BPX65558 BGB65558 AWF65558 AMJ65558 ACN65558 SR65558 IV65558 C65558 WLL983062">
      <formula1>0</formula1>
      <formula2>1</formula2>
    </dataValidation>
  </dataValidations>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133"/>
  <sheetViews>
    <sheetView topLeftCell="D43" zoomScale="102" zoomScaleNormal="57" workbookViewId="0">
      <selection activeCell="K50" sqref="K50"/>
    </sheetView>
  </sheetViews>
  <sheetFormatPr baseColWidth="10" defaultColWidth="20" defaultRowHeight="14.25" x14ac:dyDescent="0.25"/>
  <cols>
    <col min="1" max="1" width="3.140625" style="31" bestFit="1" customWidth="1"/>
    <col min="2" max="2" width="58.85546875" style="31" customWidth="1"/>
    <col min="3" max="3" width="31.140625" style="31" customWidth="1"/>
    <col min="4" max="4" width="38.7109375" style="31" bestFit="1" customWidth="1"/>
    <col min="5" max="5" width="23.42578125" style="31" bestFit="1" customWidth="1"/>
    <col min="6" max="6" width="16" style="31" customWidth="1"/>
    <col min="7" max="7" width="17.7109375" style="31" customWidth="1"/>
    <col min="8" max="8" width="23" style="31" customWidth="1"/>
    <col min="9" max="9" width="36.28515625" style="31" bestFit="1" customWidth="1"/>
    <col min="10" max="10" width="31.140625" style="31" customWidth="1"/>
    <col min="11" max="11" width="37"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24.85546875" style="31" customWidth="1"/>
    <col min="18" max="18" width="18.28515625" style="31" customWidth="1"/>
    <col min="19" max="19" width="6.42578125" style="31" customWidth="1"/>
    <col min="20" max="20" width="53.28515625" style="31" bestFit="1" customWidth="1"/>
    <col min="21" max="21" width="16.85546875" style="31" bestFit="1" customWidth="1"/>
    <col min="22" max="22" width="32.7109375" style="31" customWidth="1"/>
    <col min="23" max="251" width="11.42578125" style="31" customWidth="1"/>
    <col min="252" max="252" width="1" style="31" customWidth="1"/>
    <col min="253" max="253" width="4.28515625" style="31" customWidth="1"/>
    <col min="254" max="254" width="34.7109375" style="31" customWidth="1"/>
    <col min="255" max="255" width="0" style="31" hidden="1" customWidth="1"/>
    <col min="256" max="256" width="20" style="31"/>
    <col min="257" max="257" width="3.140625" style="31" bestFit="1" customWidth="1"/>
    <col min="258" max="258" width="58.85546875" style="31" customWidth="1"/>
    <col min="259" max="259" width="31.140625" style="31" customWidth="1"/>
    <col min="260" max="260" width="20.28515625" style="31" customWidth="1"/>
    <col min="261" max="261" width="23.42578125" style="31" bestFit="1" customWidth="1"/>
    <col min="262" max="262" width="13.140625" style="31" customWidth="1"/>
    <col min="263" max="263" width="17.7109375" style="31" customWidth="1"/>
    <col min="264" max="264" width="23" style="31" customWidth="1"/>
    <col min="265" max="265" width="36.28515625" style="31" bestFit="1" customWidth="1"/>
    <col min="266" max="266" width="29.5703125" style="31" customWidth="1"/>
    <col min="267" max="267" width="33" style="31" customWidth="1"/>
    <col min="268" max="268" width="29.85546875" style="31" customWidth="1"/>
    <col min="269" max="269" width="26.28515625" style="31" customWidth="1"/>
    <col min="270" max="270" width="22.140625" style="31" customWidth="1"/>
    <col min="271" max="271" width="26.140625" style="31" customWidth="1"/>
    <col min="272" max="272" width="19.5703125" style="31" bestFit="1" customWidth="1"/>
    <col min="273" max="273" width="21.85546875" style="31" customWidth="1"/>
    <col min="274" max="274" width="18.28515625" style="31" customWidth="1"/>
    <col min="275" max="275" width="6.42578125" style="31" customWidth="1"/>
    <col min="276" max="276" width="53.28515625" style="31" bestFit="1" customWidth="1"/>
    <col min="277" max="277" width="16.85546875" style="31" bestFit="1" customWidth="1"/>
    <col min="278" max="278" width="32.7109375" style="31" customWidth="1"/>
    <col min="279" max="507" width="11.42578125" style="31" customWidth="1"/>
    <col min="508" max="508" width="1" style="31" customWidth="1"/>
    <col min="509" max="509" width="4.28515625" style="31" customWidth="1"/>
    <col min="510" max="510" width="34.7109375" style="31" customWidth="1"/>
    <col min="511" max="511" width="0" style="31" hidden="1" customWidth="1"/>
    <col min="512" max="512" width="20" style="31"/>
    <col min="513" max="513" width="3.140625" style="31" bestFit="1" customWidth="1"/>
    <col min="514" max="514" width="58.85546875" style="31" customWidth="1"/>
    <col min="515" max="515" width="31.140625" style="31" customWidth="1"/>
    <col min="516" max="516" width="20.28515625" style="31" customWidth="1"/>
    <col min="517" max="517" width="23.42578125" style="31" bestFit="1" customWidth="1"/>
    <col min="518" max="518" width="13.140625" style="31" customWidth="1"/>
    <col min="519" max="519" width="17.7109375" style="31" customWidth="1"/>
    <col min="520" max="520" width="23" style="31" customWidth="1"/>
    <col min="521" max="521" width="36.28515625" style="31" bestFit="1" customWidth="1"/>
    <col min="522" max="522" width="29.5703125" style="31" customWidth="1"/>
    <col min="523" max="523" width="33" style="31" customWidth="1"/>
    <col min="524" max="524" width="29.85546875" style="31" customWidth="1"/>
    <col min="525" max="525" width="26.28515625" style="31" customWidth="1"/>
    <col min="526" max="526" width="22.140625" style="31" customWidth="1"/>
    <col min="527" max="527" width="26.140625" style="31" customWidth="1"/>
    <col min="528" max="528" width="19.5703125" style="31" bestFit="1" customWidth="1"/>
    <col min="529" max="529" width="21.85546875" style="31" customWidth="1"/>
    <col min="530" max="530" width="18.28515625" style="31" customWidth="1"/>
    <col min="531" max="531" width="6.42578125" style="31" customWidth="1"/>
    <col min="532" max="532" width="53.28515625" style="31" bestFit="1" customWidth="1"/>
    <col min="533" max="533" width="16.85546875" style="31" bestFit="1" customWidth="1"/>
    <col min="534" max="534" width="32.7109375" style="31" customWidth="1"/>
    <col min="535" max="763" width="11.42578125" style="31" customWidth="1"/>
    <col min="764" max="764" width="1" style="31" customWidth="1"/>
    <col min="765" max="765" width="4.28515625" style="31" customWidth="1"/>
    <col min="766" max="766" width="34.7109375" style="31" customWidth="1"/>
    <col min="767" max="767" width="0" style="31" hidden="1" customWidth="1"/>
    <col min="768" max="768" width="20" style="31"/>
    <col min="769" max="769" width="3.140625" style="31" bestFit="1" customWidth="1"/>
    <col min="770" max="770" width="58.85546875" style="31" customWidth="1"/>
    <col min="771" max="771" width="31.140625" style="31" customWidth="1"/>
    <col min="772" max="772" width="20.28515625" style="31" customWidth="1"/>
    <col min="773" max="773" width="23.42578125" style="31" bestFit="1" customWidth="1"/>
    <col min="774" max="774" width="13.140625" style="31" customWidth="1"/>
    <col min="775" max="775" width="17.7109375" style="31" customWidth="1"/>
    <col min="776" max="776" width="23" style="31" customWidth="1"/>
    <col min="777" max="777" width="36.28515625" style="31" bestFit="1" customWidth="1"/>
    <col min="778" max="778" width="29.5703125" style="31" customWidth="1"/>
    <col min="779" max="779" width="33" style="31" customWidth="1"/>
    <col min="780" max="780" width="29.85546875" style="31" customWidth="1"/>
    <col min="781" max="781" width="26.28515625" style="31" customWidth="1"/>
    <col min="782" max="782" width="22.140625" style="31" customWidth="1"/>
    <col min="783" max="783" width="26.140625" style="31" customWidth="1"/>
    <col min="784" max="784" width="19.5703125" style="31" bestFit="1" customWidth="1"/>
    <col min="785" max="785" width="21.85546875" style="31" customWidth="1"/>
    <col min="786" max="786" width="18.28515625" style="31" customWidth="1"/>
    <col min="787" max="787" width="6.42578125" style="31" customWidth="1"/>
    <col min="788" max="788" width="53.28515625" style="31" bestFit="1" customWidth="1"/>
    <col min="789" max="789" width="16.85546875" style="31" bestFit="1" customWidth="1"/>
    <col min="790" max="790" width="32.7109375" style="31" customWidth="1"/>
    <col min="791" max="1019" width="11.42578125" style="31" customWidth="1"/>
    <col min="1020" max="1020" width="1" style="31" customWidth="1"/>
    <col min="1021" max="1021" width="4.28515625" style="31" customWidth="1"/>
    <col min="1022" max="1022" width="34.7109375" style="31" customWidth="1"/>
    <col min="1023" max="1023" width="0" style="31" hidden="1" customWidth="1"/>
    <col min="1024" max="1024" width="20" style="31"/>
    <col min="1025" max="1025" width="3.140625" style="31" bestFit="1" customWidth="1"/>
    <col min="1026" max="1026" width="58.85546875" style="31" customWidth="1"/>
    <col min="1027" max="1027" width="31.140625" style="31" customWidth="1"/>
    <col min="1028" max="1028" width="20.28515625" style="31" customWidth="1"/>
    <col min="1029" max="1029" width="23.42578125" style="31" bestFit="1" customWidth="1"/>
    <col min="1030" max="1030" width="13.140625" style="31" customWidth="1"/>
    <col min="1031" max="1031" width="17.7109375" style="31" customWidth="1"/>
    <col min="1032" max="1032" width="23" style="31" customWidth="1"/>
    <col min="1033" max="1033" width="36.28515625" style="31" bestFit="1" customWidth="1"/>
    <col min="1034" max="1034" width="29.5703125" style="31" customWidth="1"/>
    <col min="1035" max="1035" width="33" style="31" customWidth="1"/>
    <col min="1036" max="1036" width="29.85546875" style="31" customWidth="1"/>
    <col min="1037" max="1037" width="26.28515625" style="31" customWidth="1"/>
    <col min="1038" max="1038" width="22.140625" style="31" customWidth="1"/>
    <col min="1039" max="1039" width="26.140625" style="31" customWidth="1"/>
    <col min="1040" max="1040" width="19.5703125" style="31" bestFit="1" customWidth="1"/>
    <col min="1041" max="1041" width="21.85546875" style="31" customWidth="1"/>
    <col min="1042" max="1042" width="18.28515625" style="31" customWidth="1"/>
    <col min="1043" max="1043" width="6.42578125" style="31" customWidth="1"/>
    <col min="1044" max="1044" width="53.28515625" style="31" bestFit="1" customWidth="1"/>
    <col min="1045" max="1045" width="16.85546875" style="31" bestFit="1" customWidth="1"/>
    <col min="1046" max="1046" width="32.7109375" style="31" customWidth="1"/>
    <col min="1047" max="1275" width="11.42578125" style="31" customWidth="1"/>
    <col min="1276" max="1276" width="1" style="31" customWidth="1"/>
    <col min="1277" max="1277" width="4.28515625" style="31" customWidth="1"/>
    <col min="1278" max="1278" width="34.7109375" style="31" customWidth="1"/>
    <col min="1279" max="1279" width="0" style="31" hidden="1" customWidth="1"/>
    <col min="1280" max="1280" width="20" style="31"/>
    <col min="1281" max="1281" width="3.140625" style="31" bestFit="1" customWidth="1"/>
    <col min="1282" max="1282" width="58.85546875" style="31" customWidth="1"/>
    <col min="1283" max="1283" width="31.140625" style="31" customWidth="1"/>
    <col min="1284" max="1284" width="20.28515625" style="31" customWidth="1"/>
    <col min="1285" max="1285" width="23.42578125" style="31" bestFit="1" customWidth="1"/>
    <col min="1286" max="1286" width="13.140625" style="31" customWidth="1"/>
    <col min="1287" max="1287" width="17.7109375" style="31" customWidth="1"/>
    <col min="1288" max="1288" width="23" style="31" customWidth="1"/>
    <col min="1289" max="1289" width="36.28515625" style="31" bestFit="1" customWidth="1"/>
    <col min="1290" max="1290" width="29.5703125" style="31" customWidth="1"/>
    <col min="1291" max="1291" width="33" style="31" customWidth="1"/>
    <col min="1292" max="1292" width="29.85546875" style="31" customWidth="1"/>
    <col min="1293" max="1293" width="26.28515625" style="31" customWidth="1"/>
    <col min="1294" max="1294" width="22.140625" style="31" customWidth="1"/>
    <col min="1295" max="1295" width="26.140625" style="31" customWidth="1"/>
    <col min="1296" max="1296" width="19.5703125" style="31" bestFit="1" customWidth="1"/>
    <col min="1297" max="1297" width="21.85546875" style="31" customWidth="1"/>
    <col min="1298" max="1298" width="18.28515625" style="31" customWidth="1"/>
    <col min="1299" max="1299" width="6.42578125" style="31" customWidth="1"/>
    <col min="1300" max="1300" width="53.28515625" style="31" bestFit="1" customWidth="1"/>
    <col min="1301" max="1301" width="16.85546875" style="31" bestFit="1" customWidth="1"/>
    <col min="1302" max="1302" width="32.7109375" style="31" customWidth="1"/>
    <col min="1303" max="1531" width="11.42578125" style="31" customWidth="1"/>
    <col min="1532" max="1532" width="1" style="31" customWidth="1"/>
    <col min="1533" max="1533" width="4.28515625" style="31" customWidth="1"/>
    <col min="1534" max="1534" width="34.7109375" style="31" customWidth="1"/>
    <col min="1535" max="1535" width="0" style="31" hidden="1" customWidth="1"/>
    <col min="1536" max="1536" width="20" style="31"/>
    <col min="1537" max="1537" width="3.140625" style="31" bestFit="1" customWidth="1"/>
    <col min="1538" max="1538" width="58.85546875" style="31" customWidth="1"/>
    <col min="1539" max="1539" width="31.140625" style="31" customWidth="1"/>
    <col min="1540" max="1540" width="20.28515625" style="31" customWidth="1"/>
    <col min="1541" max="1541" width="23.42578125" style="31" bestFit="1" customWidth="1"/>
    <col min="1542" max="1542" width="13.140625" style="31" customWidth="1"/>
    <col min="1543" max="1543" width="17.7109375" style="31" customWidth="1"/>
    <col min="1544" max="1544" width="23" style="31" customWidth="1"/>
    <col min="1545" max="1545" width="36.28515625" style="31" bestFit="1" customWidth="1"/>
    <col min="1546" max="1546" width="29.5703125" style="31" customWidth="1"/>
    <col min="1547" max="1547" width="33" style="31" customWidth="1"/>
    <col min="1548" max="1548" width="29.85546875" style="31" customWidth="1"/>
    <col min="1549" max="1549" width="26.28515625" style="31" customWidth="1"/>
    <col min="1550" max="1550" width="22.140625" style="31" customWidth="1"/>
    <col min="1551" max="1551" width="26.140625" style="31" customWidth="1"/>
    <col min="1552" max="1552" width="19.5703125" style="31" bestFit="1" customWidth="1"/>
    <col min="1553" max="1553" width="21.85546875" style="31" customWidth="1"/>
    <col min="1554" max="1554" width="18.28515625" style="31" customWidth="1"/>
    <col min="1555" max="1555" width="6.42578125" style="31" customWidth="1"/>
    <col min="1556" max="1556" width="53.28515625" style="31" bestFit="1" customWidth="1"/>
    <col min="1557" max="1557" width="16.85546875" style="31" bestFit="1" customWidth="1"/>
    <col min="1558" max="1558" width="32.7109375" style="31" customWidth="1"/>
    <col min="1559" max="1787" width="11.42578125" style="31" customWidth="1"/>
    <col min="1788" max="1788" width="1" style="31" customWidth="1"/>
    <col min="1789" max="1789" width="4.28515625" style="31" customWidth="1"/>
    <col min="1790" max="1790" width="34.7109375" style="31" customWidth="1"/>
    <col min="1791" max="1791" width="0" style="31" hidden="1" customWidth="1"/>
    <col min="1792" max="1792" width="20" style="31"/>
    <col min="1793" max="1793" width="3.140625" style="31" bestFit="1" customWidth="1"/>
    <col min="1794" max="1794" width="58.85546875" style="31" customWidth="1"/>
    <col min="1795" max="1795" width="31.140625" style="31" customWidth="1"/>
    <col min="1796" max="1796" width="20.28515625" style="31" customWidth="1"/>
    <col min="1797" max="1797" width="23.42578125" style="31" bestFit="1" customWidth="1"/>
    <col min="1798" max="1798" width="13.140625" style="31" customWidth="1"/>
    <col min="1799" max="1799" width="17.7109375" style="31" customWidth="1"/>
    <col min="1800" max="1800" width="23" style="31" customWidth="1"/>
    <col min="1801" max="1801" width="36.28515625" style="31" bestFit="1" customWidth="1"/>
    <col min="1802" max="1802" width="29.5703125" style="31" customWidth="1"/>
    <col min="1803" max="1803" width="33" style="31" customWidth="1"/>
    <col min="1804" max="1804" width="29.85546875" style="31" customWidth="1"/>
    <col min="1805" max="1805" width="26.28515625" style="31" customWidth="1"/>
    <col min="1806" max="1806" width="22.140625" style="31" customWidth="1"/>
    <col min="1807" max="1807" width="26.140625" style="31" customWidth="1"/>
    <col min="1808" max="1808" width="19.5703125" style="31" bestFit="1" customWidth="1"/>
    <col min="1809" max="1809" width="21.85546875" style="31" customWidth="1"/>
    <col min="1810" max="1810" width="18.28515625" style="31" customWidth="1"/>
    <col min="1811" max="1811" width="6.42578125" style="31" customWidth="1"/>
    <col min="1812" max="1812" width="53.28515625" style="31" bestFit="1" customWidth="1"/>
    <col min="1813" max="1813" width="16.85546875" style="31" bestFit="1" customWidth="1"/>
    <col min="1814" max="1814" width="32.7109375" style="31" customWidth="1"/>
    <col min="1815" max="2043" width="11.42578125" style="31" customWidth="1"/>
    <col min="2044" max="2044" width="1" style="31" customWidth="1"/>
    <col min="2045" max="2045" width="4.28515625" style="31" customWidth="1"/>
    <col min="2046" max="2046" width="34.7109375" style="31" customWidth="1"/>
    <col min="2047" max="2047" width="0" style="31" hidden="1" customWidth="1"/>
    <col min="2048" max="2048" width="20" style="31"/>
    <col min="2049" max="2049" width="3.140625" style="31" bestFit="1" customWidth="1"/>
    <col min="2050" max="2050" width="58.85546875" style="31" customWidth="1"/>
    <col min="2051" max="2051" width="31.140625" style="31" customWidth="1"/>
    <col min="2052" max="2052" width="20.28515625" style="31" customWidth="1"/>
    <col min="2053" max="2053" width="23.42578125" style="31" bestFit="1" customWidth="1"/>
    <col min="2054" max="2054" width="13.140625" style="31" customWidth="1"/>
    <col min="2055" max="2055" width="17.7109375" style="31" customWidth="1"/>
    <col min="2056" max="2056" width="23" style="31" customWidth="1"/>
    <col min="2057" max="2057" width="36.28515625" style="31" bestFit="1" customWidth="1"/>
    <col min="2058" max="2058" width="29.5703125" style="31" customWidth="1"/>
    <col min="2059" max="2059" width="33" style="31" customWidth="1"/>
    <col min="2060" max="2060" width="29.85546875" style="31" customWidth="1"/>
    <col min="2061" max="2061" width="26.28515625" style="31" customWidth="1"/>
    <col min="2062" max="2062" width="22.140625" style="31" customWidth="1"/>
    <col min="2063" max="2063" width="26.140625" style="31" customWidth="1"/>
    <col min="2064" max="2064" width="19.5703125" style="31" bestFit="1" customWidth="1"/>
    <col min="2065" max="2065" width="21.85546875" style="31" customWidth="1"/>
    <col min="2066" max="2066" width="18.28515625" style="31" customWidth="1"/>
    <col min="2067" max="2067" width="6.42578125" style="31" customWidth="1"/>
    <col min="2068" max="2068" width="53.28515625" style="31" bestFit="1" customWidth="1"/>
    <col min="2069" max="2069" width="16.85546875" style="31" bestFit="1" customWidth="1"/>
    <col min="2070" max="2070" width="32.7109375" style="31" customWidth="1"/>
    <col min="2071" max="2299" width="11.42578125" style="31" customWidth="1"/>
    <col min="2300" max="2300" width="1" style="31" customWidth="1"/>
    <col min="2301" max="2301" width="4.28515625" style="31" customWidth="1"/>
    <col min="2302" max="2302" width="34.7109375" style="31" customWidth="1"/>
    <col min="2303" max="2303" width="0" style="31" hidden="1" customWidth="1"/>
    <col min="2304" max="2304" width="20" style="31"/>
    <col min="2305" max="2305" width="3.140625" style="31" bestFit="1" customWidth="1"/>
    <col min="2306" max="2306" width="58.85546875" style="31" customWidth="1"/>
    <col min="2307" max="2307" width="31.140625" style="31" customWidth="1"/>
    <col min="2308" max="2308" width="20.28515625" style="31" customWidth="1"/>
    <col min="2309" max="2309" width="23.42578125" style="31" bestFit="1" customWidth="1"/>
    <col min="2310" max="2310" width="13.140625" style="31" customWidth="1"/>
    <col min="2311" max="2311" width="17.7109375" style="31" customWidth="1"/>
    <col min="2312" max="2312" width="23" style="31" customWidth="1"/>
    <col min="2313" max="2313" width="36.28515625" style="31" bestFit="1" customWidth="1"/>
    <col min="2314" max="2314" width="29.5703125" style="31" customWidth="1"/>
    <col min="2315" max="2315" width="33" style="31" customWidth="1"/>
    <col min="2316" max="2316" width="29.85546875" style="31" customWidth="1"/>
    <col min="2317" max="2317" width="26.28515625" style="31" customWidth="1"/>
    <col min="2318" max="2318" width="22.140625" style="31" customWidth="1"/>
    <col min="2319" max="2319" width="26.140625" style="31" customWidth="1"/>
    <col min="2320" max="2320" width="19.5703125" style="31" bestFit="1" customWidth="1"/>
    <col min="2321" max="2321" width="21.85546875" style="31" customWidth="1"/>
    <col min="2322" max="2322" width="18.28515625" style="31" customWidth="1"/>
    <col min="2323" max="2323" width="6.42578125" style="31" customWidth="1"/>
    <col min="2324" max="2324" width="53.28515625" style="31" bestFit="1" customWidth="1"/>
    <col min="2325" max="2325" width="16.85546875" style="31" bestFit="1" customWidth="1"/>
    <col min="2326" max="2326" width="32.7109375" style="31" customWidth="1"/>
    <col min="2327" max="2555" width="11.42578125" style="31" customWidth="1"/>
    <col min="2556" max="2556" width="1" style="31" customWidth="1"/>
    <col min="2557" max="2557" width="4.28515625" style="31" customWidth="1"/>
    <col min="2558" max="2558" width="34.7109375" style="31" customWidth="1"/>
    <col min="2559" max="2559" width="0" style="31" hidden="1" customWidth="1"/>
    <col min="2560" max="2560" width="20" style="31"/>
    <col min="2561" max="2561" width="3.140625" style="31" bestFit="1" customWidth="1"/>
    <col min="2562" max="2562" width="58.85546875" style="31" customWidth="1"/>
    <col min="2563" max="2563" width="31.140625" style="31" customWidth="1"/>
    <col min="2564" max="2564" width="20.28515625" style="31" customWidth="1"/>
    <col min="2565" max="2565" width="23.42578125" style="31" bestFit="1" customWidth="1"/>
    <col min="2566" max="2566" width="13.140625" style="31" customWidth="1"/>
    <col min="2567" max="2567" width="17.7109375" style="31" customWidth="1"/>
    <col min="2568" max="2568" width="23" style="31" customWidth="1"/>
    <col min="2569" max="2569" width="36.28515625" style="31" bestFit="1" customWidth="1"/>
    <col min="2570" max="2570" width="29.5703125" style="31" customWidth="1"/>
    <col min="2571" max="2571" width="33" style="31" customWidth="1"/>
    <col min="2572" max="2572" width="29.85546875" style="31" customWidth="1"/>
    <col min="2573" max="2573" width="26.28515625" style="31" customWidth="1"/>
    <col min="2574" max="2574" width="22.140625" style="31" customWidth="1"/>
    <col min="2575" max="2575" width="26.140625" style="31" customWidth="1"/>
    <col min="2576" max="2576" width="19.5703125" style="31" bestFit="1" customWidth="1"/>
    <col min="2577" max="2577" width="21.85546875" style="31" customWidth="1"/>
    <col min="2578" max="2578" width="18.28515625" style="31" customWidth="1"/>
    <col min="2579" max="2579" width="6.42578125" style="31" customWidth="1"/>
    <col min="2580" max="2580" width="53.28515625" style="31" bestFit="1" customWidth="1"/>
    <col min="2581" max="2581" width="16.85546875" style="31" bestFit="1" customWidth="1"/>
    <col min="2582" max="2582" width="32.7109375" style="31" customWidth="1"/>
    <col min="2583" max="2811" width="11.42578125" style="31" customWidth="1"/>
    <col min="2812" max="2812" width="1" style="31" customWidth="1"/>
    <col min="2813" max="2813" width="4.28515625" style="31" customWidth="1"/>
    <col min="2814" max="2814" width="34.7109375" style="31" customWidth="1"/>
    <col min="2815" max="2815" width="0" style="31" hidden="1" customWidth="1"/>
    <col min="2816" max="2816" width="20" style="31"/>
    <col min="2817" max="2817" width="3.140625" style="31" bestFit="1" customWidth="1"/>
    <col min="2818" max="2818" width="58.85546875" style="31" customWidth="1"/>
    <col min="2819" max="2819" width="31.140625" style="31" customWidth="1"/>
    <col min="2820" max="2820" width="20.28515625" style="31" customWidth="1"/>
    <col min="2821" max="2821" width="23.42578125" style="31" bestFit="1" customWidth="1"/>
    <col min="2822" max="2822" width="13.140625" style="31" customWidth="1"/>
    <col min="2823" max="2823" width="17.7109375" style="31" customWidth="1"/>
    <col min="2824" max="2824" width="23" style="31" customWidth="1"/>
    <col min="2825" max="2825" width="36.28515625" style="31" bestFit="1" customWidth="1"/>
    <col min="2826" max="2826" width="29.5703125" style="31" customWidth="1"/>
    <col min="2827" max="2827" width="33" style="31" customWidth="1"/>
    <col min="2828" max="2828" width="29.85546875" style="31" customWidth="1"/>
    <col min="2829" max="2829" width="26.28515625" style="31" customWidth="1"/>
    <col min="2830" max="2830" width="22.140625" style="31" customWidth="1"/>
    <col min="2831" max="2831" width="26.140625" style="31" customWidth="1"/>
    <col min="2832" max="2832" width="19.5703125" style="31" bestFit="1" customWidth="1"/>
    <col min="2833" max="2833" width="21.85546875" style="31" customWidth="1"/>
    <col min="2834" max="2834" width="18.28515625" style="31" customWidth="1"/>
    <col min="2835" max="2835" width="6.42578125" style="31" customWidth="1"/>
    <col min="2836" max="2836" width="53.28515625" style="31" bestFit="1" customWidth="1"/>
    <col min="2837" max="2837" width="16.85546875" style="31" bestFit="1" customWidth="1"/>
    <col min="2838" max="2838" width="32.7109375" style="31" customWidth="1"/>
    <col min="2839" max="3067" width="11.42578125" style="31" customWidth="1"/>
    <col min="3068" max="3068" width="1" style="31" customWidth="1"/>
    <col min="3069" max="3069" width="4.28515625" style="31" customWidth="1"/>
    <col min="3070" max="3070" width="34.7109375" style="31" customWidth="1"/>
    <col min="3071" max="3071" width="0" style="31" hidden="1" customWidth="1"/>
    <col min="3072" max="3072" width="20" style="31"/>
    <col min="3073" max="3073" width="3.140625" style="31" bestFit="1" customWidth="1"/>
    <col min="3074" max="3074" width="58.85546875" style="31" customWidth="1"/>
    <col min="3075" max="3075" width="31.140625" style="31" customWidth="1"/>
    <col min="3076" max="3076" width="20.28515625" style="31" customWidth="1"/>
    <col min="3077" max="3077" width="23.42578125" style="31" bestFit="1" customWidth="1"/>
    <col min="3078" max="3078" width="13.140625" style="31" customWidth="1"/>
    <col min="3079" max="3079" width="17.7109375" style="31" customWidth="1"/>
    <col min="3080" max="3080" width="23" style="31" customWidth="1"/>
    <col min="3081" max="3081" width="36.28515625" style="31" bestFit="1" customWidth="1"/>
    <col min="3082" max="3082" width="29.5703125" style="31" customWidth="1"/>
    <col min="3083" max="3083" width="33" style="31" customWidth="1"/>
    <col min="3084" max="3084" width="29.85546875" style="31" customWidth="1"/>
    <col min="3085" max="3085" width="26.28515625" style="31" customWidth="1"/>
    <col min="3086" max="3086" width="22.140625" style="31" customWidth="1"/>
    <col min="3087" max="3087" width="26.140625" style="31" customWidth="1"/>
    <col min="3088" max="3088" width="19.5703125" style="31" bestFit="1" customWidth="1"/>
    <col min="3089" max="3089" width="21.85546875" style="31" customWidth="1"/>
    <col min="3090" max="3090" width="18.28515625" style="31" customWidth="1"/>
    <col min="3091" max="3091" width="6.42578125" style="31" customWidth="1"/>
    <col min="3092" max="3092" width="53.28515625" style="31" bestFit="1" customWidth="1"/>
    <col min="3093" max="3093" width="16.85546875" style="31" bestFit="1" customWidth="1"/>
    <col min="3094" max="3094" width="32.7109375" style="31" customWidth="1"/>
    <col min="3095" max="3323" width="11.42578125" style="31" customWidth="1"/>
    <col min="3324" max="3324" width="1" style="31" customWidth="1"/>
    <col min="3325" max="3325" width="4.28515625" style="31" customWidth="1"/>
    <col min="3326" max="3326" width="34.7109375" style="31" customWidth="1"/>
    <col min="3327" max="3327" width="0" style="31" hidden="1" customWidth="1"/>
    <col min="3328" max="3328" width="20" style="31"/>
    <col min="3329" max="3329" width="3.140625" style="31" bestFit="1" customWidth="1"/>
    <col min="3330" max="3330" width="58.85546875" style="31" customWidth="1"/>
    <col min="3331" max="3331" width="31.140625" style="31" customWidth="1"/>
    <col min="3332" max="3332" width="20.28515625" style="31" customWidth="1"/>
    <col min="3333" max="3333" width="23.42578125" style="31" bestFit="1" customWidth="1"/>
    <col min="3334" max="3334" width="13.140625" style="31" customWidth="1"/>
    <col min="3335" max="3335" width="17.7109375" style="31" customWidth="1"/>
    <col min="3336" max="3336" width="23" style="31" customWidth="1"/>
    <col min="3337" max="3337" width="36.28515625" style="31" bestFit="1" customWidth="1"/>
    <col min="3338" max="3338" width="29.5703125" style="31" customWidth="1"/>
    <col min="3339" max="3339" width="33" style="31" customWidth="1"/>
    <col min="3340" max="3340" width="29.85546875" style="31" customWidth="1"/>
    <col min="3341" max="3341" width="26.28515625" style="31" customWidth="1"/>
    <col min="3342" max="3342" width="22.140625" style="31" customWidth="1"/>
    <col min="3343" max="3343" width="26.140625" style="31" customWidth="1"/>
    <col min="3344" max="3344" width="19.5703125" style="31" bestFit="1" customWidth="1"/>
    <col min="3345" max="3345" width="21.85546875" style="31" customWidth="1"/>
    <col min="3346" max="3346" width="18.28515625" style="31" customWidth="1"/>
    <col min="3347" max="3347" width="6.42578125" style="31" customWidth="1"/>
    <col min="3348" max="3348" width="53.28515625" style="31" bestFit="1" customWidth="1"/>
    <col min="3349" max="3349" width="16.85546875" style="31" bestFit="1" customWidth="1"/>
    <col min="3350" max="3350" width="32.7109375" style="31" customWidth="1"/>
    <col min="3351" max="3579" width="11.42578125" style="31" customWidth="1"/>
    <col min="3580" max="3580" width="1" style="31" customWidth="1"/>
    <col min="3581" max="3581" width="4.28515625" style="31" customWidth="1"/>
    <col min="3582" max="3582" width="34.7109375" style="31" customWidth="1"/>
    <col min="3583" max="3583" width="0" style="31" hidden="1" customWidth="1"/>
    <col min="3584" max="3584" width="20" style="31"/>
    <col min="3585" max="3585" width="3.140625" style="31" bestFit="1" customWidth="1"/>
    <col min="3586" max="3586" width="58.85546875" style="31" customWidth="1"/>
    <col min="3587" max="3587" width="31.140625" style="31" customWidth="1"/>
    <col min="3588" max="3588" width="20.28515625" style="31" customWidth="1"/>
    <col min="3589" max="3589" width="23.42578125" style="31" bestFit="1" customWidth="1"/>
    <col min="3590" max="3590" width="13.140625" style="31" customWidth="1"/>
    <col min="3591" max="3591" width="17.7109375" style="31" customWidth="1"/>
    <col min="3592" max="3592" width="23" style="31" customWidth="1"/>
    <col min="3593" max="3593" width="36.28515625" style="31" bestFit="1" customWidth="1"/>
    <col min="3594" max="3594" width="29.5703125" style="31" customWidth="1"/>
    <col min="3595" max="3595" width="33" style="31" customWidth="1"/>
    <col min="3596" max="3596" width="29.85546875" style="31" customWidth="1"/>
    <col min="3597" max="3597" width="26.28515625" style="31" customWidth="1"/>
    <col min="3598" max="3598" width="22.140625" style="31" customWidth="1"/>
    <col min="3599" max="3599" width="26.140625" style="31" customWidth="1"/>
    <col min="3600" max="3600" width="19.5703125" style="31" bestFit="1" customWidth="1"/>
    <col min="3601" max="3601" width="21.85546875" style="31" customWidth="1"/>
    <col min="3602" max="3602" width="18.28515625" style="31" customWidth="1"/>
    <col min="3603" max="3603" width="6.42578125" style="31" customWidth="1"/>
    <col min="3604" max="3604" width="53.28515625" style="31" bestFit="1" customWidth="1"/>
    <col min="3605" max="3605" width="16.85546875" style="31" bestFit="1" customWidth="1"/>
    <col min="3606" max="3606" width="32.7109375" style="31" customWidth="1"/>
    <col min="3607" max="3835" width="11.42578125" style="31" customWidth="1"/>
    <col min="3836" max="3836" width="1" style="31" customWidth="1"/>
    <col min="3837" max="3837" width="4.28515625" style="31" customWidth="1"/>
    <col min="3838" max="3838" width="34.7109375" style="31" customWidth="1"/>
    <col min="3839" max="3839" width="0" style="31" hidden="1" customWidth="1"/>
    <col min="3840" max="3840" width="20" style="31"/>
    <col min="3841" max="3841" width="3.140625" style="31" bestFit="1" customWidth="1"/>
    <col min="3842" max="3842" width="58.85546875" style="31" customWidth="1"/>
    <col min="3843" max="3843" width="31.140625" style="31" customWidth="1"/>
    <col min="3844" max="3844" width="20.28515625" style="31" customWidth="1"/>
    <col min="3845" max="3845" width="23.42578125" style="31" bestFit="1" customWidth="1"/>
    <col min="3846" max="3846" width="13.140625" style="31" customWidth="1"/>
    <col min="3847" max="3847" width="17.7109375" style="31" customWidth="1"/>
    <col min="3848" max="3848" width="23" style="31" customWidth="1"/>
    <col min="3849" max="3849" width="36.28515625" style="31" bestFit="1" customWidth="1"/>
    <col min="3850" max="3850" width="29.5703125" style="31" customWidth="1"/>
    <col min="3851" max="3851" width="33" style="31" customWidth="1"/>
    <col min="3852" max="3852" width="29.85546875" style="31" customWidth="1"/>
    <col min="3853" max="3853" width="26.28515625" style="31" customWidth="1"/>
    <col min="3854" max="3854" width="22.140625" style="31" customWidth="1"/>
    <col min="3855" max="3855" width="26.140625" style="31" customWidth="1"/>
    <col min="3856" max="3856" width="19.5703125" style="31" bestFit="1" customWidth="1"/>
    <col min="3857" max="3857" width="21.85546875" style="31" customWidth="1"/>
    <col min="3858" max="3858" width="18.28515625" style="31" customWidth="1"/>
    <col min="3859" max="3859" width="6.42578125" style="31" customWidth="1"/>
    <col min="3860" max="3860" width="53.28515625" style="31" bestFit="1" customWidth="1"/>
    <col min="3861" max="3861" width="16.85546875" style="31" bestFit="1" customWidth="1"/>
    <col min="3862" max="3862" width="32.7109375" style="31" customWidth="1"/>
    <col min="3863" max="4091" width="11.42578125" style="31" customWidth="1"/>
    <col min="4092" max="4092" width="1" style="31" customWidth="1"/>
    <col min="4093" max="4093" width="4.28515625" style="31" customWidth="1"/>
    <col min="4094" max="4094" width="34.7109375" style="31" customWidth="1"/>
    <col min="4095" max="4095" width="0" style="31" hidden="1" customWidth="1"/>
    <col min="4096" max="4096" width="20" style="31"/>
    <col min="4097" max="4097" width="3.140625" style="31" bestFit="1" customWidth="1"/>
    <col min="4098" max="4098" width="58.85546875" style="31" customWidth="1"/>
    <col min="4099" max="4099" width="31.140625" style="31" customWidth="1"/>
    <col min="4100" max="4100" width="20.28515625" style="31" customWidth="1"/>
    <col min="4101" max="4101" width="23.42578125" style="31" bestFit="1" customWidth="1"/>
    <col min="4102" max="4102" width="13.140625" style="31" customWidth="1"/>
    <col min="4103" max="4103" width="17.7109375" style="31" customWidth="1"/>
    <col min="4104" max="4104" width="23" style="31" customWidth="1"/>
    <col min="4105" max="4105" width="36.28515625" style="31" bestFit="1" customWidth="1"/>
    <col min="4106" max="4106" width="29.5703125" style="31" customWidth="1"/>
    <col min="4107" max="4107" width="33" style="31" customWidth="1"/>
    <col min="4108" max="4108" width="29.85546875" style="31" customWidth="1"/>
    <col min="4109" max="4109" width="26.28515625" style="31" customWidth="1"/>
    <col min="4110" max="4110" width="22.140625" style="31" customWidth="1"/>
    <col min="4111" max="4111" width="26.140625" style="31" customWidth="1"/>
    <col min="4112" max="4112" width="19.5703125" style="31" bestFit="1" customWidth="1"/>
    <col min="4113" max="4113" width="21.85546875" style="31" customWidth="1"/>
    <col min="4114" max="4114" width="18.28515625" style="31" customWidth="1"/>
    <col min="4115" max="4115" width="6.42578125" style="31" customWidth="1"/>
    <col min="4116" max="4116" width="53.28515625" style="31" bestFit="1" customWidth="1"/>
    <col min="4117" max="4117" width="16.85546875" style="31" bestFit="1" customWidth="1"/>
    <col min="4118" max="4118" width="32.7109375" style="31" customWidth="1"/>
    <col min="4119" max="4347" width="11.42578125" style="31" customWidth="1"/>
    <col min="4348" max="4348" width="1" style="31" customWidth="1"/>
    <col min="4349" max="4349" width="4.28515625" style="31" customWidth="1"/>
    <col min="4350" max="4350" width="34.7109375" style="31" customWidth="1"/>
    <col min="4351" max="4351" width="0" style="31" hidden="1" customWidth="1"/>
    <col min="4352" max="4352" width="20" style="31"/>
    <col min="4353" max="4353" width="3.140625" style="31" bestFit="1" customWidth="1"/>
    <col min="4354" max="4354" width="58.85546875" style="31" customWidth="1"/>
    <col min="4355" max="4355" width="31.140625" style="31" customWidth="1"/>
    <col min="4356" max="4356" width="20.28515625" style="31" customWidth="1"/>
    <col min="4357" max="4357" width="23.42578125" style="31" bestFit="1" customWidth="1"/>
    <col min="4358" max="4358" width="13.140625" style="31" customWidth="1"/>
    <col min="4359" max="4359" width="17.7109375" style="31" customWidth="1"/>
    <col min="4360" max="4360" width="23" style="31" customWidth="1"/>
    <col min="4361" max="4361" width="36.28515625" style="31" bestFit="1" customWidth="1"/>
    <col min="4362" max="4362" width="29.5703125" style="31" customWidth="1"/>
    <col min="4363" max="4363" width="33" style="31" customWidth="1"/>
    <col min="4364" max="4364" width="29.85546875" style="31" customWidth="1"/>
    <col min="4365" max="4365" width="26.28515625" style="31" customWidth="1"/>
    <col min="4366" max="4366" width="22.140625" style="31" customWidth="1"/>
    <col min="4367" max="4367" width="26.140625" style="31" customWidth="1"/>
    <col min="4368" max="4368" width="19.5703125" style="31" bestFit="1" customWidth="1"/>
    <col min="4369" max="4369" width="21.85546875" style="31" customWidth="1"/>
    <col min="4370" max="4370" width="18.28515625" style="31" customWidth="1"/>
    <col min="4371" max="4371" width="6.42578125" style="31" customWidth="1"/>
    <col min="4372" max="4372" width="53.28515625" style="31" bestFit="1" customWidth="1"/>
    <col min="4373" max="4373" width="16.85546875" style="31" bestFit="1" customWidth="1"/>
    <col min="4374" max="4374" width="32.7109375" style="31" customWidth="1"/>
    <col min="4375" max="4603" width="11.42578125" style="31" customWidth="1"/>
    <col min="4604" max="4604" width="1" style="31" customWidth="1"/>
    <col min="4605" max="4605" width="4.28515625" style="31" customWidth="1"/>
    <col min="4606" max="4606" width="34.7109375" style="31" customWidth="1"/>
    <col min="4607" max="4607" width="0" style="31" hidden="1" customWidth="1"/>
    <col min="4608" max="4608" width="20" style="31"/>
    <col min="4609" max="4609" width="3.140625" style="31" bestFit="1" customWidth="1"/>
    <col min="4610" max="4610" width="58.85546875" style="31" customWidth="1"/>
    <col min="4611" max="4611" width="31.140625" style="31" customWidth="1"/>
    <col min="4612" max="4612" width="20.28515625" style="31" customWidth="1"/>
    <col min="4613" max="4613" width="23.42578125" style="31" bestFit="1" customWidth="1"/>
    <col min="4614" max="4614" width="13.140625" style="31" customWidth="1"/>
    <col min="4615" max="4615" width="17.7109375" style="31" customWidth="1"/>
    <col min="4616" max="4616" width="23" style="31" customWidth="1"/>
    <col min="4617" max="4617" width="36.28515625" style="31" bestFit="1" customWidth="1"/>
    <col min="4618" max="4618" width="29.5703125" style="31" customWidth="1"/>
    <col min="4619" max="4619" width="33" style="31" customWidth="1"/>
    <col min="4620" max="4620" width="29.85546875" style="31" customWidth="1"/>
    <col min="4621" max="4621" width="26.28515625" style="31" customWidth="1"/>
    <col min="4622" max="4622" width="22.140625" style="31" customWidth="1"/>
    <col min="4623" max="4623" width="26.140625" style="31" customWidth="1"/>
    <col min="4624" max="4624" width="19.5703125" style="31" bestFit="1" customWidth="1"/>
    <col min="4625" max="4625" width="21.85546875" style="31" customWidth="1"/>
    <col min="4626" max="4626" width="18.28515625" style="31" customWidth="1"/>
    <col min="4627" max="4627" width="6.42578125" style="31" customWidth="1"/>
    <col min="4628" max="4628" width="53.28515625" style="31" bestFit="1" customWidth="1"/>
    <col min="4629" max="4629" width="16.85546875" style="31" bestFit="1" customWidth="1"/>
    <col min="4630" max="4630" width="32.7109375" style="31" customWidth="1"/>
    <col min="4631" max="4859" width="11.42578125" style="31" customWidth="1"/>
    <col min="4860" max="4860" width="1" style="31" customWidth="1"/>
    <col min="4861" max="4861" width="4.28515625" style="31" customWidth="1"/>
    <col min="4862" max="4862" width="34.7109375" style="31" customWidth="1"/>
    <col min="4863" max="4863" width="0" style="31" hidden="1" customWidth="1"/>
    <col min="4864" max="4864" width="20" style="31"/>
    <col min="4865" max="4865" width="3.140625" style="31" bestFit="1" customWidth="1"/>
    <col min="4866" max="4866" width="58.85546875" style="31" customWidth="1"/>
    <col min="4867" max="4867" width="31.140625" style="31" customWidth="1"/>
    <col min="4868" max="4868" width="20.28515625" style="31" customWidth="1"/>
    <col min="4869" max="4869" width="23.42578125" style="31" bestFit="1" customWidth="1"/>
    <col min="4870" max="4870" width="13.140625" style="31" customWidth="1"/>
    <col min="4871" max="4871" width="17.7109375" style="31" customWidth="1"/>
    <col min="4872" max="4872" width="23" style="31" customWidth="1"/>
    <col min="4873" max="4873" width="36.28515625" style="31" bestFit="1" customWidth="1"/>
    <col min="4874" max="4874" width="29.5703125" style="31" customWidth="1"/>
    <col min="4875" max="4875" width="33" style="31" customWidth="1"/>
    <col min="4876" max="4876" width="29.85546875" style="31" customWidth="1"/>
    <col min="4877" max="4877" width="26.28515625" style="31" customWidth="1"/>
    <col min="4878" max="4878" width="22.140625" style="31" customWidth="1"/>
    <col min="4879" max="4879" width="26.140625" style="31" customWidth="1"/>
    <col min="4880" max="4880" width="19.5703125" style="31" bestFit="1" customWidth="1"/>
    <col min="4881" max="4881" width="21.85546875" style="31" customWidth="1"/>
    <col min="4882" max="4882" width="18.28515625" style="31" customWidth="1"/>
    <col min="4883" max="4883" width="6.42578125" style="31" customWidth="1"/>
    <col min="4884" max="4884" width="53.28515625" style="31" bestFit="1" customWidth="1"/>
    <col min="4885" max="4885" width="16.85546875" style="31" bestFit="1" customWidth="1"/>
    <col min="4886" max="4886" width="32.7109375" style="31" customWidth="1"/>
    <col min="4887" max="5115" width="11.42578125" style="31" customWidth="1"/>
    <col min="5116" max="5116" width="1" style="31" customWidth="1"/>
    <col min="5117" max="5117" width="4.28515625" style="31" customWidth="1"/>
    <col min="5118" max="5118" width="34.7109375" style="31" customWidth="1"/>
    <col min="5119" max="5119" width="0" style="31" hidden="1" customWidth="1"/>
    <col min="5120" max="5120" width="20" style="31"/>
    <col min="5121" max="5121" width="3.140625" style="31" bestFit="1" customWidth="1"/>
    <col min="5122" max="5122" width="58.85546875" style="31" customWidth="1"/>
    <col min="5123" max="5123" width="31.140625" style="31" customWidth="1"/>
    <col min="5124" max="5124" width="20.28515625" style="31" customWidth="1"/>
    <col min="5125" max="5125" width="23.42578125" style="31" bestFit="1" customWidth="1"/>
    <col min="5126" max="5126" width="13.140625" style="31" customWidth="1"/>
    <col min="5127" max="5127" width="17.7109375" style="31" customWidth="1"/>
    <col min="5128" max="5128" width="23" style="31" customWidth="1"/>
    <col min="5129" max="5129" width="36.28515625" style="31" bestFit="1" customWidth="1"/>
    <col min="5130" max="5130" width="29.5703125" style="31" customWidth="1"/>
    <col min="5131" max="5131" width="33" style="31" customWidth="1"/>
    <col min="5132" max="5132" width="29.85546875" style="31" customWidth="1"/>
    <col min="5133" max="5133" width="26.28515625" style="31" customWidth="1"/>
    <col min="5134" max="5134" width="22.140625" style="31" customWidth="1"/>
    <col min="5135" max="5135" width="26.140625" style="31" customWidth="1"/>
    <col min="5136" max="5136" width="19.5703125" style="31" bestFit="1" customWidth="1"/>
    <col min="5137" max="5137" width="21.85546875" style="31" customWidth="1"/>
    <col min="5138" max="5138" width="18.28515625" style="31" customWidth="1"/>
    <col min="5139" max="5139" width="6.42578125" style="31" customWidth="1"/>
    <col min="5140" max="5140" width="53.28515625" style="31" bestFit="1" customWidth="1"/>
    <col min="5141" max="5141" width="16.85546875" style="31" bestFit="1" customWidth="1"/>
    <col min="5142" max="5142" width="32.7109375" style="31" customWidth="1"/>
    <col min="5143" max="5371" width="11.42578125" style="31" customWidth="1"/>
    <col min="5372" max="5372" width="1" style="31" customWidth="1"/>
    <col min="5373" max="5373" width="4.28515625" style="31" customWidth="1"/>
    <col min="5374" max="5374" width="34.7109375" style="31" customWidth="1"/>
    <col min="5375" max="5375" width="0" style="31" hidden="1" customWidth="1"/>
    <col min="5376" max="5376" width="20" style="31"/>
    <col min="5377" max="5377" width="3.140625" style="31" bestFit="1" customWidth="1"/>
    <col min="5378" max="5378" width="58.85546875" style="31" customWidth="1"/>
    <col min="5379" max="5379" width="31.140625" style="31" customWidth="1"/>
    <col min="5380" max="5380" width="20.28515625" style="31" customWidth="1"/>
    <col min="5381" max="5381" width="23.42578125" style="31" bestFit="1" customWidth="1"/>
    <col min="5382" max="5382" width="13.140625" style="31" customWidth="1"/>
    <col min="5383" max="5383" width="17.7109375" style="31" customWidth="1"/>
    <col min="5384" max="5384" width="23" style="31" customWidth="1"/>
    <col min="5385" max="5385" width="36.28515625" style="31" bestFit="1" customWidth="1"/>
    <col min="5386" max="5386" width="29.5703125" style="31" customWidth="1"/>
    <col min="5387" max="5387" width="33" style="31" customWidth="1"/>
    <col min="5388" max="5388" width="29.85546875" style="31" customWidth="1"/>
    <col min="5389" max="5389" width="26.28515625" style="31" customWidth="1"/>
    <col min="5390" max="5390" width="22.140625" style="31" customWidth="1"/>
    <col min="5391" max="5391" width="26.140625" style="31" customWidth="1"/>
    <col min="5392" max="5392" width="19.5703125" style="31" bestFit="1" customWidth="1"/>
    <col min="5393" max="5393" width="21.85546875" style="31" customWidth="1"/>
    <col min="5394" max="5394" width="18.28515625" style="31" customWidth="1"/>
    <col min="5395" max="5395" width="6.42578125" style="31" customWidth="1"/>
    <col min="5396" max="5396" width="53.28515625" style="31" bestFit="1" customWidth="1"/>
    <col min="5397" max="5397" width="16.85546875" style="31" bestFit="1" customWidth="1"/>
    <col min="5398" max="5398" width="32.7109375" style="31" customWidth="1"/>
    <col min="5399" max="5627" width="11.42578125" style="31" customWidth="1"/>
    <col min="5628" max="5628" width="1" style="31" customWidth="1"/>
    <col min="5629" max="5629" width="4.28515625" style="31" customWidth="1"/>
    <col min="5630" max="5630" width="34.7109375" style="31" customWidth="1"/>
    <col min="5631" max="5631" width="0" style="31" hidden="1" customWidth="1"/>
    <col min="5632" max="5632" width="20" style="31"/>
    <col min="5633" max="5633" width="3.140625" style="31" bestFit="1" customWidth="1"/>
    <col min="5634" max="5634" width="58.85546875" style="31" customWidth="1"/>
    <col min="5635" max="5635" width="31.140625" style="31" customWidth="1"/>
    <col min="5636" max="5636" width="20.28515625" style="31" customWidth="1"/>
    <col min="5637" max="5637" width="23.42578125" style="31" bestFit="1" customWidth="1"/>
    <col min="5638" max="5638" width="13.140625" style="31" customWidth="1"/>
    <col min="5639" max="5639" width="17.7109375" style="31" customWidth="1"/>
    <col min="5640" max="5640" width="23" style="31" customWidth="1"/>
    <col min="5641" max="5641" width="36.28515625" style="31" bestFit="1" customWidth="1"/>
    <col min="5642" max="5642" width="29.5703125" style="31" customWidth="1"/>
    <col min="5643" max="5643" width="33" style="31" customWidth="1"/>
    <col min="5644" max="5644" width="29.85546875" style="31" customWidth="1"/>
    <col min="5645" max="5645" width="26.28515625" style="31" customWidth="1"/>
    <col min="5646" max="5646" width="22.140625" style="31" customWidth="1"/>
    <col min="5647" max="5647" width="26.140625" style="31" customWidth="1"/>
    <col min="5648" max="5648" width="19.5703125" style="31" bestFit="1" customWidth="1"/>
    <col min="5649" max="5649" width="21.85546875" style="31" customWidth="1"/>
    <col min="5650" max="5650" width="18.28515625" style="31" customWidth="1"/>
    <col min="5651" max="5651" width="6.42578125" style="31" customWidth="1"/>
    <col min="5652" max="5652" width="53.28515625" style="31" bestFit="1" customWidth="1"/>
    <col min="5653" max="5653" width="16.85546875" style="31" bestFit="1" customWidth="1"/>
    <col min="5654" max="5654" width="32.7109375" style="31" customWidth="1"/>
    <col min="5655" max="5883" width="11.42578125" style="31" customWidth="1"/>
    <col min="5884" max="5884" width="1" style="31" customWidth="1"/>
    <col min="5885" max="5885" width="4.28515625" style="31" customWidth="1"/>
    <col min="5886" max="5886" width="34.7109375" style="31" customWidth="1"/>
    <col min="5887" max="5887" width="0" style="31" hidden="1" customWidth="1"/>
    <col min="5888" max="5888" width="20" style="31"/>
    <col min="5889" max="5889" width="3.140625" style="31" bestFit="1" customWidth="1"/>
    <col min="5890" max="5890" width="58.85546875" style="31" customWidth="1"/>
    <col min="5891" max="5891" width="31.140625" style="31" customWidth="1"/>
    <col min="5892" max="5892" width="20.28515625" style="31" customWidth="1"/>
    <col min="5893" max="5893" width="23.42578125" style="31" bestFit="1" customWidth="1"/>
    <col min="5894" max="5894" width="13.140625" style="31" customWidth="1"/>
    <col min="5895" max="5895" width="17.7109375" style="31" customWidth="1"/>
    <col min="5896" max="5896" width="23" style="31" customWidth="1"/>
    <col min="5897" max="5897" width="36.28515625" style="31" bestFit="1" customWidth="1"/>
    <col min="5898" max="5898" width="29.5703125" style="31" customWidth="1"/>
    <col min="5899" max="5899" width="33" style="31" customWidth="1"/>
    <col min="5900" max="5900" width="29.85546875" style="31" customWidth="1"/>
    <col min="5901" max="5901" width="26.28515625" style="31" customWidth="1"/>
    <col min="5902" max="5902" width="22.140625" style="31" customWidth="1"/>
    <col min="5903" max="5903" width="26.140625" style="31" customWidth="1"/>
    <col min="5904" max="5904" width="19.5703125" style="31" bestFit="1" customWidth="1"/>
    <col min="5905" max="5905" width="21.85546875" style="31" customWidth="1"/>
    <col min="5906" max="5906" width="18.28515625" style="31" customWidth="1"/>
    <col min="5907" max="5907" width="6.42578125" style="31" customWidth="1"/>
    <col min="5908" max="5908" width="53.28515625" style="31" bestFit="1" customWidth="1"/>
    <col min="5909" max="5909" width="16.85546875" style="31" bestFit="1" customWidth="1"/>
    <col min="5910" max="5910" width="32.7109375" style="31" customWidth="1"/>
    <col min="5911" max="6139" width="11.42578125" style="31" customWidth="1"/>
    <col min="6140" max="6140" width="1" style="31" customWidth="1"/>
    <col min="6141" max="6141" width="4.28515625" style="31" customWidth="1"/>
    <col min="6142" max="6142" width="34.7109375" style="31" customWidth="1"/>
    <col min="6143" max="6143" width="0" style="31" hidden="1" customWidth="1"/>
    <col min="6144" max="6144" width="20" style="31"/>
    <col min="6145" max="6145" width="3.140625" style="31" bestFit="1" customWidth="1"/>
    <col min="6146" max="6146" width="58.85546875" style="31" customWidth="1"/>
    <col min="6147" max="6147" width="31.140625" style="31" customWidth="1"/>
    <col min="6148" max="6148" width="20.28515625" style="31" customWidth="1"/>
    <col min="6149" max="6149" width="23.42578125" style="31" bestFit="1" customWidth="1"/>
    <col min="6150" max="6150" width="13.140625" style="31" customWidth="1"/>
    <col min="6151" max="6151" width="17.7109375" style="31" customWidth="1"/>
    <col min="6152" max="6152" width="23" style="31" customWidth="1"/>
    <col min="6153" max="6153" width="36.28515625" style="31" bestFit="1" customWidth="1"/>
    <col min="6154" max="6154" width="29.5703125" style="31" customWidth="1"/>
    <col min="6155" max="6155" width="33" style="31" customWidth="1"/>
    <col min="6156" max="6156" width="29.85546875" style="31" customWidth="1"/>
    <col min="6157" max="6157" width="26.28515625" style="31" customWidth="1"/>
    <col min="6158" max="6158" width="22.140625" style="31" customWidth="1"/>
    <col min="6159" max="6159" width="26.140625" style="31" customWidth="1"/>
    <col min="6160" max="6160" width="19.5703125" style="31" bestFit="1" customWidth="1"/>
    <col min="6161" max="6161" width="21.85546875" style="31" customWidth="1"/>
    <col min="6162" max="6162" width="18.28515625" style="31" customWidth="1"/>
    <col min="6163" max="6163" width="6.42578125" style="31" customWidth="1"/>
    <col min="6164" max="6164" width="53.28515625" style="31" bestFit="1" customWidth="1"/>
    <col min="6165" max="6165" width="16.85546875" style="31" bestFit="1" customWidth="1"/>
    <col min="6166" max="6166" width="32.7109375" style="31" customWidth="1"/>
    <col min="6167" max="6395" width="11.42578125" style="31" customWidth="1"/>
    <col min="6396" max="6396" width="1" style="31" customWidth="1"/>
    <col min="6397" max="6397" width="4.28515625" style="31" customWidth="1"/>
    <col min="6398" max="6398" width="34.7109375" style="31" customWidth="1"/>
    <col min="6399" max="6399" width="0" style="31" hidden="1" customWidth="1"/>
    <col min="6400" max="6400" width="20" style="31"/>
    <col min="6401" max="6401" width="3.140625" style="31" bestFit="1" customWidth="1"/>
    <col min="6402" max="6402" width="58.85546875" style="31" customWidth="1"/>
    <col min="6403" max="6403" width="31.140625" style="31" customWidth="1"/>
    <col min="6404" max="6404" width="20.28515625" style="31" customWidth="1"/>
    <col min="6405" max="6405" width="23.42578125" style="31" bestFit="1" customWidth="1"/>
    <col min="6406" max="6406" width="13.140625" style="31" customWidth="1"/>
    <col min="6407" max="6407" width="17.7109375" style="31" customWidth="1"/>
    <col min="6408" max="6408" width="23" style="31" customWidth="1"/>
    <col min="6409" max="6409" width="36.28515625" style="31" bestFit="1" customWidth="1"/>
    <col min="6410" max="6410" width="29.5703125" style="31" customWidth="1"/>
    <col min="6411" max="6411" width="33" style="31" customWidth="1"/>
    <col min="6412" max="6412" width="29.85546875" style="31" customWidth="1"/>
    <col min="6413" max="6413" width="26.28515625" style="31" customWidth="1"/>
    <col min="6414" max="6414" width="22.140625" style="31" customWidth="1"/>
    <col min="6415" max="6415" width="26.140625" style="31" customWidth="1"/>
    <col min="6416" max="6416" width="19.5703125" style="31" bestFit="1" customWidth="1"/>
    <col min="6417" max="6417" width="21.85546875" style="31" customWidth="1"/>
    <col min="6418" max="6418" width="18.28515625" style="31" customWidth="1"/>
    <col min="6419" max="6419" width="6.42578125" style="31" customWidth="1"/>
    <col min="6420" max="6420" width="53.28515625" style="31" bestFit="1" customWidth="1"/>
    <col min="6421" max="6421" width="16.85546875" style="31" bestFit="1" customWidth="1"/>
    <col min="6422" max="6422" width="32.7109375" style="31" customWidth="1"/>
    <col min="6423" max="6651" width="11.42578125" style="31" customWidth="1"/>
    <col min="6652" max="6652" width="1" style="31" customWidth="1"/>
    <col min="6653" max="6653" width="4.28515625" style="31" customWidth="1"/>
    <col min="6654" max="6654" width="34.7109375" style="31" customWidth="1"/>
    <col min="6655" max="6655" width="0" style="31" hidden="1" customWidth="1"/>
    <col min="6656" max="6656" width="20" style="31"/>
    <col min="6657" max="6657" width="3.140625" style="31" bestFit="1" customWidth="1"/>
    <col min="6658" max="6658" width="58.85546875" style="31" customWidth="1"/>
    <col min="6659" max="6659" width="31.140625" style="31" customWidth="1"/>
    <col min="6660" max="6660" width="20.28515625" style="31" customWidth="1"/>
    <col min="6661" max="6661" width="23.42578125" style="31" bestFit="1" customWidth="1"/>
    <col min="6662" max="6662" width="13.140625" style="31" customWidth="1"/>
    <col min="6663" max="6663" width="17.7109375" style="31" customWidth="1"/>
    <col min="6664" max="6664" width="23" style="31" customWidth="1"/>
    <col min="6665" max="6665" width="36.28515625" style="31" bestFit="1" customWidth="1"/>
    <col min="6666" max="6666" width="29.5703125" style="31" customWidth="1"/>
    <col min="6667" max="6667" width="33" style="31" customWidth="1"/>
    <col min="6668" max="6668" width="29.85546875" style="31" customWidth="1"/>
    <col min="6669" max="6669" width="26.28515625" style="31" customWidth="1"/>
    <col min="6670" max="6670" width="22.140625" style="31" customWidth="1"/>
    <col min="6671" max="6671" width="26.140625" style="31" customWidth="1"/>
    <col min="6672" max="6672" width="19.5703125" style="31" bestFit="1" customWidth="1"/>
    <col min="6673" max="6673" width="21.85546875" style="31" customWidth="1"/>
    <col min="6674" max="6674" width="18.28515625" style="31" customWidth="1"/>
    <col min="6675" max="6675" width="6.42578125" style="31" customWidth="1"/>
    <col min="6676" max="6676" width="53.28515625" style="31" bestFit="1" customWidth="1"/>
    <col min="6677" max="6677" width="16.85546875" style="31" bestFit="1" customWidth="1"/>
    <col min="6678" max="6678" width="32.7109375" style="31" customWidth="1"/>
    <col min="6679" max="6907" width="11.42578125" style="31" customWidth="1"/>
    <col min="6908" max="6908" width="1" style="31" customWidth="1"/>
    <col min="6909" max="6909" width="4.28515625" style="31" customWidth="1"/>
    <col min="6910" max="6910" width="34.7109375" style="31" customWidth="1"/>
    <col min="6911" max="6911" width="0" style="31" hidden="1" customWidth="1"/>
    <col min="6912" max="6912" width="20" style="31"/>
    <col min="6913" max="6913" width="3.140625" style="31" bestFit="1" customWidth="1"/>
    <col min="6914" max="6914" width="58.85546875" style="31" customWidth="1"/>
    <col min="6915" max="6915" width="31.140625" style="31" customWidth="1"/>
    <col min="6916" max="6916" width="20.28515625" style="31" customWidth="1"/>
    <col min="6917" max="6917" width="23.42578125" style="31" bestFit="1" customWidth="1"/>
    <col min="6918" max="6918" width="13.140625" style="31" customWidth="1"/>
    <col min="6919" max="6919" width="17.7109375" style="31" customWidth="1"/>
    <col min="6920" max="6920" width="23" style="31" customWidth="1"/>
    <col min="6921" max="6921" width="36.28515625" style="31" bestFit="1" customWidth="1"/>
    <col min="6922" max="6922" width="29.5703125" style="31" customWidth="1"/>
    <col min="6923" max="6923" width="33" style="31" customWidth="1"/>
    <col min="6924" max="6924" width="29.85546875" style="31" customWidth="1"/>
    <col min="6925" max="6925" width="26.28515625" style="31" customWidth="1"/>
    <col min="6926" max="6926" width="22.140625" style="31" customWidth="1"/>
    <col min="6927" max="6927" width="26.140625" style="31" customWidth="1"/>
    <col min="6928" max="6928" width="19.5703125" style="31" bestFit="1" customWidth="1"/>
    <col min="6929" max="6929" width="21.85546875" style="31" customWidth="1"/>
    <col min="6930" max="6930" width="18.28515625" style="31" customWidth="1"/>
    <col min="6931" max="6931" width="6.42578125" style="31" customWidth="1"/>
    <col min="6932" max="6932" width="53.28515625" style="31" bestFit="1" customWidth="1"/>
    <col min="6933" max="6933" width="16.85546875" style="31" bestFit="1" customWidth="1"/>
    <col min="6934" max="6934" width="32.7109375" style="31" customWidth="1"/>
    <col min="6935" max="7163" width="11.42578125" style="31" customWidth="1"/>
    <col min="7164" max="7164" width="1" style="31" customWidth="1"/>
    <col min="7165" max="7165" width="4.28515625" style="31" customWidth="1"/>
    <col min="7166" max="7166" width="34.7109375" style="31" customWidth="1"/>
    <col min="7167" max="7167" width="0" style="31" hidden="1" customWidth="1"/>
    <col min="7168" max="7168" width="20" style="31"/>
    <col min="7169" max="7169" width="3.140625" style="31" bestFit="1" customWidth="1"/>
    <col min="7170" max="7170" width="58.85546875" style="31" customWidth="1"/>
    <col min="7171" max="7171" width="31.140625" style="31" customWidth="1"/>
    <col min="7172" max="7172" width="20.28515625" style="31" customWidth="1"/>
    <col min="7173" max="7173" width="23.42578125" style="31" bestFit="1" customWidth="1"/>
    <col min="7174" max="7174" width="13.140625" style="31" customWidth="1"/>
    <col min="7175" max="7175" width="17.7109375" style="31" customWidth="1"/>
    <col min="7176" max="7176" width="23" style="31" customWidth="1"/>
    <col min="7177" max="7177" width="36.28515625" style="31" bestFit="1" customWidth="1"/>
    <col min="7178" max="7178" width="29.5703125" style="31" customWidth="1"/>
    <col min="7179" max="7179" width="33" style="31" customWidth="1"/>
    <col min="7180" max="7180" width="29.85546875" style="31" customWidth="1"/>
    <col min="7181" max="7181" width="26.28515625" style="31" customWidth="1"/>
    <col min="7182" max="7182" width="22.140625" style="31" customWidth="1"/>
    <col min="7183" max="7183" width="26.140625" style="31" customWidth="1"/>
    <col min="7184" max="7184" width="19.5703125" style="31" bestFit="1" customWidth="1"/>
    <col min="7185" max="7185" width="21.85546875" style="31" customWidth="1"/>
    <col min="7186" max="7186" width="18.28515625" style="31" customWidth="1"/>
    <col min="7187" max="7187" width="6.42578125" style="31" customWidth="1"/>
    <col min="7188" max="7188" width="53.28515625" style="31" bestFit="1" customWidth="1"/>
    <col min="7189" max="7189" width="16.85546875" style="31" bestFit="1" customWidth="1"/>
    <col min="7190" max="7190" width="32.7109375" style="31" customWidth="1"/>
    <col min="7191" max="7419" width="11.42578125" style="31" customWidth="1"/>
    <col min="7420" max="7420" width="1" style="31" customWidth="1"/>
    <col min="7421" max="7421" width="4.28515625" style="31" customWidth="1"/>
    <col min="7422" max="7422" width="34.7109375" style="31" customWidth="1"/>
    <col min="7423" max="7423" width="0" style="31" hidden="1" customWidth="1"/>
    <col min="7424" max="7424" width="20" style="31"/>
    <col min="7425" max="7425" width="3.140625" style="31" bestFit="1" customWidth="1"/>
    <col min="7426" max="7426" width="58.85546875" style="31" customWidth="1"/>
    <col min="7427" max="7427" width="31.140625" style="31" customWidth="1"/>
    <col min="7428" max="7428" width="20.28515625" style="31" customWidth="1"/>
    <col min="7429" max="7429" width="23.42578125" style="31" bestFit="1" customWidth="1"/>
    <col min="7430" max="7430" width="13.140625" style="31" customWidth="1"/>
    <col min="7431" max="7431" width="17.7109375" style="31" customWidth="1"/>
    <col min="7432" max="7432" width="23" style="31" customWidth="1"/>
    <col min="7433" max="7433" width="36.28515625" style="31" bestFit="1" customWidth="1"/>
    <col min="7434" max="7434" width="29.5703125" style="31" customWidth="1"/>
    <col min="7435" max="7435" width="33" style="31" customWidth="1"/>
    <col min="7436" max="7436" width="29.85546875" style="31" customWidth="1"/>
    <col min="7437" max="7437" width="26.28515625" style="31" customWidth="1"/>
    <col min="7438" max="7438" width="22.140625" style="31" customWidth="1"/>
    <col min="7439" max="7439" width="26.140625" style="31" customWidth="1"/>
    <col min="7440" max="7440" width="19.5703125" style="31" bestFit="1" customWidth="1"/>
    <col min="7441" max="7441" width="21.85546875" style="31" customWidth="1"/>
    <col min="7442" max="7442" width="18.28515625" style="31" customWidth="1"/>
    <col min="7443" max="7443" width="6.42578125" style="31" customWidth="1"/>
    <col min="7444" max="7444" width="53.28515625" style="31" bestFit="1" customWidth="1"/>
    <col min="7445" max="7445" width="16.85546875" style="31" bestFit="1" customWidth="1"/>
    <col min="7446" max="7446" width="32.7109375" style="31" customWidth="1"/>
    <col min="7447" max="7675" width="11.42578125" style="31" customWidth="1"/>
    <col min="7676" max="7676" width="1" style="31" customWidth="1"/>
    <col min="7677" max="7677" width="4.28515625" style="31" customWidth="1"/>
    <col min="7678" max="7678" width="34.7109375" style="31" customWidth="1"/>
    <col min="7679" max="7679" width="0" style="31" hidden="1" customWidth="1"/>
    <col min="7680" max="7680" width="20" style="31"/>
    <col min="7681" max="7681" width="3.140625" style="31" bestFit="1" customWidth="1"/>
    <col min="7682" max="7682" width="58.85546875" style="31" customWidth="1"/>
    <col min="7683" max="7683" width="31.140625" style="31" customWidth="1"/>
    <col min="7684" max="7684" width="20.28515625" style="31" customWidth="1"/>
    <col min="7685" max="7685" width="23.42578125" style="31" bestFit="1" customWidth="1"/>
    <col min="7686" max="7686" width="13.140625" style="31" customWidth="1"/>
    <col min="7687" max="7687" width="17.7109375" style="31" customWidth="1"/>
    <col min="7688" max="7688" width="23" style="31" customWidth="1"/>
    <col min="7689" max="7689" width="36.28515625" style="31" bestFit="1" customWidth="1"/>
    <col min="7690" max="7690" width="29.5703125" style="31" customWidth="1"/>
    <col min="7691" max="7691" width="33" style="31" customWidth="1"/>
    <col min="7692" max="7692" width="29.85546875" style="31" customWidth="1"/>
    <col min="7693" max="7693" width="26.28515625" style="31" customWidth="1"/>
    <col min="7694" max="7694" width="22.140625" style="31" customWidth="1"/>
    <col min="7695" max="7695" width="26.140625" style="31" customWidth="1"/>
    <col min="7696" max="7696" width="19.5703125" style="31" bestFit="1" customWidth="1"/>
    <col min="7697" max="7697" width="21.85546875" style="31" customWidth="1"/>
    <col min="7698" max="7698" width="18.28515625" style="31" customWidth="1"/>
    <col min="7699" max="7699" width="6.42578125" style="31" customWidth="1"/>
    <col min="7700" max="7700" width="53.28515625" style="31" bestFit="1" customWidth="1"/>
    <col min="7701" max="7701" width="16.85546875" style="31" bestFit="1" customWidth="1"/>
    <col min="7702" max="7702" width="32.7109375" style="31" customWidth="1"/>
    <col min="7703" max="7931" width="11.42578125" style="31" customWidth="1"/>
    <col min="7932" max="7932" width="1" style="31" customWidth="1"/>
    <col min="7933" max="7933" width="4.28515625" style="31" customWidth="1"/>
    <col min="7934" max="7934" width="34.7109375" style="31" customWidth="1"/>
    <col min="7935" max="7935" width="0" style="31" hidden="1" customWidth="1"/>
    <col min="7936" max="7936" width="20" style="31"/>
    <col min="7937" max="7937" width="3.140625" style="31" bestFit="1" customWidth="1"/>
    <col min="7938" max="7938" width="58.85546875" style="31" customWidth="1"/>
    <col min="7939" max="7939" width="31.140625" style="31" customWidth="1"/>
    <col min="7940" max="7940" width="20.28515625" style="31" customWidth="1"/>
    <col min="7941" max="7941" width="23.42578125" style="31" bestFit="1" customWidth="1"/>
    <col min="7942" max="7942" width="13.140625" style="31" customWidth="1"/>
    <col min="7943" max="7943" width="17.7109375" style="31" customWidth="1"/>
    <col min="7944" max="7944" width="23" style="31" customWidth="1"/>
    <col min="7945" max="7945" width="36.28515625" style="31" bestFit="1" customWidth="1"/>
    <col min="7946" max="7946" width="29.5703125" style="31" customWidth="1"/>
    <col min="7947" max="7947" width="33" style="31" customWidth="1"/>
    <col min="7948" max="7948" width="29.85546875" style="31" customWidth="1"/>
    <col min="7949" max="7949" width="26.28515625" style="31" customWidth="1"/>
    <col min="7950" max="7950" width="22.140625" style="31" customWidth="1"/>
    <col min="7951" max="7951" width="26.140625" style="31" customWidth="1"/>
    <col min="7952" max="7952" width="19.5703125" style="31" bestFit="1" customWidth="1"/>
    <col min="7953" max="7953" width="21.85546875" style="31" customWidth="1"/>
    <col min="7954" max="7954" width="18.28515625" style="31" customWidth="1"/>
    <col min="7955" max="7955" width="6.42578125" style="31" customWidth="1"/>
    <col min="7956" max="7956" width="53.28515625" style="31" bestFit="1" customWidth="1"/>
    <col min="7957" max="7957" width="16.85546875" style="31" bestFit="1" customWidth="1"/>
    <col min="7958" max="7958" width="32.7109375" style="31" customWidth="1"/>
    <col min="7959" max="8187" width="11.42578125" style="31" customWidth="1"/>
    <col min="8188" max="8188" width="1" style="31" customWidth="1"/>
    <col min="8189" max="8189" width="4.28515625" style="31" customWidth="1"/>
    <col min="8190" max="8190" width="34.7109375" style="31" customWidth="1"/>
    <col min="8191" max="8191" width="0" style="31" hidden="1" customWidth="1"/>
    <col min="8192" max="8192" width="20" style="31"/>
    <col min="8193" max="8193" width="3.140625" style="31" bestFit="1" customWidth="1"/>
    <col min="8194" max="8194" width="58.85546875" style="31" customWidth="1"/>
    <col min="8195" max="8195" width="31.140625" style="31" customWidth="1"/>
    <col min="8196" max="8196" width="20.28515625" style="31" customWidth="1"/>
    <col min="8197" max="8197" width="23.42578125" style="31" bestFit="1" customWidth="1"/>
    <col min="8198" max="8198" width="13.140625" style="31" customWidth="1"/>
    <col min="8199" max="8199" width="17.7109375" style="31" customWidth="1"/>
    <col min="8200" max="8200" width="23" style="31" customWidth="1"/>
    <col min="8201" max="8201" width="36.28515625" style="31" bestFit="1" customWidth="1"/>
    <col min="8202" max="8202" width="29.5703125" style="31" customWidth="1"/>
    <col min="8203" max="8203" width="33" style="31" customWidth="1"/>
    <col min="8204" max="8204" width="29.85546875" style="31" customWidth="1"/>
    <col min="8205" max="8205" width="26.28515625" style="31" customWidth="1"/>
    <col min="8206" max="8206" width="22.140625" style="31" customWidth="1"/>
    <col min="8207" max="8207" width="26.140625" style="31" customWidth="1"/>
    <col min="8208" max="8208" width="19.5703125" style="31" bestFit="1" customWidth="1"/>
    <col min="8209" max="8209" width="21.85546875" style="31" customWidth="1"/>
    <col min="8210" max="8210" width="18.28515625" style="31" customWidth="1"/>
    <col min="8211" max="8211" width="6.42578125" style="31" customWidth="1"/>
    <col min="8212" max="8212" width="53.28515625" style="31" bestFit="1" customWidth="1"/>
    <col min="8213" max="8213" width="16.85546875" style="31" bestFit="1" customWidth="1"/>
    <col min="8214" max="8214" width="32.7109375" style="31" customWidth="1"/>
    <col min="8215" max="8443" width="11.42578125" style="31" customWidth="1"/>
    <col min="8444" max="8444" width="1" style="31" customWidth="1"/>
    <col min="8445" max="8445" width="4.28515625" style="31" customWidth="1"/>
    <col min="8446" max="8446" width="34.7109375" style="31" customWidth="1"/>
    <col min="8447" max="8447" width="0" style="31" hidden="1" customWidth="1"/>
    <col min="8448" max="8448" width="20" style="31"/>
    <col min="8449" max="8449" width="3.140625" style="31" bestFit="1" customWidth="1"/>
    <col min="8450" max="8450" width="58.85546875" style="31" customWidth="1"/>
    <col min="8451" max="8451" width="31.140625" style="31" customWidth="1"/>
    <col min="8452" max="8452" width="20.28515625" style="31" customWidth="1"/>
    <col min="8453" max="8453" width="23.42578125" style="31" bestFit="1" customWidth="1"/>
    <col min="8454" max="8454" width="13.140625" style="31" customWidth="1"/>
    <col min="8455" max="8455" width="17.7109375" style="31" customWidth="1"/>
    <col min="8456" max="8456" width="23" style="31" customWidth="1"/>
    <col min="8457" max="8457" width="36.28515625" style="31" bestFit="1" customWidth="1"/>
    <col min="8458" max="8458" width="29.5703125" style="31" customWidth="1"/>
    <col min="8459" max="8459" width="33" style="31" customWidth="1"/>
    <col min="8460" max="8460" width="29.85546875" style="31" customWidth="1"/>
    <col min="8461" max="8461" width="26.28515625" style="31" customWidth="1"/>
    <col min="8462" max="8462" width="22.140625" style="31" customWidth="1"/>
    <col min="8463" max="8463" width="26.140625" style="31" customWidth="1"/>
    <col min="8464" max="8464" width="19.5703125" style="31" bestFit="1" customWidth="1"/>
    <col min="8465" max="8465" width="21.85546875" style="31" customWidth="1"/>
    <col min="8466" max="8466" width="18.28515625" style="31" customWidth="1"/>
    <col min="8467" max="8467" width="6.42578125" style="31" customWidth="1"/>
    <col min="8468" max="8468" width="53.28515625" style="31" bestFit="1" customWidth="1"/>
    <col min="8469" max="8469" width="16.85546875" style="31" bestFit="1" customWidth="1"/>
    <col min="8470" max="8470" width="32.7109375" style="31" customWidth="1"/>
    <col min="8471" max="8699" width="11.42578125" style="31" customWidth="1"/>
    <col min="8700" max="8700" width="1" style="31" customWidth="1"/>
    <col min="8701" max="8701" width="4.28515625" style="31" customWidth="1"/>
    <col min="8702" max="8702" width="34.7109375" style="31" customWidth="1"/>
    <col min="8703" max="8703" width="0" style="31" hidden="1" customWidth="1"/>
    <col min="8704" max="8704" width="20" style="31"/>
    <col min="8705" max="8705" width="3.140625" style="31" bestFit="1" customWidth="1"/>
    <col min="8706" max="8706" width="58.85546875" style="31" customWidth="1"/>
    <col min="8707" max="8707" width="31.140625" style="31" customWidth="1"/>
    <col min="8708" max="8708" width="20.28515625" style="31" customWidth="1"/>
    <col min="8709" max="8709" width="23.42578125" style="31" bestFit="1" customWidth="1"/>
    <col min="8710" max="8710" width="13.140625" style="31" customWidth="1"/>
    <col min="8711" max="8711" width="17.7109375" style="31" customWidth="1"/>
    <col min="8712" max="8712" width="23" style="31" customWidth="1"/>
    <col min="8713" max="8713" width="36.28515625" style="31" bestFit="1" customWidth="1"/>
    <col min="8714" max="8714" width="29.5703125" style="31" customWidth="1"/>
    <col min="8715" max="8715" width="33" style="31" customWidth="1"/>
    <col min="8716" max="8716" width="29.85546875" style="31" customWidth="1"/>
    <col min="8717" max="8717" width="26.28515625" style="31" customWidth="1"/>
    <col min="8718" max="8718" width="22.140625" style="31" customWidth="1"/>
    <col min="8719" max="8719" width="26.140625" style="31" customWidth="1"/>
    <col min="8720" max="8720" width="19.5703125" style="31" bestFit="1" customWidth="1"/>
    <col min="8721" max="8721" width="21.85546875" style="31" customWidth="1"/>
    <col min="8722" max="8722" width="18.28515625" style="31" customWidth="1"/>
    <col min="8723" max="8723" width="6.42578125" style="31" customWidth="1"/>
    <col min="8724" max="8724" width="53.28515625" style="31" bestFit="1" customWidth="1"/>
    <col min="8725" max="8725" width="16.85546875" style="31" bestFit="1" customWidth="1"/>
    <col min="8726" max="8726" width="32.7109375" style="31" customWidth="1"/>
    <col min="8727" max="8955" width="11.42578125" style="31" customWidth="1"/>
    <col min="8956" max="8956" width="1" style="31" customWidth="1"/>
    <col min="8957" max="8957" width="4.28515625" style="31" customWidth="1"/>
    <col min="8958" max="8958" width="34.7109375" style="31" customWidth="1"/>
    <col min="8959" max="8959" width="0" style="31" hidden="1" customWidth="1"/>
    <col min="8960" max="8960" width="20" style="31"/>
    <col min="8961" max="8961" width="3.140625" style="31" bestFit="1" customWidth="1"/>
    <col min="8962" max="8962" width="58.85546875" style="31" customWidth="1"/>
    <col min="8963" max="8963" width="31.140625" style="31" customWidth="1"/>
    <col min="8964" max="8964" width="20.28515625" style="31" customWidth="1"/>
    <col min="8965" max="8965" width="23.42578125" style="31" bestFit="1" customWidth="1"/>
    <col min="8966" max="8966" width="13.140625" style="31" customWidth="1"/>
    <col min="8967" max="8967" width="17.7109375" style="31" customWidth="1"/>
    <col min="8968" max="8968" width="23" style="31" customWidth="1"/>
    <col min="8969" max="8969" width="36.28515625" style="31" bestFit="1" customWidth="1"/>
    <col min="8970" max="8970" width="29.5703125" style="31" customWidth="1"/>
    <col min="8971" max="8971" width="33" style="31" customWidth="1"/>
    <col min="8972" max="8972" width="29.85546875" style="31" customWidth="1"/>
    <col min="8973" max="8973" width="26.28515625" style="31" customWidth="1"/>
    <col min="8974" max="8974" width="22.140625" style="31" customWidth="1"/>
    <col min="8975" max="8975" width="26.140625" style="31" customWidth="1"/>
    <col min="8976" max="8976" width="19.5703125" style="31" bestFit="1" customWidth="1"/>
    <col min="8977" max="8977" width="21.85546875" style="31" customWidth="1"/>
    <col min="8978" max="8978" width="18.28515625" style="31" customWidth="1"/>
    <col min="8979" max="8979" width="6.42578125" style="31" customWidth="1"/>
    <col min="8980" max="8980" width="53.28515625" style="31" bestFit="1" customWidth="1"/>
    <col min="8981" max="8981" width="16.85546875" style="31" bestFit="1" customWidth="1"/>
    <col min="8982" max="8982" width="32.7109375" style="31" customWidth="1"/>
    <col min="8983" max="9211" width="11.42578125" style="31" customWidth="1"/>
    <col min="9212" max="9212" width="1" style="31" customWidth="1"/>
    <col min="9213" max="9213" width="4.28515625" style="31" customWidth="1"/>
    <col min="9214" max="9214" width="34.7109375" style="31" customWidth="1"/>
    <col min="9215" max="9215" width="0" style="31" hidden="1" customWidth="1"/>
    <col min="9216" max="9216" width="20" style="31"/>
    <col min="9217" max="9217" width="3.140625" style="31" bestFit="1" customWidth="1"/>
    <col min="9218" max="9218" width="58.85546875" style="31" customWidth="1"/>
    <col min="9219" max="9219" width="31.140625" style="31" customWidth="1"/>
    <col min="9220" max="9220" width="20.28515625" style="31" customWidth="1"/>
    <col min="9221" max="9221" width="23.42578125" style="31" bestFit="1" customWidth="1"/>
    <col min="9222" max="9222" width="13.140625" style="31" customWidth="1"/>
    <col min="9223" max="9223" width="17.7109375" style="31" customWidth="1"/>
    <col min="9224" max="9224" width="23" style="31" customWidth="1"/>
    <col min="9225" max="9225" width="36.28515625" style="31" bestFit="1" customWidth="1"/>
    <col min="9226" max="9226" width="29.5703125" style="31" customWidth="1"/>
    <col min="9227" max="9227" width="33" style="31" customWidth="1"/>
    <col min="9228" max="9228" width="29.85546875" style="31" customWidth="1"/>
    <col min="9229" max="9229" width="26.28515625" style="31" customWidth="1"/>
    <col min="9230" max="9230" width="22.140625" style="31" customWidth="1"/>
    <col min="9231" max="9231" width="26.140625" style="31" customWidth="1"/>
    <col min="9232" max="9232" width="19.5703125" style="31" bestFit="1" customWidth="1"/>
    <col min="9233" max="9233" width="21.85546875" style="31" customWidth="1"/>
    <col min="9234" max="9234" width="18.28515625" style="31" customWidth="1"/>
    <col min="9235" max="9235" width="6.42578125" style="31" customWidth="1"/>
    <col min="9236" max="9236" width="53.28515625" style="31" bestFit="1" customWidth="1"/>
    <col min="9237" max="9237" width="16.85546875" style="31" bestFit="1" customWidth="1"/>
    <col min="9238" max="9238" width="32.7109375" style="31" customWidth="1"/>
    <col min="9239" max="9467" width="11.42578125" style="31" customWidth="1"/>
    <col min="9468" max="9468" width="1" style="31" customWidth="1"/>
    <col min="9469" max="9469" width="4.28515625" style="31" customWidth="1"/>
    <col min="9470" max="9470" width="34.7109375" style="31" customWidth="1"/>
    <col min="9471" max="9471" width="0" style="31" hidden="1" customWidth="1"/>
    <col min="9472" max="9472" width="20" style="31"/>
    <col min="9473" max="9473" width="3.140625" style="31" bestFit="1" customWidth="1"/>
    <col min="9474" max="9474" width="58.85546875" style="31" customWidth="1"/>
    <col min="9475" max="9475" width="31.140625" style="31" customWidth="1"/>
    <col min="9476" max="9476" width="20.28515625" style="31" customWidth="1"/>
    <col min="9477" max="9477" width="23.42578125" style="31" bestFit="1" customWidth="1"/>
    <col min="9478" max="9478" width="13.140625" style="31" customWidth="1"/>
    <col min="9479" max="9479" width="17.7109375" style="31" customWidth="1"/>
    <col min="9480" max="9480" width="23" style="31" customWidth="1"/>
    <col min="9481" max="9481" width="36.28515625" style="31" bestFit="1" customWidth="1"/>
    <col min="9482" max="9482" width="29.5703125" style="31" customWidth="1"/>
    <col min="9483" max="9483" width="33" style="31" customWidth="1"/>
    <col min="9484" max="9484" width="29.85546875" style="31" customWidth="1"/>
    <col min="9485" max="9485" width="26.28515625" style="31" customWidth="1"/>
    <col min="9486" max="9486" width="22.140625" style="31" customWidth="1"/>
    <col min="9487" max="9487" width="26.140625" style="31" customWidth="1"/>
    <col min="9488" max="9488" width="19.5703125" style="31" bestFit="1" customWidth="1"/>
    <col min="9489" max="9489" width="21.85546875" style="31" customWidth="1"/>
    <col min="9490" max="9490" width="18.28515625" style="31" customWidth="1"/>
    <col min="9491" max="9491" width="6.42578125" style="31" customWidth="1"/>
    <col min="9492" max="9492" width="53.28515625" style="31" bestFit="1" customWidth="1"/>
    <col min="9493" max="9493" width="16.85546875" style="31" bestFit="1" customWidth="1"/>
    <col min="9494" max="9494" width="32.7109375" style="31" customWidth="1"/>
    <col min="9495" max="9723" width="11.42578125" style="31" customWidth="1"/>
    <col min="9724" max="9724" width="1" style="31" customWidth="1"/>
    <col min="9725" max="9725" width="4.28515625" style="31" customWidth="1"/>
    <col min="9726" max="9726" width="34.7109375" style="31" customWidth="1"/>
    <col min="9727" max="9727" width="0" style="31" hidden="1" customWidth="1"/>
    <col min="9728" max="9728" width="20" style="31"/>
    <col min="9729" max="9729" width="3.140625" style="31" bestFit="1" customWidth="1"/>
    <col min="9730" max="9730" width="58.85546875" style="31" customWidth="1"/>
    <col min="9731" max="9731" width="31.140625" style="31" customWidth="1"/>
    <col min="9732" max="9732" width="20.28515625" style="31" customWidth="1"/>
    <col min="9733" max="9733" width="23.42578125" style="31" bestFit="1" customWidth="1"/>
    <col min="9734" max="9734" width="13.140625" style="31" customWidth="1"/>
    <col min="9735" max="9735" width="17.7109375" style="31" customWidth="1"/>
    <col min="9736" max="9736" width="23" style="31" customWidth="1"/>
    <col min="9737" max="9737" width="36.28515625" style="31" bestFit="1" customWidth="1"/>
    <col min="9738" max="9738" width="29.5703125" style="31" customWidth="1"/>
    <col min="9739" max="9739" width="33" style="31" customWidth="1"/>
    <col min="9740" max="9740" width="29.85546875" style="31" customWidth="1"/>
    <col min="9741" max="9741" width="26.28515625" style="31" customWidth="1"/>
    <col min="9742" max="9742" width="22.140625" style="31" customWidth="1"/>
    <col min="9743" max="9743" width="26.140625" style="31" customWidth="1"/>
    <col min="9744" max="9744" width="19.5703125" style="31" bestFit="1" customWidth="1"/>
    <col min="9745" max="9745" width="21.85546875" style="31" customWidth="1"/>
    <col min="9746" max="9746" width="18.28515625" style="31" customWidth="1"/>
    <col min="9747" max="9747" width="6.42578125" style="31" customWidth="1"/>
    <col min="9748" max="9748" width="53.28515625" style="31" bestFit="1" customWidth="1"/>
    <col min="9749" max="9749" width="16.85546875" style="31" bestFit="1" customWidth="1"/>
    <col min="9750" max="9750" width="32.7109375" style="31" customWidth="1"/>
    <col min="9751" max="9979" width="11.42578125" style="31" customWidth="1"/>
    <col min="9980" max="9980" width="1" style="31" customWidth="1"/>
    <col min="9981" max="9981" width="4.28515625" style="31" customWidth="1"/>
    <col min="9982" max="9982" width="34.7109375" style="31" customWidth="1"/>
    <col min="9983" max="9983" width="0" style="31" hidden="1" customWidth="1"/>
    <col min="9984" max="9984" width="20" style="31"/>
    <col min="9985" max="9985" width="3.140625" style="31" bestFit="1" customWidth="1"/>
    <col min="9986" max="9986" width="58.85546875" style="31" customWidth="1"/>
    <col min="9987" max="9987" width="31.140625" style="31" customWidth="1"/>
    <col min="9988" max="9988" width="20.28515625" style="31" customWidth="1"/>
    <col min="9989" max="9989" width="23.42578125" style="31" bestFit="1" customWidth="1"/>
    <col min="9990" max="9990" width="13.140625" style="31" customWidth="1"/>
    <col min="9991" max="9991" width="17.7109375" style="31" customWidth="1"/>
    <col min="9992" max="9992" width="23" style="31" customWidth="1"/>
    <col min="9993" max="9993" width="36.28515625" style="31" bestFit="1" customWidth="1"/>
    <col min="9994" max="9994" width="29.5703125" style="31" customWidth="1"/>
    <col min="9995" max="9995" width="33" style="31" customWidth="1"/>
    <col min="9996" max="9996" width="29.85546875" style="31" customWidth="1"/>
    <col min="9997" max="9997" width="26.28515625" style="31" customWidth="1"/>
    <col min="9998" max="9998" width="22.140625" style="31" customWidth="1"/>
    <col min="9999" max="9999" width="26.140625" style="31" customWidth="1"/>
    <col min="10000" max="10000" width="19.5703125" style="31" bestFit="1" customWidth="1"/>
    <col min="10001" max="10001" width="21.85546875" style="31" customWidth="1"/>
    <col min="10002" max="10002" width="18.28515625" style="31" customWidth="1"/>
    <col min="10003" max="10003" width="6.42578125" style="31" customWidth="1"/>
    <col min="10004" max="10004" width="53.28515625" style="31" bestFit="1" customWidth="1"/>
    <col min="10005" max="10005" width="16.85546875" style="31" bestFit="1" customWidth="1"/>
    <col min="10006" max="10006" width="32.7109375" style="31" customWidth="1"/>
    <col min="10007" max="10235" width="11.42578125" style="31" customWidth="1"/>
    <col min="10236" max="10236" width="1" style="31" customWidth="1"/>
    <col min="10237" max="10237" width="4.28515625" style="31" customWidth="1"/>
    <col min="10238" max="10238" width="34.7109375" style="31" customWidth="1"/>
    <col min="10239" max="10239" width="0" style="31" hidden="1" customWidth="1"/>
    <col min="10240" max="10240" width="20" style="31"/>
    <col min="10241" max="10241" width="3.140625" style="31" bestFit="1" customWidth="1"/>
    <col min="10242" max="10242" width="58.85546875" style="31" customWidth="1"/>
    <col min="10243" max="10243" width="31.140625" style="31" customWidth="1"/>
    <col min="10244" max="10244" width="20.28515625" style="31" customWidth="1"/>
    <col min="10245" max="10245" width="23.42578125" style="31" bestFit="1" customWidth="1"/>
    <col min="10246" max="10246" width="13.140625" style="31" customWidth="1"/>
    <col min="10247" max="10247" width="17.7109375" style="31" customWidth="1"/>
    <col min="10248" max="10248" width="23" style="31" customWidth="1"/>
    <col min="10249" max="10249" width="36.28515625" style="31" bestFit="1" customWidth="1"/>
    <col min="10250" max="10250" width="29.5703125" style="31" customWidth="1"/>
    <col min="10251" max="10251" width="33" style="31" customWidth="1"/>
    <col min="10252" max="10252" width="29.85546875" style="31" customWidth="1"/>
    <col min="10253" max="10253" width="26.28515625" style="31" customWidth="1"/>
    <col min="10254" max="10254" width="22.140625" style="31" customWidth="1"/>
    <col min="10255" max="10255" width="26.140625" style="31" customWidth="1"/>
    <col min="10256" max="10256" width="19.5703125" style="31" bestFit="1" customWidth="1"/>
    <col min="10257" max="10257" width="21.85546875" style="31" customWidth="1"/>
    <col min="10258" max="10258" width="18.28515625" style="31" customWidth="1"/>
    <col min="10259" max="10259" width="6.42578125" style="31" customWidth="1"/>
    <col min="10260" max="10260" width="53.28515625" style="31" bestFit="1" customWidth="1"/>
    <col min="10261" max="10261" width="16.85546875" style="31" bestFit="1" customWidth="1"/>
    <col min="10262" max="10262" width="32.7109375" style="31" customWidth="1"/>
    <col min="10263" max="10491" width="11.42578125" style="31" customWidth="1"/>
    <col min="10492" max="10492" width="1" style="31" customWidth="1"/>
    <col min="10493" max="10493" width="4.28515625" style="31" customWidth="1"/>
    <col min="10494" max="10494" width="34.7109375" style="31" customWidth="1"/>
    <col min="10495" max="10495" width="0" style="31" hidden="1" customWidth="1"/>
    <col min="10496" max="10496" width="20" style="31"/>
    <col min="10497" max="10497" width="3.140625" style="31" bestFit="1" customWidth="1"/>
    <col min="10498" max="10498" width="58.85546875" style="31" customWidth="1"/>
    <col min="10499" max="10499" width="31.140625" style="31" customWidth="1"/>
    <col min="10500" max="10500" width="20.28515625" style="31" customWidth="1"/>
    <col min="10501" max="10501" width="23.42578125" style="31" bestFit="1" customWidth="1"/>
    <col min="10502" max="10502" width="13.140625" style="31" customWidth="1"/>
    <col min="10503" max="10503" width="17.7109375" style="31" customWidth="1"/>
    <col min="10504" max="10504" width="23" style="31" customWidth="1"/>
    <col min="10505" max="10505" width="36.28515625" style="31" bestFit="1" customWidth="1"/>
    <col min="10506" max="10506" width="29.5703125" style="31" customWidth="1"/>
    <col min="10507" max="10507" width="33" style="31" customWidth="1"/>
    <col min="10508" max="10508" width="29.85546875" style="31" customWidth="1"/>
    <col min="10509" max="10509" width="26.28515625" style="31" customWidth="1"/>
    <col min="10510" max="10510" width="22.140625" style="31" customWidth="1"/>
    <col min="10511" max="10511" width="26.140625" style="31" customWidth="1"/>
    <col min="10512" max="10512" width="19.5703125" style="31" bestFit="1" customWidth="1"/>
    <col min="10513" max="10513" width="21.85546875" style="31" customWidth="1"/>
    <col min="10514" max="10514" width="18.28515625" style="31" customWidth="1"/>
    <col min="10515" max="10515" width="6.42578125" style="31" customWidth="1"/>
    <col min="10516" max="10516" width="53.28515625" style="31" bestFit="1" customWidth="1"/>
    <col min="10517" max="10517" width="16.85546875" style="31" bestFit="1" customWidth="1"/>
    <col min="10518" max="10518" width="32.7109375" style="31" customWidth="1"/>
    <col min="10519" max="10747" width="11.42578125" style="31" customWidth="1"/>
    <col min="10748" max="10748" width="1" style="31" customWidth="1"/>
    <col min="10749" max="10749" width="4.28515625" style="31" customWidth="1"/>
    <col min="10750" max="10750" width="34.7109375" style="31" customWidth="1"/>
    <col min="10751" max="10751" width="0" style="31" hidden="1" customWidth="1"/>
    <col min="10752" max="10752" width="20" style="31"/>
    <col min="10753" max="10753" width="3.140625" style="31" bestFit="1" customWidth="1"/>
    <col min="10754" max="10754" width="58.85546875" style="31" customWidth="1"/>
    <col min="10755" max="10755" width="31.140625" style="31" customWidth="1"/>
    <col min="10756" max="10756" width="20.28515625" style="31" customWidth="1"/>
    <col min="10757" max="10757" width="23.42578125" style="31" bestFit="1" customWidth="1"/>
    <col min="10758" max="10758" width="13.140625" style="31" customWidth="1"/>
    <col min="10759" max="10759" width="17.7109375" style="31" customWidth="1"/>
    <col min="10760" max="10760" width="23" style="31" customWidth="1"/>
    <col min="10761" max="10761" width="36.28515625" style="31" bestFit="1" customWidth="1"/>
    <col min="10762" max="10762" width="29.5703125" style="31" customWidth="1"/>
    <col min="10763" max="10763" width="33" style="31" customWidth="1"/>
    <col min="10764" max="10764" width="29.85546875" style="31" customWidth="1"/>
    <col min="10765" max="10765" width="26.28515625" style="31" customWidth="1"/>
    <col min="10766" max="10766" width="22.140625" style="31" customWidth="1"/>
    <col min="10767" max="10767" width="26.140625" style="31" customWidth="1"/>
    <col min="10768" max="10768" width="19.5703125" style="31" bestFit="1" customWidth="1"/>
    <col min="10769" max="10769" width="21.85546875" style="31" customWidth="1"/>
    <col min="10770" max="10770" width="18.28515625" style="31" customWidth="1"/>
    <col min="10771" max="10771" width="6.42578125" style="31" customWidth="1"/>
    <col min="10772" max="10772" width="53.28515625" style="31" bestFit="1" customWidth="1"/>
    <col min="10773" max="10773" width="16.85546875" style="31" bestFit="1" customWidth="1"/>
    <col min="10774" max="10774" width="32.7109375" style="31" customWidth="1"/>
    <col min="10775" max="11003" width="11.42578125" style="31" customWidth="1"/>
    <col min="11004" max="11004" width="1" style="31" customWidth="1"/>
    <col min="11005" max="11005" width="4.28515625" style="31" customWidth="1"/>
    <col min="11006" max="11006" width="34.7109375" style="31" customWidth="1"/>
    <col min="11007" max="11007" width="0" style="31" hidden="1" customWidth="1"/>
    <col min="11008" max="11008" width="20" style="31"/>
    <col min="11009" max="11009" width="3.140625" style="31" bestFit="1" customWidth="1"/>
    <col min="11010" max="11010" width="58.85546875" style="31" customWidth="1"/>
    <col min="11011" max="11011" width="31.140625" style="31" customWidth="1"/>
    <col min="11012" max="11012" width="20.28515625" style="31" customWidth="1"/>
    <col min="11013" max="11013" width="23.42578125" style="31" bestFit="1" customWidth="1"/>
    <col min="11014" max="11014" width="13.140625" style="31" customWidth="1"/>
    <col min="11015" max="11015" width="17.7109375" style="31" customWidth="1"/>
    <col min="11016" max="11016" width="23" style="31" customWidth="1"/>
    <col min="11017" max="11017" width="36.28515625" style="31" bestFit="1" customWidth="1"/>
    <col min="11018" max="11018" width="29.5703125" style="31" customWidth="1"/>
    <col min="11019" max="11019" width="33" style="31" customWidth="1"/>
    <col min="11020" max="11020" width="29.85546875" style="31" customWidth="1"/>
    <col min="11021" max="11021" width="26.28515625" style="31" customWidth="1"/>
    <col min="11022" max="11022" width="22.140625" style="31" customWidth="1"/>
    <col min="11023" max="11023" width="26.140625" style="31" customWidth="1"/>
    <col min="11024" max="11024" width="19.5703125" style="31" bestFit="1" customWidth="1"/>
    <col min="11025" max="11025" width="21.85546875" style="31" customWidth="1"/>
    <col min="11026" max="11026" width="18.28515625" style="31" customWidth="1"/>
    <col min="11027" max="11027" width="6.42578125" style="31" customWidth="1"/>
    <col min="11028" max="11028" width="53.28515625" style="31" bestFit="1" customWidth="1"/>
    <col min="11029" max="11029" width="16.85546875" style="31" bestFit="1" customWidth="1"/>
    <col min="11030" max="11030" width="32.7109375" style="31" customWidth="1"/>
    <col min="11031" max="11259" width="11.42578125" style="31" customWidth="1"/>
    <col min="11260" max="11260" width="1" style="31" customWidth="1"/>
    <col min="11261" max="11261" width="4.28515625" style="31" customWidth="1"/>
    <col min="11262" max="11262" width="34.7109375" style="31" customWidth="1"/>
    <col min="11263" max="11263" width="0" style="31" hidden="1" customWidth="1"/>
    <col min="11264" max="11264" width="20" style="31"/>
    <col min="11265" max="11265" width="3.140625" style="31" bestFit="1" customWidth="1"/>
    <col min="11266" max="11266" width="58.85546875" style="31" customWidth="1"/>
    <col min="11267" max="11267" width="31.140625" style="31" customWidth="1"/>
    <col min="11268" max="11268" width="20.28515625" style="31" customWidth="1"/>
    <col min="11269" max="11269" width="23.42578125" style="31" bestFit="1" customWidth="1"/>
    <col min="11270" max="11270" width="13.140625" style="31" customWidth="1"/>
    <col min="11271" max="11271" width="17.7109375" style="31" customWidth="1"/>
    <col min="11272" max="11272" width="23" style="31" customWidth="1"/>
    <col min="11273" max="11273" width="36.28515625" style="31" bestFit="1" customWidth="1"/>
    <col min="11274" max="11274" width="29.5703125" style="31" customWidth="1"/>
    <col min="11275" max="11275" width="33" style="31" customWidth="1"/>
    <col min="11276" max="11276" width="29.85546875" style="31" customWidth="1"/>
    <col min="11277" max="11277" width="26.28515625" style="31" customWidth="1"/>
    <col min="11278" max="11278" width="22.140625" style="31" customWidth="1"/>
    <col min="11279" max="11279" width="26.140625" style="31" customWidth="1"/>
    <col min="11280" max="11280" width="19.5703125" style="31" bestFit="1" customWidth="1"/>
    <col min="11281" max="11281" width="21.85546875" style="31" customWidth="1"/>
    <col min="11282" max="11282" width="18.28515625" style="31" customWidth="1"/>
    <col min="11283" max="11283" width="6.42578125" style="31" customWidth="1"/>
    <col min="11284" max="11284" width="53.28515625" style="31" bestFit="1" customWidth="1"/>
    <col min="11285" max="11285" width="16.85546875" style="31" bestFit="1" customWidth="1"/>
    <col min="11286" max="11286" width="32.7109375" style="31" customWidth="1"/>
    <col min="11287" max="11515" width="11.42578125" style="31" customWidth="1"/>
    <col min="11516" max="11516" width="1" style="31" customWidth="1"/>
    <col min="11517" max="11517" width="4.28515625" style="31" customWidth="1"/>
    <col min="11518" max="11518" width="34.7109375" style="31" customWidth="1"/>
    <col min="11519" max="11519" width="0" style="31" hidden="1" customWidth="1"/>
    <col min="11520" max="11520" width="20" style="31"/>
    <col min="11521" max="11521" width="3.140625" style="31" bestFit="1" customWidth="1"/>
    <col min="11522" max="11522" width="58.85546875" style="31" customWidth="1"/>
    <col min="11523" max="11523" width="31.140625" style="31" customWidth="1"/>
    <col min="11524" max="11524" width="20.28515625" style="31" customWidth="1"/>
    <col min="11525" max="11525" width="23.42578125" style="31" bestFit="1" customWidth="1"/>
    <col min="11526" max="11526" width="13.140625" style="31" customWidth="1"/>
    <col min="11527" max="11527" width="17.7109375" style="31" customWidth="1"/>
    <col min="11528" max="11528" width="23" style="31" customWidth="1"/>
    <col min="11529" max="11529" width="36.28515625" style="31" bestFit="1" customWidth="1"/>
    <col min="11530" max="11530" width="29.5703125" style="31" customWidth="1"/>
    <col min="11531" max="11531" width="33" style="31" customWidth="1"/>
    <col min="11532" max="11532" width="29.85546875" style="31" customWidth="1"/>
    <col min="11533" max="11533" width="26.28515625" style="31" customWidth="1"/>
    <col min="11534" max="11534" width="22.140625" style="31" customWidth="1"/>
    <col min="11535" max="11535" width="26.140625" style="31" customWidth="1"/>
    <col min="11536" max="11536" width="19.5703125" style="31" bestFit="1" customWidth="1"/>
    <col min="11537" max="11537" width="21.85546875" style="31" customWidth="1"/>
    <col min="11538" max="11538" width="18.28515625" style="31" customWidth="1"/>
    <col min="11539" max="11539" width="6.42578125" style="31" customWidth="1"/>
    <col min="11540" max="11540" width="53.28515625" style="31" bestFit="1" customWidth="1"/>
    <col min="11541" max="11541" width="16.85546875" style="31" bestFit="1" customWidth="1"/>
    <col min="11542" max="11542" width="32.7109375" style="31" customWidth="1"/>
    <col min="11543" max="11771" width="11.42578125" style="31" customWidth="1"/>
    <col min="11772" max="11772" width="1" style="31" customWidth="1"/>
    <col min="11773" max="11773" width="4.28515625" style="31" customWidth="1"/>
    <col min="11774" max="11774" width="34.7109375" style="31" customWidth="1"/>
    <col min="11775" max="11775" width="0" style="31" hidden="1" customWidth="1"/>
    <col min="11776" max="11776" width="20" style="31"/>
    <col min="11777" max="11777" width="3.140625" style="31" bestFit="1" customWidth="1"/>
    <col min="11778" max="11778" width="58.85546875" style="31" customWidth="1"/>
    <col min="11779" max="11779" width="31.140625" style="31" customWidth="1"/>
    <col min="11780" max="11780" width="20.28515625" style="31" customWidth="1"/>
    <col min="11781" max="11781" width="23.42578125" style="31" bestFit="1" customWidth="1"/>
    <col min="11782" max="11782" width="13.140625" style="31" customWidth="1"/>
    <col min="11783" max="11783" width="17.7109375" style="31" customWidth="1"/>
    <col min="11784" max="11784" width="23" style="31" customWidth="1"/>
    <col min="11785" max="11785" width="36.28515625" style="31" bestFit="1" customWidth="1"/>
    <col min="11786" max="11786" width="29.5703125" style="31" customWidth="1"/>
    <col min="11787" max="11787" width="33" style="31" customWidth="1"/>
    <col min="11788" max="11788" width="29.85546875" style="31" customWidth="1"/>
    <col min="11789" max="11789" width="26.28515625" style="31" customWidth="1"/>
    <col min="11790" max="11790" width="22.140625" style="31" customWidth="1"/>
    <col min="11791" max="11791" width="26.140625" style="31" customWidth="1"/>
    <col min="11792" max="11792" width="19.5703125" style="31" bestFit="1" customWidth="1"/>
    <col min="11793" max="11793" width="21.85546875" style="31" customWidth="1"/>
    <col min="11794" max="11794" width="18.28515625" style="31" customWidth="1"/>
    <col min="11795" max="11795" width="6.42578125" style="31" customWidth="1"/>
    <col min="11796" max="11796" width="53.28515625" style="31" bestFit="1" customWidth="1"/>
    <col min="11797" max="11797" width="16.85546875" style="31" bestFit="1" customWidth="1"/>
    <col min="11798" max="11798" width="32.7109375" style="31" customWidth="1"/>
    <col min="11799" max="12027" width="11.42578125" style="31" customWidth="1"/>
    <col min="12028" max="12028" width="1" style="31" customWidth="1"/>
    <col min="12029" max="12029" width="4.28515625" style="31" customWidth="1"/>
    <col min="12030" max="12030" width="34.7109375" style="31" customWidth="1"/>
    <col min="12031" max="12031" width="0" style="31" hidden="1" customWidth="1"/>
    <col min="12032" max="12032" width="20" style="31"/>
    <col min="12033" max="12033" width="3.140625" style="31" bestFit="1" customWidth="1"/>
    <col min="12034" max="12034" width="58.85546875" style="31" customWidth="1"/>
    <col min="12035" max="12035" width="31.140625" style="31" customWidth="1"/>
    <col min="12036" max="12036" width="20.28515625" style="31" customWidth="1"/>
    <col min="12037" max="12037" width="23.42578125" style="31" bestFit="1" customWidth="1"/>
    <col min="12038" max="12038" width="13.140625" style="31" customWidth="1"/>
    <col min="12039" max="12039" width="17.7109375" style="31" customWidth="1"/>
    <col min="12040" max="12040" width="23" style="31" customWidth="1"/>
    <col min="12041" max="12041" width="36.28515625" style="31" bestFit="1" customWidth="1"/>
    <col min="12042" max="12042" width="29.5703125" style="31" customWidth="1"/>
    <col min="12043" max="12043" width="33" style="31" customWidth="1"/>
    <col min="12044" max="12044" width="29.85546875" style="31" customWidth="1"/>
    <col min="12045" max="12045" width="26.28515625" style="31" customWidth="1"/>
    <col min="12046" max="12046" width="22.140625" style="31" customWidth="1"/>
    <col min="12047" max="12047" width="26.140625" style="31" customWidth="1"/>
    <col min="12048" max="12048" width="19.5703125" style="31" bestFit="1" customWidth="1"/>
    <col min="12049" max="12049" width="21.85546875" style="31" customWidth="1"/>
    <col min="12050" max="12050" width="18.28515625" style="31" customWidth="1"/>
    <col min="12051" max="12051" width="6.42578125" style="31" customWidth="1"/>
    <col min="12052" max="12052" width="53.28515625" style="31" bestFit="1" customWidth="1"/>
    <col min="12053" max="12053" width="16.85546875" style="31" bestFit="1" customWidth="1"/>
    <col min="12054" max="12054" width="32.7109375" style="31" customWidth="1"/>
    <col min="12055" max="12283" width="11.42578125" style="31" customWidth="1"/>
    <col min="12284" max="12284" width="1" style="31" customWidth="1"/>
    <col min="12285" max="12285" width="4.28515625" style="31" customWidth="1"/>
    <col min="12286" max="12286" width="34.7109375" style="31" customWidth="1"/>
    <col min="12287" max="12287" width="0" style="31" hidden="1" customWidth="1"/>
    <col min="12288" max="12288" width="20" style="31"/>
    <col min="12289" max="12289" width="3.140625" style="31" bestFit="1" customWidth="1"/>
    <col min="12290" max="12290" width="58.85546875" style="31" customWidth="1"/>
    <col min="12291" max="12291" width="31.140625" style="31" customWidth="1"/>
    <col min="12292" max="12292" width="20.28515625" style="31" customWidth="1"/>
    <col min="12293" max="12293" width="23.42578125" style="31" bestFit="1" customWidth="1"/>
    <col min="12294" max="12294" width="13.140625" style="31" customWidth="1"/>
    <col min="12295" max="12295" width="17.7109375" style="31" customWidth="1"/>
    <col min="12296" max="12296" width="23" style="31" customWidth="1"/>
    <col min="12297" max="12297" width="36.28515625" style="31" bestFit="1" customWidth="1"/>
    <col min="12298" max="12298" width="29.5703125" style="31" customWidth="1"/>
    <col min="12299" max="12299" width="33" style="31" customWidth="1"/>
    <col min="12300" max="12300" width="29.85546875" style="31" customWidth="1"/>
    <col min="12301" max="12301" width="26.28515625" style="31" customWidth="1"/>
    <col min="12302" max="12302" width="22.140625" style="31" customWidth="1"/>
    <col min="12303" max="12303" width="26.140625" style="31" customWidth="1"/>
    <col min="12304" max="12304" width="19.5703125" style="31" bestFit="1" customWidth="1"/>
    <col min="12305" max="12305" width="21.85546875" style="31" customWidth="1"/>
    <col min="12306" max="12306" width="18.28515625" style="31" customWidth="1"/>
    <col min="12307" max="12307" width="6.42578125" style="31" customWidth="1"/>
    <col min="12308" max="12308" width="53.28515625" style="31" bestFit="1" customWidth="1"/>
    <col min="12309" max="12309" width="16.85546875" style="31" bestFit="1" customWidth="1"/>
    <col min="12310" max="12310" width="32.7109375" style="31" customWidth="1"/>
    <col min="12311" max="12539" width="11.42578125" style="31" customWidth="1"/>
    <col min="12540" max="12540" width="1" style="31" customWidth="1"/>
    <col min="12541" max="12541" width="4.28515625" style="31" customWidth="1"/>
    <col min="12542" max="12542" width="34.7109375" style="31" customWidth="1"/>
    <col min="12543" max="12543" width="0" style="31" hidden="1" customWidth="1"/>
    <col min="12544" max="12544" width="20" style="31"/>
    <col min="12545" max="12545" width="3.140625" style="31" bestFit="1" customWidth="1"/>
    <col min="12546" max="12546" width="58.85546875" style="31" customWidth="1"/>
    <col min="12547" max="12547" width="31.140625" style="31" customWidth="1"/>
    <col min="12548" max="12548" width="20.28515625" style="31" customWidth="1"/>
    <col min="12549" max="12549" width="23.42578125" style="31" bestFit="1" customWidth="1"/>
    <col min="12550" max="12550" width="13.140625" style="31" customWidth="1"/>
    <col min="12551" max="12551" width="17.7109375" style="31" customWidth="1"/>
    <col min="12552" max="12552" width="23" style="31" customWidth="1"/>
    <col min="12553" max="12553" width="36.28515625" style="31" bestFit="1" customWidth="1"/>
    <col min="12554" max="12554" width="29.5703125" style="31" customWidth="1"/>
    <col min="12555" max="12555" width="33" style="31" customWidth="1"/>
    <col min="12556" max="12556" width="29.85546875" style="31" customWidth="1"/>
    <col min="12557" max="12557" width="26.28515625" style="31" customWidth="1"/>
    <col min="12558" max="12558" width="22.140625" style="31" customWidth="1"/>
    <col min="12559" max="12559" width="26.140625" style="31" customWidth="1"/>
    <col min="12560" max="12560" width="19.5703125" style="31" bestFit="1" customWidth="1"/>
    <col min="12561" max="12561" width="21.85546875" style="31" customWidth="1"/>
    <col min="12562" max="12562" width="18.28515625" style="31" customWidth="1"/>
    <col min="12563" max="12563" width="6.42578125" style="31" customWidth="1"/>
    <col min="12564" max="12564" width="53.28515625" style="31" bestFit="1" customWidth="1"/>
    <col min="12565" max="12565" width="16.85546875" style="31" bestFit="1" customWidth="1"/>
    <col min="12566" max="12566" width="32.7109375" style="31" customWidth="1"/>
    <col min="12567" max="12795" width="11.42578125" style="31" customWidth="1"/>
    <col min="12796" max="12796" width="1" style="31" customWidth="1"/>
    <col min="12797" max="12797" width="4.28515625" style="31" customWidth="1"/>
    <col min="12798" max="12798" width="34.7109375" style="31" customWidth="1"/>
    <col min="12799" max="12799" width="0" style="31" hidden="1" customWidth="1"/>
    <col min="12800" max="12800" width="20" style="31"/>
    <col min="12801" max="12801" width="3.140625" style="31" bestFit="1" customWidth="1"/>
    <col min="12802" max="12802" width="58.85546875" style="31" customWidth="1"/>
    <col min="12803" max="12803" width="31.140625" style="31" customWidth="1"/>
    <col min="12804" max="12804" width="20.28515625" style="31" customWidth="1"/>
    <col min="12805" max="12805" width="23.42578125" style="31" bestFit="1" customWidth="1"/>
    <col min="12806" max="12806" width="13.140625" style="31" customWidth="1"/>
    <col min="12807" max="12807" width="17.7109375" style="31" customWidth="1"/>
    <col min="12808" max="12808" width="23" style="31" customWidth="1"/>
    <col min="12809" max="12809" width="36.28515625" style="31" bestFit="1" customWidth="1"/>
    <col min="12810" max="12810" width="29.5703125" style="31" customWidth="1"/>
    <col min="12811" max="12811" width="33" style="31" customWidth="1"/>
    <col min="12812" max="12812" width="29.85546875" style="31" customWidth="1"/>
    <col min="12813" max="12813" width="26.28515625" style="31" customWidth="1"/>
    <col min="12814" max="12814" width="22.140625" style="31" customWidth="1"/>
    <col min="12815" max="12815" width="26.140625" style="31" customWidth="1"/>
    <col min="12816" max="12816" width="19.5703125" style="31" bestFit="1" customWidth="1"/>
    <col min="12817" max="12817" width="21.85546875" style="31" customWidth="1"/>
    <col min="12818" max="12818" width="18.28515625" style="31" customWidth="1"/>
    <col min="12819" max="12819" width="6.42578125" style="31" customWidth="1"/>
    <col min="12820" max="12820" width="53.28515625" style="31" bestFit="1" customWidth="1"/>
    <col min="12821" max="12821" width="16.85546875" style="31" bestFit="1" customWidth="1"/>
    <col min="12822" max="12822" width="32.7109375" style="31" customWidth="1"/>
    <col min="12823" max="13051" width="11.42578125" style="31" customWidth="1"/>
    <col min="13052" max="13052" width="1" style="31" customWidth="1"/>
    <col min="13053" max="13053" width="4.28515625" style="31" customWidth="1"/>
    <col min="13054" max="13054" width="34.7109375" style="31" customWidth="1"/>
    <col min="13055" max="13055" width="0" style="31" hidden="1" customWidth="1"/>
    <col min="13056" max="13056" width="20" style="31"/>
    <col min="13057" max="13057" width="3.140625" style="31" bestFit="1" customWidth="1"/>
    <col min="13058" max="13058" width="58.85546875" style="31" customWidth="1"/>
    <col min="13059" max="13059" width="31.140625" style="31" customWidth="1"/>
    <col min="13060" max="13060" width="20.28515625" style="31" customWidth="1"/>
    <col min="13061" max="13061" width="23.42578125" style="31" bestFit="1" customWidth="1"/>
    <col min="13062" max="13062" width="13.140625" style="31" customWidth="1"/>
    <col min="13063" max="13063" width="17.7109375" style="31" customWidth="1"/>
    <col min="13064" max="13064" width="23" style="31" customWidth="1"/>
    <col min="13065" max="13065" width="36.28515625" style="31" bestFit="1" customWidth="1"/>
    <col min="13066" max="13066" width="29.5703125" style="31" customWidth="1"/>
    <col min="13067" max="13067" width="33" style="31" customWidth="1"/>
    <col min="13068" max="13068" width="29.85546875" style="31" customWidth="1"/>
    <col min="13069" max="13069" width="26.28515625" style="31" customWidth="1"/>
    <col min="13070" max="13070" width="22.140625" style="31" customWidth="1"/>
    <col min="13071" max="13071" width="26.140625" style="31" customWidth="1"/>
    <col min="13072" max="13072" width="19.5703125" style="31" bestFit="1" customWidth="1"/>
    <col min="13073" max="13073" width="21.85546875" style="31" customWidth="1"/>
    <col min="13074" max="13074" width="18.28515625" style="31" customWidth="1"/>
    <col min="13075" max="13075" width="6.42578125" style="31" customWidth="1"/>
    <col min="13076" max="13076" width="53.28515625" style="31" bestFit="1" customWidth="1"/>
    <col min="13077" max="13077" width="16.85546875" style="31" bestFit="1" customWidth="1"/>
    <col min="13078" max="13078" width="32.7109375" style="31" customWidth="1"/>
    <col min="13079" max="13307" width="11.42578125" style="31" customWidth="1"/>
    <col min="13308" max="13308" width="1" style="31" customWidth="1"/>
    <col min="13309" max="13309" width="4.28515625" style="31" customWidth="1"/>
    <col min="13310" max="13310" width="34.7109375" style="31" customWidth="1"/>
    <col min="13311" max="13311" width="0" style="31" hidden="1" customWidth="1"/>
    <col min="13312" max="13312" width="20" style="31"/>
    <col min="13313" max="13313" width="3.140625" style="31" bestFit="1" customWidth="1"/>
    <col min="13314" max="13314" width="58.85546875" style="31" customWidth="1"/>
    <col min="13315" max="13315" width="31.140625" style="31" customWidth="1"/>
    <col min="13316" max="13316" width="20.28515625" style="31" customWidth="1"/>
    <col min="13317" max="13317" width="23.42578125" style="31" bestFit="1" customWidth="1"/>
    <col min="13318" max="13318" width="13.140625" style="31" customWidth="1"/>
    <col min="13319" max="13319" width="17.7109375" style="31" customWidth="1"/>
    <col min="13320" max="13320" width="23" style="31" customWidth="1"/>
    <col min="13321" max="13321" width="36.28515625" style="31" bestFit="1" customWidth="1"/>
    <col min="13322" max="13322" width="29.5703125" style="31" customWidth="1"/>
    <col min="13323" max="13323" width="33" style="31" customWidth="1"/>
    <col min="13324" max="13324" width="29.85546875" style="31" customWidth="1"/>
    <col min="13325" max="13325" width="26.28515625" style="31" customWidth="1"/>
    <col min="13326" max="13326" width="22.140625" style="31" customWidth="1"/>
    <col min="13327" max="13327" width="26.140625" style="31" customWidth="1"/>
    <col min="13328" max="13328" width="19.5703125" style="31" bestFit="1" customWidth="1"/>
    <col min="13329" max="13329" width="21.85546875" style="31" customWidth="1"/>
    <col min="13330" max="13330" width="18.28515625" style="31" customWidth="1"/>
    <col min="13331" max="13331" width="6.42578125" style="31" customWidth="1"/>
    <col min="13332" max="13332" width="53.28515625" style="31" bestFit="1" customWidth="1"/>
    <col min="13333" max="13333" width="16.85546875" style="31" bestFit="1" customWidth="1"/>
    <col min="13334" max="13334" width="32.7109375" style="31" customWidth="1"/>
    <col min="13335" max="13563" width="11.42578125" style="31" customWidth="1"/>
    <col min="13564" max="13564" width="1" style="31" customWidth="1"/>
    <col min="13565" max="13565" width="4.28515625" style="31" customWidth="1"/>
    <col min="13566" max="13566" width="34.7109375" style="31" customWidth="1"/>
    <col min="13567" max="13567" width="0" style="31" hidden="1" customWidth="1"/>
    <col min="13568" max="13568" width="20" style="31"/>
    <col min="13569" max="13569" width="3.140625" style="31" bestFit="1" customWidth="1"/>
    <col min="13570" max="13570" width="58.85546875" style="31" customWidth="1"/>
    <col min="13571" max="13571" width="31.140625" style="31" customWidth="1"/>
    <col min="13572" max="13572" width="20.28515625" style="31" customWidth="1"/>
    <col min="13573" max="13573" width="23.42578125" style="31" bestFit="1" customWidth="1"/>
    <col min="13574" max="13574" width="13.140625" style="31" customWidth="1"/>
    <col min="13575" max="13575" width="17.7109375" style="31" customWidth="1"/>
    <col min="13576" max="13576" width="23" style="31" customWidth="1"/>
    <col min="13577" max="13577" width="36.28515625" style="31" bestFit="1" customWidth="1"/>
    <col min="13578" max="13578" width="29.5703125" style="31" customWidth="1"/>
    <col min="13579" max="13579" width="33" style="31" customWidth="1"/>
    <col min="13580" max="13580" width="29.85546875" style="31" customWidth="1"/>
    <col min="13581" max="13581" width="26.28515625" style="31" customWidth="1"/>
    <col min="13582" max="13582" width="22.140625" style="31" customWidth="1"/>
    <col min="13583" max="13583" width="26.140625" style="31" customWidth="1"/>
    <col min="13584" max="13584" width="19.5703125" style="31" bestFit="1" customWidth="1"/>
    <col min="13585" max="13585" width="21.85546875" style="31" customWidth="1"/>
    <col min="13586" max="13586" width="18.28515625" style="31" customWidth="1"/>
    <col min="13587" max="13587" width="6.42578125" style="31" customWidth="1"/>
    <col min="13588" max="13588" width="53.28515625" style="31" bestFit="1" customWidth="1"/>
    <col min="13589" max="13589" width="16.85546875" style="31" bestFit="1" customWidth="1"/>
    <col min="13590" max="13590" width="32.7109375" style="31" customWidth="1"/>
    <col min="13591" max="13819" width="11.42578125" style="31" customWidth="1"/>
    <col min="13820" max="13820" width="1" style="31" customWidth="1"/>
    <col min="13821" max="13821" width="4.28515625" style="31" customWidth="1"/>
    <col min="13822" max="13822" width="34.7109375" style="31" customWidth="1"/>
    <col min="13823" max="13823" width="0" style="31" hidden="1" customWidth="1"/>
    <col min="13824" max="13824" width="20" style="31"/>
    <col min="13825" max="13825" width="3.140625" style="31" bestFit="1" customWidth="1"/>
    <col min="13826" max="13826" width="58.85546875" style="31" customWidth="1"/>
    <col min="13827" max="13827" width="31.140625" style="31" customWidth="1"/>
    <col min="13828" max="13828" width="20.28515625" style="31" customWidth="1"/>
    <col min="13829" max="13829" width="23.42578125" style="31" bestFit="1" customWidth="1"/>
    <col min="13830" max="13830" width="13.140625" style="31" customWidth="1"/>
    <col min="13831" max="13831" width="17.7109375" style="31" customWidth="1"/>
    <col min="13832" max="13832" width="23" style="31" customWidth="1"/>
    <col min="13833" max="13833" width="36.28515625" style="31" bestFit="1" customWidth="1"/>
    <col min="13834" max="13834" width="29.5703125" style="31" customWidth="1"/>
    <col min="13835" max="13835" width="33" style="31" customWidth="1"/>
    <col min="13836" max="13836" width="29.85546875" style="31" customWidth="1"/>
    <col min="13837" max="13837" width="26.28515625" style="31" customWidth="1"/>
    <col min="13838" max="13838" width="22.140625" style="31" customWidth="1"/>
    <col min="13839" max="13839" width="26.140625" style="31" customWidth="1"/>
    <col min="13840" max="13840" width="19.5703125" style="31" bestFit="1" customWidth="1"/>
    <col min="13841" max="13841" width="21.85546875" style="31" customWidth="1"/>
    <col min="13842" max="13842" width="18.28515625" style="31" customWidth="1"/>
    <col min="13843" max="13843" width="6.42578125" style="31" customWidth="1"/>
    <col min="13844" max="13844" width="53.28515625" style="31" bestFit="1" customWidth="1"/>
    <col min="13845" max="13845" width="16.85546875" style="31" bestFit="1" customWidth="1"/>
    <col min="13846" max="13846" width="32.7109375" style="31" customWidth="1"/>
    <col min="13847" max="14075" width="11.42578125" style="31" customWidth="1"/>
    <col min="14076" max="14076" width="1" style="31" customWidth="1"/>
    <col min="14077" max="14077" width="4.28515625" style="31" customWidth="1"/>
    <col min="14078" max="14078" width="34.7109375" style="31" customWidth="1"/>
    <col min="14079" max="14079" width="0" style="31" hidden="1" customWidth="1"/>
    <col min="14080" max="14080" width="20" style="31"/>
    <col min="14081" max="14081" width="3.140625" style="31" bestFit="1" customWidth="1"/>
    <col min="14082" max="14082" width="58.85546875" style="31" customWidth="1"/>
    <col min="14083" max="14083" width="31.140625" style="31" customWidth="1"/>
    <col min="14084" max="14084" width="20.28515625" style="31" customWidth="1"/>
    <col min="14085" max="14085" width="23.42578125" style="31" bestFit="1" customWidth="1"/>
    <col min="14086" max="14086" width="13.140625" style="31" customWidth="1"/>
    <col min="14087" max="14087" width="17.7109375" style="31" customWidth="1"/>
    <col min="14088" max="14088" width="23" style="31" customWidth="1"/>
    <col min="14089" max="14089" width="36.28515625" style="31" bestFit="1" customWidth="1"/>
    <col min="14090" max="14090" width="29.5703125" style="31" customWidth="1"/>
    <col min="14091" max="14091" width="33" style="31" customWidth="1"/>
    <col min="14092" max="14092" width="29.85546875" style="31" customWidth="1"/>
    <col min="14093" max="14093" width="26.28515625" style="31" customWidth="1"/>
    <col min="14094" max="14094" width="22.140625" style="31" customWidth="1"/>
    <col min="14095" max="14095" width="26.140625" style="31" customWidth="1"/>
    <col min="14096" max="14096" width="19.5703125" style="31" bestFit="1" customWidth="1"/>
    <col min="14097" max="14097" width="21.85546875" style="31" customWidth="1"/>
    <col min="14098" max="14098" width="18.28515625" style="31" customWidth="1"/>
    <col min="14099" max="14099" width="6.42578125" style="31" customWidth="1"/>
    <col min="14100" max="14100" width="53.28515625" style="31" bestFit="1" customWidth="1"/>
    <col min="14101" max="14101" width="16.85546875" style="31" bestFit="1" customWidth="1"/>
    <col min="14102" max="14102" width="32.7109375" style="31" customWidth="1"/>
    <col min="14103" max="14331" width="11.42578125" style="31" customWidth="1"/>
    <col min="14332" max="14332" width="1" style="31" customWidth="1"/>
    <col min="14333" max="14333" width="4.28515625" style="31" customWidth="1"/>
    <col min="14334" max="14334" width="34.7109375" style="31" customWidth="1"/>
    <col min="14335" max="14335" width="0" style="31" hidden="1" customWidth="1"/>
    <col min="14336" max="14336" width="20" style="31"/>
    <col min="14337" max="14337" width="3.140625" style="31" bestFit="1" customWidth="1"/>
    <col min="14338" max="14338" width="58.85546875" style="31" customWidth="1"/>
    <col min="14339" max="14339" width="31.140625" style="31" customWidth="1"/>
    <col min="14340" max="14340" width="20.28515625" style="31" customWidth="1"/>
    <col min="14341" max="14341" width="23.42578125" style="31" bestFit="1" customWidth="1"/>
    <col min="14342" max="14342" width="13.140625" style="31" customWidth="1"/>
    <col min="14343" max="14343" width="17.7109375" style="31" customWidth="1"/>
    <col min="14344" max="14344" width="23" style="31" customWidth="1"/>
    <col min="14345" max="14345" width="36.28515625" style="31" bestFit="1" customWidth="1"/>
    <col min="14346" max="14346" width="29.5703125" style="31" customWidth="1"/>
    <col min="14347" max="14347" width="33" style="31" customWidth="1"/>
    <col min="14348" max="14348" width="29.85546875" style="31" customWidth="1"/>
    <col min="14349" max="14349" width="26.28515625" style="31" customWidth="1"/>
    <col min="14350" max="14350" width="22.140625" style="31" customWidth="1"/>
    <col min="14351" max="14351" width="26.140625" style="31" customWidth="1"/>
    <col min="14352" max="14352" width="19.5703125" style="31" bestFit="1" customWidth="1"/>
    <col min="14353" max="14353" width="21.85546875" style="31" customWidth="1"/>
    <col min="14354" max="14354" width="18.28515625" style="31" customWidth="1"/>
    <col min="14355" max="14355" width="6.42578125" style="31" customWidth="1"/>
    <col min="14356" max="14356" width="53.28515625" style="31" bestFit="1" customWidth="1"/>
    <col min="14357" max="14357" width="16.85546875" style="31" bestFit="1" customWidth="1"/>
    <col min="14358" max="14358" width="32.7109375" style="31" customWidth="1"/>
    <col min="14359" max="14587" width="11.42578125" style="31" customWidth="1"/>
    <col min="14588" max="14588" width="1" style="31" customWidth="1"/>
    <col min="14589" max="14589" width="4.28515625" style="31" customWidth="1"/>
    <col min="14590" max="14590" width="34.7109375" style="31" customWidth="1"/>
    <col min="14591" max="14591" width="0" style="31" hidden="1" customWidth="1"/>
    <col min="14592" max="14592" width="20" style="31"/>
    <col min="14593" max="14593" width="3.140625" style="31" bestFit="1" customWidth="1"/>
    <col min="14594" max="14594" width="58.85546875" style="31" customWidth="1"/>
    <col min="14595" max="14595" width="31.140625" style="31" customWidth="1"/>
    <col min="14596" max="14596" width="20.28515625" style="31" customWidth="1"/>
    <col min="14597" max="14597" width="23.42578125" style="31" bestFit="1" customWidth="1"/>
    <col min="14598" max="14598" width="13.140625" style="31" customWidth="1"/>
    <col min="14599" max="14599" width="17.7109375" style="31" customWidth="1"/>
    <col min="14600" max="14600" width="23" style="31" customWidth="1"/>
    <col min="14601" max="14601" width="36.28515625" style="31" bestFit="1" customWidth="1"/>
    <col min="14602" max="14602" width="29.5703125" style="31" customWidth="1"/>
    <col min="14603" max="14603" width="33" style="31" customWidth="1"/>
    <col min="14604" max="14604" width="29.85546875" style="31" customWidth="1"/>
    <col min="14605" max="14605" width="26.28515625" style="31" customWidth="1"/>
    <col min="14606" max="14606" width="22.140625" style="31" customWidth="1"/>
    <col min="14607" max="14607" width="26.140625" style="31" customWidth="1"/>
    <col min="14608" max="14608" width="19.5703125" style="31" bestFit="1" customWidth="1"/>
    <col min="14609" max="14609" width="21.85546875" style="31" customWidth="1"/>
    <col min="14610" max="14610" width="18.28515625" style="31" customWidth="1"/>
    <col min="14611" max="14611" width="6.42578125" style="31" customWidth="1"/>
    <col min="14612" max="14612" width="53.28515625" style="31" bestFit="1" customWidth="1"/>
    <col min="14613" max="14613" width="16.85546875" style="31" bestFit="1" customWidth="1"/>
    <col min="14614" max="14614" width="32.7109375" style="31" customWidth="1"/>
    <col min="14615" max="14843" width="11.42578125" style="31" customWidth="1"/>
    <col min="14844" max="14844" width="1" style="31" customWidth="1"/>
    <col min="14845" max="14845" width="4.28515625" style="31" customWidth="1"/>
    <col min="14846" max="14846" width="34.7109375" style="31" customWidth="1"/>
    <col min="14847" max="14847" width="0" style="31" hidden="1" customWidth="1"/>
    <col min="14848" max="14848" width="20" style="31"/>
    <col min="14849" max="14849" width="3.140625" style="31" bestFit="1" customWidth="1"/>
    <col min="14850" max="14850" width="58.85546875" style="31" customWidth="1"/>
    <col min="14851" max="14851" width="31.140625" style="31" customWidth="1"/>
    <col min="14852" max="14852" width="20.28515625" style="31" customWidth="1"/>
    <col min="14853" max="14853" width="23.42578125" style="31" bestFit="1" customWidth="1"/>
    <col min="14854" max="14854" width="13.140625" style="31" customWidth="1"/>
    <col min="14855" max="14855" width="17.7109375" style="31" customWidth="1"/>
    <col min="14856" max="14856" width="23" style="31" customWidth="1"/>
    <col min="14857" max="14857" width="36.28515625" style="31" bestFit="1" customWidth="1"/>
    <col min="14858" max="14858" width="29.5703125" style="31" customWidth="1"/>
    <col min="14859" max="14859" width="33" style="31" customWidth="1"/>
    <col min="14860" max="14860" width="29.85546875" style="31" customWidth="1"/>
    <col min="14861" max="14861" width="26.28515625" style="31" customWidth="1"/>
    <col min="14862" max="14862" width="22.140625" style="31" customWidth="1"/>
    <col min="14863" max="14863" width="26.140625" style="31" customWidth="1"/>
    <col min="14864" max="14864" width="19.5703125" style="31" bestFit="1" customWidth="1"/>
    <col min="14865" max="14865" width="21.85546875" style="31" customWidth="1"/>
    <col min="14866" max="14866" width="18.28515625" style="31" customWidth="1"/>
    <col min="14867" max="14867" width="6.42578125" style="31" customWidth="1"/>
    <col min="14868" max="14868" width="53.28515625" style="31" bestFit="1" customWidth="1"/>
    <col min="14869" max="14869" width="16.85546875" style="31" bestFit="1" customWidth="1"/>
    <col min="14870" max="14870" width="32.7109375" style="31" customWidth="1"/>
    <col min="14871" max="15099" width="11.42578125" style="31" customWidth="1"/>
    <col min="15100" max="15100" width="1" style="31" customWidth="1"/>
    <col min="15101" max="15101" width="4.28515625" style="31" customWidth="1"/>
    <col min="15102" max="15102" width="34.7109375" style="31" customWidth="1"/>
    <col min="15103" max="15103" width="0" style="31" hidden="1" customWidth="1"/>
    <col min="15104" max="15104" width="20" style="31"/>
    <col min="15105" max="15105" width="3.140625" style="31" bestFit="1" customWidth="1"/>
    <col min="15106" max="15106" width="58.85546875" style="31" customWidth="1"/>
    <col min="15107" max="15107" width="31.140625" style="31" customWidth="1"/>
    <col min="15108" max="15108" width="20.28515625" style="31" customWidth="1"/>
    <col min="15109" max="15109" width="23.42578125" style="31" bestFit="1" customWidth="1"/>
    <col min="15110" max="15110" width="13.140625" style="31" customWidth="1"/>
    <col min="15111" max="15111" width="17.7109375" style="31" customWidth="1"/>
    <col min="15112" max="15112" width="23" style="31" customWidth="1"/>
    <col min="15113" max="15113" width="36.28515625" style="31" bestFit="1" customWidth="1"/>
    <col min="15114" max="15114" width="29.5703125" style="31" customWidth="1"/>
    <col min="15115" max="15115" width="33" style="31" customWidth="1"/>
    <col min="15116" max="15116" width="29.85546875" style="31" customWidth="1"/>
    <col min="15117" max="15117" width="26.28515625" style="31" customWidth="1"/>
    <col min="15118" max="15118" width="22.140625" style="31" customWidth="1"/>
    <col min="15119" max="15119" width="26.140625" style="31" customWidth="1"/>
    <col min="15120" max="15120" width="19.5703125" style="31" bestFit="1" customWidth="1"/>
    <col min="15121" max="15121" width="21.85546875" style="31" customWidth="1"/>
    <col min="15122" max="15122" width="18.28515625" style="31" customWidth="1"/>
    <col min="15123" max="15123" width="6.42578125" style="31" customWidth="1"/>
    <col min="15124" max="15124" width="53.28515625" style="31" bestFit="1" customWidth="1"/>
    <col min="15125" max="15125" width="16.85546875" style="31" bestFit="1" customWidth="1"/>
    <col min="15126" max="15126" width="32.7109375" style="31" customWidth="1"/>
    <col min="15127" max="15355" width="11.42578125" style="31" customWidth="1"/>
    <col min="15356" max="15356" width="1" style="31" customWidth="1"/>
    <col min="15357" max="15357" width="4.28515625" style="31" customWidth="1"/>
    <col min="15358" max="15358" width="34.7109375" style="31" customWidth="1"/>
    <col min="15359" max="15359" width="0" style="31" hidden="1" customWidth="1"/>
    <col min="15360" max="15360" width="20" style="31"/>
    <col min="15361" max="15361" width="3.140625" style="31" bestFit="1" customWidth="1"/>
    <col min="15362" max="15362" width="58.85546875" style="31" customWidth="1"/>
    <col min="15363" max="15363" width="31.140625" style="31" customWidth="1"/>
    <col min="15364" max="15364" width="20.28515625" style="31" customWidth="1"/>
    <col min="15365" max="15365" width="23.42578125" style="31" bestFit="1" customWidth="1"/>
    <col min="15366" max="15366" width="13.140625" style="31" customWidth="1"/>
    <col min="15367" max="15367" width="17.7109375" style="31" customWidth="1"/>
    <col min="15368" max="15368" width="23" style="31" customWidth="1"/>
    <col min="15369" max="15369" width="36.28515625" style="31" bestFit="1" customWidth="1"/>
    <col min="15370" max="15370" width="29.5703125" style="31" customWidth="1"/>
    <col min="15371" max="15371" width="33" style="31" customWidth="1"/>
    <col min="15372" max="15372" width="29.85546875" style="31" customWidth="1"/>
    <col min="15373" max="15373" width="26.28515625" style="31" customWidth="1"/>
    <col min="15374" max="15374" width="22.140625" style="31" customWidth="1"/>
    <col min="15375" max="15375" width="26.140625" style="31" customWidth="1"/>
    <col min="15376" max="15376" width="19.5703125" style="31" bestFit="1" customWidth="1"/>
    <col min="15377" max="15377" width="21.85546875" style="31" customWidth="1"/>
    <col min="15378" max="15378" width="18.28515625" style="31" customWidth="1"/>
    <col min="15379" max="15379" width="6.42578125" style="31" customWidth="1"/>
    <col min="15380" max="15380" width="53.28515625" style="31" bestFit="1" customWidth="1"/>
    <col min="15381" max="15381" width="16.85546875" style="31" bestFit="1" customWidth="1"/>
    <col min="15382" max="15382" width="32.7109375" style="31" customWidth="1"/>
    <col min="15383" max="15611" width="11.42578125" style="31" customWidth="1"/>
    <col min="15612" max="15612" width="1" style="31" customWidth="1"/>
    <col min="15613" max="15613" width="4.28515625" style="31" customWidth="1"/>
    <col min="15614" max="15614" width="34.7109375" style="31" customWidth="1"/>
    <col min="15615" max="15615" width="0" style="31" hidden="1" customWidth="1"/>
    <col min="15616" max="15616" width="20" style="31"/>
    <col min="15617" max="15617" width="3.140625" style="31" bestFit="1" customWidth="1"/>
    <col min="15618" max="15618" width="58.85546875" style="31" customWidth="1"/>
    <col min="15619" max="15619" width="31.140625" style="31" customWidth="1"/>
    <col min="15620" max="15620" width="20.28515625" style="31" customWidth="1"/>
    <col min="15621" max="15621" width="23.42578125" style="31" bestFit="1" customWidth="1"/>
    <col min="15622" max="15622" width="13.140625" style="31" customWidth="1"/>
    <col min="15623" max="15623" width="17.7109375" style="31" customWidth="1"/>
    <col min="15624" max="15624" width="23" style="31" customWidth="1"/>
    <col min="15625" max="15625" width="36.28515625" style="31" bestFit="1" customWidth="1"/>
    <col min="15626" max="15626" width="29.5703125" style="31" customWidth="1"/>
    <col min="15627" max="15627" width="33" style="31" customWidth="1"/>
    <col min="15628" max="15628" width="29.85546875" style="31" customWidth="1"/>
    <col min="15629" max="15629" width="26.28515625" style="31" customWidth="1"/>
    <col min="15630" max="15630" width="22.140625" style="31" customWidth="1"/>
    <col min="15631" max="15631" width="26.140625" style="31" customWidth="1"/>
    <col min="15632" max="15632" width="19.5703125" style="31" bestFit="1" customWidth="1"/>
    <col min="15633" max="15633" width="21.85546875" style="31" customWidth="1"/>
    <col min="15634" max="15634" width="18.28515625" style="31" customWidth="1"/>
    <col min="15635" max="15635" width="6.42578125" style="31" customWidth="1"/>
    <col min="15636" max="15636" width="53.28515625" style="31" bestFit="1" customWidth="1"/>
    <col min="15637" max="15637" width="16.85546875" style="31" bestFit="1" customWidth="1"/>
    <col min="15638" max="15638" width="32.7109375" style="31" customWidth="1"/>
    <col min="15639" max="15867" width="11.42578125" style="31" customWidth="1"/>
    <col min="15868" max="15868" width="1" style="31" customWidth="1"/>
    <col min="15869" max="15869" width="4.28515625" style="31" customWidth="1"/>
    <col min="15870" max="15870" width="34.7109375" style="31" customWidth="1"/>
    <col min="15871" max="15871" width="0" style="31" hidden="1" customWidth="1"/>
    <col min="15872" max="15872" width="20" style="31"/>
    <col min="15873" max="15873" width="3.140625" style="31" bestFit="1" customWidth="1"/>
    <col min="15874" max="15874" width="58.85546875" style="31" customWidth="1"/>
    <col min="15875" max="15875" width="31.140625" style="31" customWidth="1"/>
    <col min="15876" max="15876" width="20.28515625" style="31" customWidth="1"/>
    <col min="15877" max="15877" width="23.42578125" style="31" bestFit="1" customWidth="1"/>
    <col min="15878" max="15878" width="13.140625" style="31" customWidth="1"/>
    <col min="15879" max="15879" width="17.7109375" style="31" customWidth="1"/>
    <col min="15880" max="15880" width="23" style="31" customWidth="1"/>
    <col min="15881" max="15881" width="36.28515625" style="31" bestFit="1" customWidth="1"/>
    <col min="15882" max="15882" width="29.5703125" style="31" customWidth="1"/>
    <col min="15883" max="15883" width="33" style="31" customWidth="1"/>
    <col min="15884" max="15884" width="29.85546875" style="31" customWidth="1"/>
    <col min="15885" max="15885" width="26.28515625" style="31" customWidth="1"/>
    <col min="15886" max="15886" width="22.140625" style="31" customWidth="1"/>
    <col min="15887" max="15887" width="26.140625" style="31" customWidth="1"/>
    <col min="15888" max="15888" width="19.5703125" style="31" bestFit="1" customWidth="1"/>
    <col min="15889" max="15889" width="21.85546875" style="31" customWidth="1"/>
    <col min="15890" max="15890" width="18.28515625" style="31" customWidth="1"/>
    <col min="15891" max="15891" width="6.42578125" style="31" customWidth="1"/>
    <col min="15892" max="15892" width="53.28515625" style="31" bestFit="1" customWidth="1"/>
    <col min="15893" max="15893" width="16.85546875" style="31" bestFit="1" customWidth="1"/>
    <col min="15894" max="15894" width="32.7109375" style="31" customWidth="1"/>
    <col min="15895" max="16123" width="11.42578125" style="31" customWidth="1"/>
    <col min="16124" max="16124" width="1" style="31" customWidth="1"/>
    <col min="16125" max="16125" width="4.28515625" style="31" customWidth="1"/>
    <col min="16126" max="16126" width="34.7109375" style="31" customWidth="1"/>
    <col min="16127" max="16127" width="0" style="31" hidden="1" customWidth="1"/>
    <col min="16128" max="16128" width="20" style="31"/>
    <col min="16129" max="16129" width="3.140625" style="31" bestFit="1" customWidth="1"/>
    <col min="16130" max="16130" width="58.85546875" style="31" customWidth="1"/>
    <col min="16131" max="16131" width="31.140625" style="31" customWidth="1"/>
    <col min="16132" max="16132" width="20.28515625" style="31" customWidth="1"/>
    <col min="16133" max="16133" width="23.42578125" style="31" bestFit="1" customWidth="1"/>
    <col min="16134" max="16134" width="13.140625" style="31" customWidth="1"/>
    <col min="16135" max="16135" width="17.7109375" style="31" customWidth="1"/>
    <col min="16136" max="16136" width="23" style="31" customWidth="1"/>
    <col min="16137" max="16137" width="36.28515625" style="31" bestFit="1" customWidth="1"/>
    <col min="16138" max="16138" width="29.5703125" style="31" customWidth="1"/>
    <col min="16139" max="16139" width="33" style="31" customWidth="1"/>
    <col min="16140" max="16140" width="29.85546875" style="31" customWidth="1"/>
    <col min="16141" max="16141" width="26.28515625" style="31" customWidth="1"/>
    <col min="16142" max="16142" width="22.140625" style="31" customWidth="1"/>
    <col min="16143" max="16143" width="26.140625" style="31" customWidth="1"/>
    <col min="16144" max="16144" width="19.5703125" style="31" bestFit="1" customWidth="1"/>
    <col min="16145" max="16145" width="21.85546875" style="31" customWidth="1"/>
    <col min="16146" max="16146" width="18.28515625" style="31" customWidth="1"/>
    <col min="16147" max="16147" width="6.42578125" style="31" customWidth="1"/>
    <col min="16148" max="16148" width="53.28515625" style="31" bestFit="1" customWidth="1"/>
    <col min="16149" max="16149" width="16.85546875" style="31" bestFit="1" customWidth="1"/>
    <col min="16150" max="16150" width="32.7109375" style="31" customWidth="1"/>
    <col min="16151" max="16379" width="11.42578125" style="31" customWidth="1"/>
    <col min="16380" max="16380" width="1" style="31" customWidth="1"/>
    <col min="16381" max="16381" width="4.28515625" style="31" customWidth="1"/>
    <col min="16382" max="16382" width="34.7109375" style="31" customWidth="1"/>
    <col min="16383" max="16383" width="0" style="31" hidden="1" customWidth="1"/>
    <col min="16384" max="16384" width="20" style="31"/>
  </cols>
  <sheetData>
    <row r="2" spans="1:256" ht="15" x14ac:dyDescent="0.25">
      <c r="B2" s="1069" t="s">
        <v>2</v>
      </c>
      <c r="C2" s="1070"/>
      <c r="D2" s="1070"/>
      <c r="E2" s="1070"/>
      <c r="F2" s="1070"/>
      <c r="G2" s="1070"/>
      <c r="H2" s="1070"/>
      <c r="I2" s="1070"/>
      <c r="J2" s="1070"/>
      <c r="K2" s="1070"/>
      <c r="L2" s="1070"/>
      <c r="M2" s="1070"/>
      <c r="N2" s="1070"/>
      <c r="O2" s="1070"/>
      <c r="P2" s="1070"/>
    </row>
    <row r="4" spans="1:256" ht="15" x14ac:dyDescent="0.25">
      <c r="B4" s="1080" t="s">
        <v>3</v>
      </c>
      <c r="C4" s="1080"/>
      <c r="D4" s="1080"/>
      <c r="E4" s="1080"/>
      <c r="F4" s="1080"/>
      <c r="G4" s="1080"/>
      <c r="H4" s="1080"/>
      <c r="I4" s="1080"/>
      <c r="J4" s="1080"/>
      <c r="K4" s="1080"/>
      <c r="L4" s="1080"/>
      <c r="M4" s="1080"/>
      <c r="N4" s="1080"/>
      <c r="O4" s="1080"/>
      <c r="P4" s="1080"/>
    </row>
    <row r="5" spans="1:256" ht="15" x14ac:dyDescent="0.25">
      <c r="A5" s="1083" t="s">
        <v>4</v>
      </c>
      <c r="B5" s="1083"/>
      <c r="C5" s="1083"/>
      <c r="D5" s="1083"/>
      <c r="E5" s="1083"/>
      <c r="F5" s="1083"/>
      <c r="G5" s="1083"/>
      <c r="H5" s="1083"/>
      <c r="I5" s="1083"/>
      <c r="J5" s="1083"/>
      <c r="K5" s="1083"/>
      <c r="L5" s="1083"/>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c r="FD5" s="59"/>
      <c r="FE5" s="59"/>
      <c r="FF5" s="59"/>
      <c r="FG5" s="59"/>
      <c r="FH5" s="59"/>
      <c r="FI5" s="59"/>
      <c r="FJ5" s="59"/>
      <c r="FK5" s="59"/>
      <c r="FL5" s="59"/>
      <c r="FM5" s="59"/>
      <c r="FN5" s="59"/>
      <c r="FO5" s="59"/>
      <c r="FP5" s="59"/>
      <c r="FQ5" s="59"/>
      <c r="FR5" s="59"/>
      <c r="FS5" s="59"/>
      <c r="FT5" s="59"/>
      <c r="FU5" s="59"/>
      <c r="FV5" s="59"/>
      <c r="FW5" s="59"/>
      <c r="FX5" s="59"/>
      <c r="FY5" s="59"/>
      <c r="FZ5" s="59"/>
      <c r="GA5" s="59"/>
      <c r="GB5" s="59"/>
      <c r="GC5" s="59"/>
      <c r="GD5" s="59"/>
      <c r="GE5" s="59"/>
      <c r="GF5" s="59"/>
      <c r="GG5" s="59"/>
      <c r="GH5" s="59"/>
      <c r="GI5" s="59"/>
      <c r="GJ5" s="59"/>
      <c r="GK5" s="59"/>
      <c r="GL5" s="59"/>
      <c r="GM5" s="59"/>
      <c r="GN5" s="59"/>
      <c r="GO5" s="59"/>
      <c r="GP5" s="59"/>
      <c r="GQ5" s="59"/>
      <c r="GR5" s="59"/>
      <c r="GS5" s="59"/>
      <c r="GT5" s="59"/>
      <c r="GU5" s="59"/>
      <c r="GV5" s="59"/>
      <c r="GW5" s="59"/>
      <c r="GX5" s="59"/>
      <c r="GY5" s="59"/>
      <c r="GZ5" s="59"/>
      <c r="HA5" s="59"/>
      <c r="HB5" s="59"/>
      <c r="HC5" s="59"/>
      <c r="HD5" s="59"/>
      <c r="HE5" s="59"/>
      <c r="HF5" s="59"/>
      <c r="HG5" s="59"/>
      <c r="HH5" s="59"/>
      <c r="HI5" s="59"/>
      <c r="HJ5" s="59"/>
      <c r="HK5" s="59"/>
      <c r="HL5" s="59"/>
      <c r="HM5" s="59"/>
      <c r="HN5" s="59"/>
      <c r="HO5" s="59"/>
      <c r="HP5" s="59"/>
      <c r="HQ5" s="59"/>
      <c r="HR5" s="59"/>
      <c r="HS5" s="59"/>
      <c r="HT5" s="59"/>
      <c r="HU5" s="59"/>
      <c r="HV5" s="59"/>
      <c r="HW5" s="59"/>
      <c r="HX5" s="59"/>
      <c r="HY5" s="59"/>
      <c r="HZ5" s="59"/>
      <c r="IA5" s="59"/>
      <c r="IB5" s="59"/>
      <c r="IC5" s="59"/>
      <c r="ID5" s="59"/>
      <c r="IE5" s="59"/>
      <c r="IF5" s="59"/>
      <c r="IG5" s="59"/>
      <c r="IH5" s="59"/>
      <c r="II5" s="59"/>
      <c r="IJ5" s="59"/>
      <c r="IK5" s="59"/>
      <c r="IL5" s="59"/>
      <c r="IM5" s="59"/>
      <c r="IN5" s="59"/>
      <c r="IO5" s="59"/>
      <c r="IP5" s="59"/>
      <c r="IQ5" s="59"/>
      <c r="IR5" s="59"/>
      <c r="IS5" s="59"/>
      <c r="IT5" s="59"/>
      <c r="IU5" s="59"/>
      <c r="IV5" s="59"/>
    </row>
    <row r="6" spans="1:256" ht="15" thickBot="1" x14ac:dyDescent="0.3"/>
    <row r="7" spans="1:256" ht="15.75" thickBot="1" x14ac:dyDescent="0.3">
      <c r="B7" s="238" t="s">
        <v>5</v>
      </c>
      <c r="C7" s="1075" t="s">
        <v>130</v>
      </c>
      <c r="D7" s="1075"/>
      <c r="E7" s="1075"/>
      <c r="F7" s="1075"/>
      <c r="G7" s="1075"/>
      <c r="H7" s="1075"/>
      <c r="I7" s="1075"/>
      <c r="J7" s="1075"/>
      <c r="K7" s="1075"/>
      <c r="L7" s="1075"/>
      <c r="M7" s="1075"/>
      <c r="N7" s="1076"/>
    </row>
    <row r="8" spans="1:256" ht="15.75" thickBot="1" x14ac:dyDescent="0.3">
      <c r="B8" s="238" t="s">
        <v>6</v>
      </c>
      <c r="C8" s="1075"/>
      <c r="D8" s="1075"/>
      <c r="E8" s="1075"/>
      <c r="F8" s="1075"/>
      <c r="G8" s="1075"/>
      <c r="H8" s="1075"/>
      <c r="I8" s="1075"/>
      <c r="J8" s="1075"/>
      <c r="K8" s="1075"/>
      <c r="L8" s="1075"/>
      <c r="M8" s="1075"/>
      <c r="N8" s="1076"/>
    </row>
    <row r="9" spans="1:256" ht="15.75" thickBot="1" x14ac:dyDescent="0.3">
      <c r="B9" s="238" t="s">
        <v>7</v>
      </c>
      <c r="C9" s="1075"/>
      <c r="D9" s="1075"/>
      <c r="E9" s="1075"/>
      <c r="F9" s="1075"/>
      <c r="G9" s="1075"/>
      <c r="H9" s="1075"/>
      <c r="I9" s="1075"/>
      <c r="J9" s="1075"/>
      <c r="K9" s="1075"/>
      <c r="L9" s="1075"/>
      <c r="M9" s="1075"/>
      <c r="N9" s="1076"/>
    </row>
    <row r="10" spans="1:256" ht="15.75" thickBot="1" x14ac:dyDescent="0.3">
      <c r="B10" s="238" t="s">
        <v>8</v>
      </c>
      <c r="C10" s="1075"/>
      <c r="D10" s="1075"/>
      <c r="E10" s="1075"/>
      <c r="F10" s="1075"/>
      <c r="G10" s="1075"/>
      <c r="H10" s="1075"/>
      <c r="I10" s="1075"/>
      <c r="J10" s="1075"/>
      <c r="K10" s="1075"/>
      <c r="L10" s="1075"/>
      <c r="M10" s="1075"/>
      <c r="N10" s="1076"/>
    </row>
    <row r="11" spans="1:256" ht="15.75" thickBot="1" x14ac:dyDescent="0.3">
      <c r="B11" s="238" t="s">
        <v>9</v>
      </c>
      <c r="C11" s="1077">
        <v>14</v>
      </c>
      <c r="D11" s="1077"/>
      <c r="E11" s="1078"/>
      <c r="F11" s="60"/>
      <c r="G11" s="60"/>
      <c r="H11" s="60"/>
      <c r="I11" s="60"/>
      <c r="J11" s="60"/>
      <c r="K11" s="60"/>
      <c r="L11" s="60"/>
      <c r="M11" s="60"/>
      <c r="N11" s="61"/>
    </row>
    <row r="12" spans="1:256" ht="15.75" thickBot="1" x14ac:dyDescent="0.3">
      <c r="B12" s="35" t="s">
        <v>10</v>
      </c>
      <c r="C12" s="38">
        <v>42021</v>
      </c>
      <c r="D12" s="490"/>
      <c r="E12" s="490"/>
      <c r="F12" s="490"/>
      <c r="G12" s="490"/>
      <c r="H12" s="490"/>
      <c r="I12" s="490"/>
      <c r="J12" s="490"/>
      <c r="K12" s="490"/>
      <c r="L12" s="490"/>
      <c r="M12" s="490"/>
      <c r="N12" s="491"/>
    </row>
    <row r="13" spans="1:256" ht="15" x14ac:dyDescent="0.25">
      <c r="B13" s="36"/>
      <c r="C13" s="39"/>
      <c r="D13" s="239"/>
      <c r="E13" s="239"/>
      <c r="F13" s="239"/>
      <c r="G13" s="239"/>
      <c r="H13" s="239"/>
      <c r="I13" s="62"/>
      <c r="J13" s="62"/>
      <c r="K13" s="62"/>
      <c r="L13" s="62"/>
      <c r="M13" s="62"/>
      <c r="N13" s="239"/>
    </row>
    <row r="14" spans="1:256" ht="15" x14ac:dyDescent="0.25">
      <c r="I14" s="62"/>
      <c r="J14" s="62"/>
      <c r="K14" s="62"/>
      <c r="L14" s="62"/>
      <c r="M14" s="62"/>
      <c r="N14" s="63"/>
    </row>
    <row r="15" spans="1:256" ht="30" x14ac:dyDescent="0.25">
      <c r="B15" s="1071" t="s">
        <v>11</v>
      </c>
      <c r="C15" s="1071"/>
      <c r="D15" s="494" t="s">
        <v>12</v>
      </c>
      <c r="E15" s="494" t="s">
        <v>13</v>
      </c>
      <c r="F15" s="494" t="s">
        <v>14</v>
      </c>
      <c r="G15" s="64"/>
      <c r="I15" s="40"/>
      <c r="J15" s="40"/>
      <c r="K15" s="40"/>
      <c r="L15" s="40"/>
      <c r="M15" s="40"/>
      <c r="N15" s="63"/>
    </row>
    <row r="16" spans="1:256" ht="15" x14ac:dyDescent="0.25">
      <c r="B16" s="1071"/>
      <c r="C16" s="1071"/>
      <c r="D16" s="503">
        <v>14</v>
      </c>
      <c r="E16" s="65">
        <v>190451660</v>
      </c>
      <c r="F16" s="65">
        <v>70</v>
      </c>
      <c r="G16" s="66"/>
      <c r="I16" s="41"/>
      <c r="J16" s="41"/>
      <c r="K16" s="41"/>
      <c r="L16" s="41"/>
      <c r="M16" s="41"/>
      <c r="N16" s="63"/>
    </row>
    <row r="17" spans="1:14" ht="15" x14ac:dyDescent="0.25">
      <c r="B17" s="1071"/>
      <c r="C17" s="1071"/>
      <c r="D17" s="494"/>
      <c r="E17" s="65"/>
      <c r="F17" s="65"/>
      <c r="G17" s="66"/>
      <c r="I17" s="41"/>
      <c r="J17" s="41"/>
      <c r="K17" s="41"/>
      <c r="L17" s="41"/>
      <c r="M17" s="41"/>
      <c r="N17" s="63"/>
    </row>
    <row r="18" spans="1:14" ht="15" x14ac:dyDescent="0.25">
      <c r="B18" s="1071"/>
      <c r="C18" s="1071"/>
      <c r="D18" s="494"/>
      <c r="E18" s="65"/>
      <c r="F18" s="65"/>
      <c r="G18" s="66"/>
      <c r="I18" s="41"/>
      <c r="J18" s="41"/>
      <c r="K18" s="41"/>
      <c r="L18" s="41"/>
      <c r="M18" s="41"/>
      <c r="N18" s="63"/>
    </row>
    <row r="19" spans="1:14" ht="15" x14ac:dyDescent="0.25">
      <c r="B19" s="1071"/>
      <c r="C19" s="1071"/>
      <c r="D19" s="494"/>
      <c r="E19" s="67"/>
      <c r="F19" s="65"/>
      <c r="G19" s="66"/>
      <c r="H19" s="42"/>
      <c r="I19" s="41"/>
      <c r="J19" s="41"/>
      <c r="K19" s="41"/>
      <c r="L19" s="41"/>
      <c r="M19" s="41"/>
      <c r="N19" s="68"/>
    </row>
    <row r="20" spans="1:14" ht="15" x14ac:dyDescent="0.25">
      <c r="B20" s="1071"/>
      <c r="C20" s="1071"/>
      <c r="D20" s="494"/>
      <c r="E20" s="67"/>
      <c r="F20" s="65"/>
      <c r="G20" s="66"/>
      <c r="H20" s="42"/>
      <c r="I20" s="520"/>
      <c r="J20" s="520"/>
      <c r="K20" s="520"/>
      <c r="L20" s="520"/>
      <c r="M20" s="520"/>
      <c r="N20" s="68"/>
    </row>
    <row r="21" spans="1:14" ht="15" x14ac:dyDescent="0.25">
      <c r="B21" s="1071"/>
      <c r="C21" s="1071"/>
      <c r="D21" s="494"/>
      <c r="E21" s="67"/>
      <c r="F21" s="65"/>
      <c r="G21" s="66"/>
      <c r="H21" s="42"/>
      <c r="I21" s="62"/>
      <c r="J21" s="62"/>
      <c r="K21" s="62"/>
      <c r="L21" s="62"/>
      <c r="M21" s="62"/>
      <c r="N21" s="68"/>
    </row>
    <row r="22" spans="1:14" ht="15" x14ac:dyDescent="0.25">
      <c r="B22" s="1071"/>
      <c r="C22" s="1071"/>
      <c r="D22" s="494"/>
      <c r="E22" s="67"/>
      <c r="F22" s="65"/>
      <c r="G22" s="66"/>
      <c r="H22" s="42"/>
      <c r="I22" s="62"/>
      <c r="J22" s="62"/>
      <c r="K22" s="62"/>
      <c r="L22" s="62"/>
      <c r="M22" s="62"/>
      <c r="N22" s="68"/>
    </row>
    <row r="23" spans="1:14" ht="15.75" thickBot="1" x14ac:dyDescent="0.3">
      <c r="B23" s="1056" t="s">
        <v>15</v>
      </c>
      <c r="C23" s="1058"/>
      <c r="D23" s="494"/>
      <c r="E23" s="69">
        <f>SUM(E16:E22)</f>
        <v>190451660</v>
      </c>
      <c r="F23" s="65">
        <f>SUM(F16:F22)</f>
        <v>70</v>
      </c>
      <c r="G23" s="66"/>
      <c r="H23" s="42"/>
      <c r="I23" s="62"/>
      <c r="J23" s="62"/>
      <c r="K23" s="62"/>
      <c r="L23" s="62"/>
      <c r="M23" s="62"/>
      <c r="N23" s="68"/>
    </row>
    <row r="24" spans="1:14" ht="43.5" thickBot="1" x14ac:dyDescent="0.3">
      <c r="A24" s="35"/>
      <c r="B24" s="525" t="s">
        <v>16</v>
      </c>
      <c r="C24" s="525" t="s">
        <v>17</v>
      </c>
      <c r="E24" s="40"/>
      <c r="F24" s="40"/>
      <c r="G24" s="40"/>
      <c r="H24" s="40"/>
      <c r="I24" s="36"/>
      <c r="J24" s="36"/>
      <c r="K24" s="36"/>
      <c r="L24" s="36"/>
      <c r="M24" s="36"/>
    </row>
    <row r="25" spans="1:14" ht="15.75" thickBot="1" x14ac:dyDescent="0.3">
      <c r="A25" s="70">
        <v>1</v>
      </c>
      <c r="C25" s="71">
        <f>+F23*80%</f>
        <v>56</v>
      </c>
      <c r="D25" s="41"/>
      <c r="E25" s="72">
        <f>E23</f>
        <v>190451660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494" t="s">
        <v>19</v>
      </c>
      <c r="C30" s="494" t="s">
        <v>0</v>
      </c>
      <c r="D30" s="494" t="s">
        <v>20</v>
      </c>
      <c r="E30" s="59"/>
      <c r="F30" s="59"/>
      <c r="G30" s="59"/>
      <c r="H30" s="59"/>
      <c r="I30" s="62"/>
      <c r="J30" s="62"/>
      <c r="K30" s="62"/>
      <c r="L30" s="62"/>
      <c r="M30" s="62"/>
      <c r="N30" s="63"/>
    </row>
    <row r="31" spans="1:14" ht="15" x14ac:dyDescent="0.2">
      <c r="A31" s="74"/>
      <c r="B31" s="508" t="s">
        <v>22</v>
      </c>
      <c r="C31" s="500"/>
      <c r="D31" s="500" t="s">
        <v>23</v>
      </c>
      <c r="E31" s="59"/>
      <c r="F31" s="59"/>
      <c r="G31" s="59"/>
      <c r="H31" s="59"/>
      <c r="I31" s="62"/>
      <c r="J31" s="62"/>
      <c r="K31" s="62"/>
      <c r="L31" s="62"/>
      <c r="M31" s="62"/>
      <c r="N31" s="63"/>
    </row>
    <row r="32" spans="1:14" ht="15" x14ac:dyDescent="0.2">
      <c r="A32" s="74"/>
      <c r="B32" s="508" t="s">
        <v>24</v>
      </c>
      <c r="C32" s="500" t="s">
        <v>23</v>
      </c>
      <c r="D32" s="508"/>
      <c r="E32" s="59"/>
      <c r="F32" s="59"/>
      <c r="G32" s="59"/>
      <c r="H32" s="59"/>
      <c r="I32" s="62"/>
      <c r="J32" s="62"/>
      <c r="K32" s="62"/>
      <c r="L32" s="62"/>
      <c r="M32" s="62"/>
      <c r="N32" s="63"/>
    </row>
    <row r="33" spans="1:14" ht="15" x14ac:dyDescent="0.2">
      <c r="A33" s="74"/>
      <c r="B33" s="508" t="s">
        <v>25</v>
      </c>
      <c r="C33" s="500" t="s">
        <v>23</v>
      </c>
      <c r="D33" s="508"/>
      <c r="E33" s="59"/>
      <c r="F33" s="59"/>
      <c r="G33" s="59"/>
      <c r="H33" s="59"/>
      <c r="I33" s="62"/>
      <c r="J33" s="62"/>
      <c r="K33" s="62"/>
      <c r="L33" s="62"/>
      <c r="M33" s="62"/>
      <c r="N33" s="63"/>
    </row>
    <row r="34" spans="1:14" ht="15" x14ac:dyDescent="0.2">
      <c r="A34" s="74"/>
      <c r="B34" s="508" t="s">
        <v>26</v>
      </c>
      <c r="C34" s="500" t="s">
        <v>23</v>
      </c>
      <c r="D34" s="508"/>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494" t="s">
        <v>19</v>
      </c>
      <c r="C40" s="494" t="s">
        <v>28</v>
      </c>
      <c r="D40" s="493" t="s">
        <v>29</v>
      </c>
      <c r="E40" s="493" t="s">
        <v>30</v>
      </c>
      <c r="F40" s="59"/>
      <c r="G40" s="59"/>
      <c r="H40" s="59"/>
      <c r="I40" s="62"/>
      <c r="J40" s="62"/>
      <c r="K40" s="62"/>
      <c r="L40" s="62"/>
      <c r="M40" s="62"/>
      <c r="N40" s="63"/>
    </row>
    <row r="41" spans="1:14" ht="42.75" x14ac:dyDescent="0.2">
      <c r="A41" s="74"/>
      <c r="B41" s="505" t="s">
        <v>31</v>
      </c>
      <c r="C41" s="503">
        <v>40</v>
      </c>
      <c r="D41" s="500">
        <v>20</v>
      </c>
      <c r="E41" s="1052">
        <f>+D41+D42</f>
        <v>80</v>
      </c>
      <c r="F41" s="59"/>
      <c r="G41" s="59"/>
      <c r="H41" s="59"/>
      <c r="I41" s="62"/>
      <c r="J41" s="62"/>
      <c r="K41" s="62"/>
      <c r="L41" s="62"/>
      <c r="M41" s="62"/>
      <c r="N41" s="63"/>
    </row>
    <row r="42" spans="1:14" ht="71.25" x14ac:dyDescent="0.2">
      <c r="A42" s="74"/>
      <c r="B42" s="505" t="s">
        <v>32</v>
      </c>
      <c r="C42" s="503">
        <v>60</v>
      </c>
      <c r="D42" s="500">
        <v>60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131</v>
      </c>
      <c r="N46" s="1079"/>
    </row>
    <row r="47" spans="1:14" ht="15" x14ac:dyDescent="0.25">
      <c r="B47" s="75" t="s">
        <v>33</v>
      </c>
      <c r="M47" s="77"/>
      <c r="N47" s="77"/>
    </row>
    <row r="48" spans="1:14" ht="15" thickBot="1" x14ac:dyDescent="0.3">
      <c r="M48" s="77"/>
      <c r="N48" s="77"/>
    </row>
    <row r="49" spans="1:256" ht="90" x14ac:dyDescent="0.25">
      <c r="A49" s="62"/>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497" t="s">
        <v>48</v>
      </c>
      <c r="Q49" s="497" t="s">
        <v>49</v>
      </c>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c r="BO49" s="62"/>
      <c r="BP49" s="62"/>
      <c r="BQ49" s="62"/>
      <c r="BR49" s="62"/>
      <c r="BS49" s="62"/>
      <c r="BT49" s="62"/>
      <c r="BU49" s="62"/>
      <c r="BV49" s="62"/>
      <c r="BW49" s="62"/>
      <c r="BX49" s="62"/>
      <c r="BY49" s="62"/>
      <c r="BZ49" s="62"/>
      <c r="CA49" s="62"/>
      <c r="CB49" s="62"/>
      <c r="CC49" s="62"/>
      <c r="CD49" s="62"/>
      <c r="CE49" s="62"/>
      <c r="CF49" s="62"/>
      <c r="CG49" s="62"/>
      <c r="CH49" s="62"/>
      <c r="CI49" s="62"/>
      <c r="CJ49" s="62"/>
      <c r="CK49" s="62"/>
      <c r="CL49" s="62"/>
      <c r="CM49" s="62"/>
      <c r="CN49" s="62"/>
      <c r="CO49" s="62"/>
      <c r="CP49" s="62"/>
      <c r="CQ49" s="62"/>
      <c r="CR49" s="62"/>
      <c r="CS49" s="62"/>
      <c r="CT49" s="62"/>
      <c r="CU49" s="62"/>
      <c r="CV49" s="62"/>
      <c r="CW49" s="62"/>
      <c r="CX49" s="62"/>
      <c r="CY49" s="62"/>
      <c r="CZ49" s="62"/>
      <c r="DA49" s="62"/>
      <c r="DB49" s="62"/>
      <c r="DC49" s="62"/>
      <c r="DD49" s="62"/>
      <c r="DE49" s="62"/>
      <c r="DF49" s="62"/>
      <c r="DG49" s="62"/>
      <c r="DH49" s="62"/>
      <c r="DI49" s="62"/>
      <c r="DJ49" s="62"/>
      <c r="DK49" s="62"/>
      <c r="DL49" s="62"/>
      <c r="DM49" s="62"/>
      <c r="DN49" s="62"/>
      <c r="DO49" s="62"/>
      <c r="DP49" s="62"/>
      <c r="DQ49" s="62"/>
      <c r="DR49" s="62"/>
      <c r="DS49" s="62"/>
      <c r="DT49" s="62"/>
      <c r="DU49" s="62"/>
      <c r="DV49" s="62"/>
      <c r="DW49" s="62"/>
      <c r="DX49" s="62"/>
      <c r="DY49" s="62"/>
      <c r="DZ49" s="62"/>
      <c r="EA49" s="62"/>
      <c r="EB49" s="62"/>
      <c r="EC49" s="62"/>
      <c r="ED49" s="62"/>
      <c r="EE49" s="62"/>
      <c r="EF49" s="62"/>
      <c r="EG49" s="62"/>
      <c r="EH49" s="62"/>
      <c r="EI49" s="62"/>
      <c r="EJ49" s="62"/>
      <c r="EK49" s="62"/>
      <c r="EL49" s="62"/>
      <c r="EM49" s="62"/>
      <c r="EN49" s="62"/>
      <c r="EO49" s="62"/>
      <c r="EP49" s="62"/>
      <c r="EQ49" s="62"/>
      <c r="ER49" s="62"/>
      <c r="ES49" s="62"/>
      <c r="ET49" s="62"/>
      <c r="EU49" s="62"/>
      <c r="EV49" s="62"/>
      <c r="EW49" s="62"/>
      <c r="EX49" s="62"/>
      <c r="EY49" s="62"/>
      <c r="EZ49" s="62"/>
      <c r="FA49" s="62"/>
      <c r="FB49" s="62"/>
      <c r="FC49" s="62"/>
      <c r="FD49" s="62"/>
      <c r="FE49" s="62"/>
      <c r="FF49" s="62"/>
      <c r="FG49" s="62"/>
      <c r="FH49" s="62"/>
      <c r="FI49" s="62"/>
      <c r="FJ49" s="62"/>
      <c r="FK49" s="62"/>
      <c r="FL49" s="62"/>
      <c r="FM49" s="62"/>
      <c r="FN49" s="62"/>
      <c r="FO49" s="62"/>
      <c r="FP49" s="62"/>
      <c r="FQ49" s="62"/>
      <c r="FR49" s="62"/>
      <c r="FS49" s="62"/>
      <c r="FT49" s="62"/>
      <c r="FU49" s="62"/>
      <c r="FV49" s="62"/>
      <c r="FW49" s="62"/>
      <c r="FX49" s="62"/>
      <c r="FY49" s="62"/>
      <c r="FZ49" s="62"/>
      <c r="GA49" s="62"/>
      <c r="GB49" s="62"/>
      <c r="GC49" s="62"/>
      <c r="GD49" s="62"/>
      <c r="GE49" s="62"/>
      <c r="GF49" s="62"/>
      <c r="GG49" s="62"/>
      <c r="GH49" s="62"/>
      <c r="GI49" s="62"/>
      <c r="GJ49" s="62"/>
      <c r="GK49" s="62"/>
      <c r="GL49" s="62"/>
      <c r="GM49" s="62"/>
      <c r="GN49" s="62"/>
      <c r="GO49" s="62"/>
      <c r="GP49" s="62"/>
      <c r="GQ49" s="62"/>
      <c r="GR49" s="62"/>
      <c r="GS49" s="62"/>
      <c r="GT49" s="62"/>
      <c r="GU49" s="62"/>
      <c r="GV49" s="62"/>
      <c r="GW49" s="62"/>
      <c r="GX49" s="62"/>
      <c r="GY49" s="62"/>
      <c r="GZ49" s="62"/>
      <c r="HA49" s="62"/>
      <c r="HB49" s="62"/>
      <c r="HC49" s="62"/>
      <c r="HD49" s="62"/>
      <c r="HE49" s="62"/>
      <c r="HF49" s="62"/>
      <c r="HG49" s="62"/>
      <c r="HH49" s="62"/>
      <c r="HI49" s="62"/>
      <c r="HJ49" s="62"/>
      <c r="HK49" s="62"/>
      <c r="HL49" s="62"/>
      <c r="HM49" s="62"/>
      <c r="HN49" s="62"/>
      <c r="HO49" s="62"/>
      <c r="HP49" s="62"/>
      <c r="HQ49" s="62"/>
      <c r="HR49" s="62"/>
      <c r="HS49" s="62"/>
      <c r="HT49" s="62"/>
      <c r="HU49" s="62"/>
      <c r="HV49" s="62"/>
      <c r="HW49" s="62"/>
      <c r="HX49" s="62"/>
      <c r="HY49" s="62"/>
      <c r="HZ49" s="62"/>
      <c r="IA49" s="62"/>
      <c r="IB49" s="62"/>
      <c r="IC49" s="62"/>
      <c r="ID49" s="62"/>
      <c r="IE49" s="62"/>
      <c r="IF49" s="62"/>
      <c r="IG49" s="62"/>
      <c r="IH49" s="62"/>
      <c r="II49" s="62"/>
      <c r="IJ49" s="62"/>
      <c r="IK49" s="62"/>
      <c r="IL49" s="62"/>
      <c r="IM49" s="62"/>
      <c r="IN49" s="62"/>
      <c r="IO49" s="62"/>
      <c r="IP49" s="62"/>
      <c r="IQ49" s="62"/>
      <c r="IR49" s="62"/>
      <c r="IS49" s="62"/>
      <c r="IT49" s="62"/>
      <c r="IU49" s="62"/>
      <c r="IV49" s="62"/>
    </row>
    <row r="50" spans="1:256" ht="71.25" x14ac:dyDescent="0.25">
      <c r="A50" s="503">
        <v>1</v>
      </c>
      <c r="B50" s="4" t="s">
        <v>130</v>
      </c>
      <c r="C50" s="4" t="s">
        <v>130</v>
      </c>
      <c r="D50" s="4" t="s">
        <v>132</v>
      </c>
      <c r="E50" s="4" t="s">
        <v>404</v>
      </c>
      <c r="F50" s="5" t="s">
        <v>0</v>
      </c>
      <c r="G50" s="223">
        <v>0</v>
      </c>
      <c r="H50" s="224">
        <v>39580</v>
      </c>
      <c r="I50" s="224">
        <v>39882</v>
      </c>
      <c r="J50" s="225" t="s">
        <v>20</v>
      </c>
      <c r="K50" s="261">
        <v>0</v>
      </c>
      <c r="L50" s="263">
        <f>+(I50-H50)/30</f>
        <v>10.066666666666666</v>
      </c>
      <c r="M50" s="6">
        <v>0</v>
      </c>
      <c r="N50" s="228">
        <v>0</v>
      </c>
      <c r="O50" s="229">
        <v>1043000000</v>
      </c>
      <c r="P50" s="229">
        <v>27</v>
      </c>
      <c r="Q50" s="505" t="s">
        <v>405</v>
      </c>
      <c r="R50" s="8"/>
      <c r="S50" s="8"/>
      <c r="T50" s="495"/>
      <c r="U50" s="495"/>
      <c r="V50" s="495"/>
      <c r="W50" s="495"/>
      <c r="X50" s="495"/>
      <c r="Y50" s="495"/>
      <c r="Z50" s="495"/>
      <c r="AA50" s="495"/>
      <c r="AB50" s="495"/>
      <c r="AC50" s="495"/>
      <c r="AD50" s="495"/>
      <c r="AE50" s="495"/>
      <c r="AF50" s="495"/>
      <c r="AG50" s="495"/>
      <c r="AH50" s="495"/>
      <c r="AI50" s="495"/>
      <c r="AJ50" s="495"/>
      <c r="AK50" s="495"/>
      <c r="AL50" s="495"/>
      <c r="AM50" s="495"/>
      <c r="AN50" s="495"/>
      <c r="AO50" s="495"/>
      <c r="AP50" s="495"/>
      <c r="AQ50" s="495"/>
      <c r="AR50" s="495"/>
      <c r="AS50" s="495"/>
      <c r="AT50" s="495"/>
      <c r="AU50" s="495"/>
      <c r="AV50" s="495"/>
      <c r="AW50" s="495"/>
      <c r="AX50" s="495"/>
      <c r="AY50" s="495"/>
      <c r="AZ50" s="495"/>
      <c r="BA50" s="495"/>
      <c r="BB50" s="495"/>
      <c r="BC50" s="495"/>
      <c r="BD50" s="495"/>
      <c r="BE50" s="495"/>
      <c r="BF50" s="495"/>
      <c r="BG50" s="495"/>
      <c r="BH50" s="495"/>
      <c r="BI50" s="495"/>
      <c r="BJ50" s="495"/>
      <c r="BK50" s="495"/>
      <c r="BL50" s="495"/>
      <c r="BM50" s="495"/>
      <c r="BN50" s="495"/>
      <c r="BO50" s="495"/>
      <c r="BP50" s="495"/>
      <c r="BQ50" s="495"/>
      <c r="BR50" s="495"/>
      <c r="BS50" s="495"/>
      <c r="BT50" s="495"/>
      <c r="BU50" s="495"/>
      <c r="BV50" s="495"/>
      <c r="BW50" s="495"/>
      <c r="BX50" s="495"/>
      <c r="BY50" s="495"/>
      <c r="BZ50" s="495"/>
      <c r="CA50" s="495"/>
      <c r="CB50" s="495"/>
      <c r="CC50" s="495"/>
      <c r="CD50" s="495"/>
      <c r="CE50" s="495"/>
      <c r="CF50" s="495"/>
      <c r="CG50" s="495"/>
      <c r="CH50" s="495"/>
      <c r="CI50" s="495"/>
      <c r="CJ50" s="495"/>
      <c r="CK50" s="495"/>
      <c r="CL50" s="495"/>
      <c r="CM50" s="495"/>
      <c r="CN50" s="495"/>
      <c r="CO50" s="495"/>
      <c r="CP50" s="495"/>
      <c r="CQ50" s="495"/>
      <c r="CR50" s="495"/>
      <c r="CS50" s="495"/>
      <c r="CT50" s="495"/>
      <c r="CU50" s="495"/>
      <c r="CV50" s="495"/>
      <c r="CW50" s="495"/>
      <c r="CX50" s="495"/>
      <c r="CY50" s="495"/>
      <c r="CZ50" s="495"/>
      <c r="DA50" s="495"/>
      <c r="DB50" s="495"/>
      <c r="DC50" s="495"/>
      <c r="DD50" s="495"/>
      <c r="DE50" s="495"/>
      <c r="DF50" s="495"/>
      <c r="DG50" s="495"/>
      <c r="DH50" s="495"/>
      <c r="DI50" s="495"/>
      <c r="DJ50" s="495"/>
      <c r="DK50" s="495"/>
      <c r="DL50" s="495"/>
      <c r="DM50" s="495"/>
      <c r="DN50" s="495"/>
      <c r="DO50" s="495"/>
      <c r="DP50" s="495"/>
      <c r="DQ50" s="495"/>
      <c r="DR50" s="495"/>
      <c r="DS50" s="495"/>
      <c r="DT50" s="495"/>
      <c r="DU50" s="495"/>
      <c r="DV50" s="495"/>
      <c r="DW50" s="495"/>
      <c r="DX50" s="495"/>
      <c r="DY50" s="495"/>
      <c r="DZ50" s="495"/>
      <c r="EA50" s="495"/>
      <c r="EB50" s="495"/>
      <c r="EC50" s="495"/>
      <c r="ED50" s="495"/>
      <c r="EE50" s="495"/>
      <c r="EF50" s="495"/>
      <c r="EG50" s="495"/>
      <c r="EH50" s="495"/>
      <c r="EI50" s="495"/>
      <c r="EJ50" s="495"/>
      <c r="EK50" s="495"/>
      <c r="EL50" s="495"/>
      <c r="EM50" s="495"/>
      <c r="EN50" s="495"/>
      <c r="EO50" s="495"/>
      <c r="EP50" s="495"/>
      <c r="EQ50" s="495"/>
      <c r="ER50" s="495"/>
      <c r="ES50" s="495"/>
      <c r="ET50" s="495"/>
      <c r="EU50" s="495"/>
      <c r="EV50" s="495"/>
      <c r="EW50" s="495"/>
      <c r="EX50" s="495"/>
      <c r="EY50" s="495"/>
      <c r="EZ50" s="495"/>
      <c r="FA50" s="495"/>
      <c r="FB50" s="495"/>
      <c r="FC50" s="495"/>
      <c r="FD50" s="495"/>
      <c r="FE50" s="495"/>
      <c r="FF50" s="495"/>
      <c r="FG50" s="495"/>
      <c r="FH50" s="495"/>
      <c r="FI50" s="495"/>
      <c r="FJ50" s="495"/>
      <c r="FK50" s="495"/>
      <c r="FL50" s="495"/>
      <c r="FM50" s="495"/>
      <c r="FN50" s="495"/>
      <c r="FO50" s="495"/>
      <c r="FP50" s="495"/>
      <c r="FQ50" s="495"/>
      <c r="FR50" s="495"/>
      <c r="FS50" s="495"/>
      <c r="FT50" s="495"/>
      <c r="FU50" s="495"/>
      <c r="FV50" s="495"/>
      <c r="FW50" s="495"/>
      <c r="FX50" s="495"/>
      <c r="FY50" s="495"/>
      <c r="FZ50" s="495"/>
      <c r="GA50" s="495"/>
      <c r="GB50" s="495"/>
      <c r="GC50" s="495"/>
      <c r="GD50" s="495"/>
      <c r="GE50" s="495"/>
      <c r="GF50" s="495"/>
      <c r="GG50" s="495"/>
      <c r="GH50" s="495"/>
      <c r="GI50" s="495"/>
      <c r="GJ50" s="495"/>
      <c r="GK50" s="495"/>
      <c r="GL50" s="495"/>
      <c r="GM50" s="495"/>
      <c r="GN50" s="495"/>
      <c r="GO50" s="495"/>
      <c r="GP50" s="495"/>
      <c r="GQ50" s="495"/>
      <c r="GR50" s="495"/>
      <c r="GS50" s="495"/>
      <c r="GT50" s="495"/>
      <c r="GU50" s="495"/>
      <c r="GV50" s="495"/>
      <c r="GW50" s="495"/>
      <c r="GX50" s="495"/>
      <c r="GY50" s="495"/>
      <c r="GZ50" s="495"/>
      <c r="HA50" s="495"/>
      <c r="HB50" s="495"/>
      <c r="HC50" s="495"/>
      <c r="HD50" s="495"/>
      <c r="HE50" s="495"/>
      <c r="HF50" s="495"/>
      <c r="HG50" s="495"/>
      <c r="HH50" s="495"/>
      <c r="HI50" s="495"/>
      <c r="HJ50" s="495"/>
      <c r="HK50" s="495"/>
      <c r="HL50" s="495"/>
      <c r="HM50" s="495"/>
      <c r="HN50" s="495"/>
      <c r="HO50" s="495"/>
      <c r="HP50" s="495"/>
      <c r="HQ50" s="495"/>
      <c r="HR50" s="495"/>
      <c r="HS50" s="495"/>
      <c r="HT50" s="495"/>
      <c r="HU50" s="495"/>
      <c r="HV50" s="495"/>
      <c r="HW50" s="495"/>
      <c r="HX50" s="495"/>
      <c r="HY50" s="495"/>
      <c r="HZ50" s="495"/>
      <c r="IA50" s="495"/>
      <c r="IB50" s="495"/>
      <c r="IC50" s="495"/>
      <c r="ID50" s="495"/>
      <c r="IE50" s="495"/>
      <c r="IF50" s="495"/>
      <c r="IG50" s="495"/>
      <c r="IH50" s="495"/>
      <c r="II50" s="495"/>
      <c r="IJ50" s="495"/>
      <c r="IK50" s="495"/>
      <c r="IL50" s="495"/>
      <c r="IM50" s="495"/>
      <c r="IN50" s="495"/>
      <c r="IO50" s="495"/>
      <c r="IP50" s="495"/>
      <c r="IQ50" s="495"/>
      <c r="IR50" s="495"/>
      <c r="IS50" s="495"/>
      <c r="IT50" s="495"/>
      <c r="IU50" s="495"/>
      <c r="IV50" s="495"/>
    </row>
    <row r="51" spans="1:256" ht="28.5" x14ac:dyDescent="0.25">
      <c r="A51" s="503">
        <f>+A50+1</f>
        <v>2</v>
      </c>
      <c r="B51" s="4" t="s">
        <v>130</v>
      </c>
      <c r="C51" s="4" t="s">
        <v>130</v>
      </c>
      <c r="D51" s="4" t="s">
        <v>406</v>
      </c>
      <c r="E51" s="4" t="s">
        <v>133</v>
      </c>
      <c r="F51" s="5" t="s">
        <v>0</v>
      </c>
      <c r="G51" s="5">
        <v>0</v>
      </c>
      <c r="H51" s="224">
        <v>40394</v>
      </c>
      <c r="I51" s="224">
        <v>40727</v>
      </c>
      <c r="J51" s="225" t="s">
        <v>20</v>
      </c>
      <c r="K51" s="263">
        <f>+(I51-H51)/30</f>
        <v>11.1</v>
      </c>
      <c r="L51" s="228">
        <v>0</v>
      </c>
      <c r="M51" s="264">
        <v>980</v>
      </c>
      <c r="N51" s="228">
        <v>0</v>
      </c>
      <c r="O51" s="229">
        <v>206538360</v>
      </c>
      <c r="P51" s="229" t="s">
        <v>135</v>
      </c>
      <c r="Q51" s="505"/>
      <c r="R51" s="8"/>
      <c r="S51" s="8"/>
      <c r="T51" s="495"/>
      <c r="U51" s="495"/>
      <c r="V51" s="495"/>
      <c r="W51" s="495"/>
      <c r="X51" s="495"/>
      <c r="Y51" s="495"/>
      <c r="Z51" s="495"/>
      <c r="AA51" s="495"/>
      <c r="AB51" s="495"/>
      <c r="AC51" s="495"/>
      <c r="AD51" s="495"/>
      <c r="AE51" s="495"/>
      <c r="AF51" s="495"/>
      <c r="AG51" s="495"/>
      <c r="AH51" s="495"/>
      <c r="AI51" s="495"/>
      <c r="AJ51" s="495"/>
      <c r="AK51" s="495"/>
      <c r="AL51" s="495"/>
      <c r="AM51" s="495"/>
      <c r="AN51" s="495"/>
      <c r="AO51" s="495"/>
      <c r="AP51" s="495"/>
      <c r="AQ51" s="495"/>
      <c r="AR51" s="495"/>
      <c r="AS51" s="495"/>
      <c r="AT51" s="495"/>
      <c r="AU51" s="495"/>
      <c r="AV51" s="495"/>
      <c r="AW51" s="495"/>
      <c r="AX51" s="495"/>
      <c r="AY51" s="495"/>
      <c r="AZ51" s="495"/>
      <c r="BA51" s="495"/>
      <c r="BB51" s="495"/>
      <c r="BC51" s="495"/>
      <c r="BD51" s="495"/>
      <c r="BE51" s="495"/>
      <c r="BF51" s="495"/>
      <c r="BG51" s="495"/>
      <c r="BH51" s="495"/>
      <c r="BI51" s="495"/>
      <c r="BJ51" s="495"/>
      <c r="BK51" s="495"/>
      <c r="BL51" s="495"/>
      <c r="BM51" s="495"/>
      <c r="BN51" s="495"/>
      <c r="BO51" s="495"/>
      <c r="BP51" s="495"/>
      <c r="BQ51" s="495"/>
      <c r="BR51" s="495"/>
      <c r="BS51" s="495"/>
      <c r="BT51" s="495"/>
      <c r="BU51" s="495"/>
      <c r="BV51" s="495"/>
      <c r="BW51" s="495"/>
      <c r="BX51" s="495"/>
      <c r="BY51" s="495"/>
      <c r="BZ51" s="495"/>
      <c r="CA51" s="495"/>
      <c r="CB51" s="495"/>
      <c r="CC51" s="495"/>
      <c r="CD51" s="495"/>
      <c r="CE51" s="495"/>
      <c r="CF51" s="495"/>
      <c r="CG51" s="495"/>
      <c r="CH51" s="495"/>
      <c r="CI51" s="495"/>
      <c r="CJ51" s="495"/>
      <c r="CK51" s="495"/>
      <c r="CL51" s="495"/>
      <c r="CM51" s="495"/>
      <c r="CN51" s="495"/>
      <c r="CO51" s="495"/>
      <c r="CP51" s="495"/>
      <c r="CQ51" s="495"/>
      <c r="CR51" s="495"/>
      <c r="CS51" s="495"/>
      <c r="CT51" s="495"/>
      <c r="CU51" s="495"/>
      <c r="CV51" s="495"/>
      <c r="CW51" s="495"/>
      <c r="CX51" s="495"/>
      <c r="CY51" s="495"/>
      <c r="CZ51" s="495"/>
      <c r="DA51" s="495"/>
      <c r="DB51" s="495"/>
      <c r="DC51" s="495"/>
      <c r="DD51" s="495"/>
      <c r="DE51" s="495"/>
      <c r="DF51" s="495"/>
      <c r="DG51" s="495"/>
      <c r="DH51" s="495"/>
      <c r="DI51" s="495"/>
      <c r="DJ51" s="495"/>
      <c r="DK51" s="495"/>
      <c r="DL51" s="495"/>
      <c r="DM51" s="495"/>
      <c r="DN51" s="495"/>
      <c r="DO51" s="495"/>
      <c r="DP51" s="495"/>
      <c r="DQ51" s="495"/>
      <c r="DR51" s="495"/>
      <c r="DS51" s="495"/>
      <c r="DT51" s="495"/>
      <c r="DU51" s="495"/>
      <c r="DV51" s="495"/>
      <c r="DW51" s="495"/>
      <c r="DX51" s="495"/>
      <c r="DY51" s="495"/>
      <c r="DZ51" s="495"/>
      <c r="EA51" s="495"/>
      <c r="EB51" s="495"/>
      <c r="EC51" s="495"/>
      <c r="ED51" s="495"/>
      <c r="EE51" s="495"/>
      <c r="EF51" s="495"/>
      <c r="EG51" s="495"/>
      <c r="EH51" s="495"/>
      <c r="EI51" s="495"/>
      <c r="EJ51" s="495"/>
      <c r="EK51" s="495"/>
      <c r="EL51" s="495"/>
      <c r="EM51" s="495"/>
      <c r="EN51" s="495"/>
      <c r="EO51" s="495"/>
      <c r="EP51" s="495"/>
      <c r="EQ51" s="495"/>
      <c r="ER51" s="495"/>
      <c r="ES51" s="495"/>
      <c r="ET51" s="495"/>
      <c r="EU51" s="495"/>
      <c r="EV51" s="495"/>
      <c r="EW51" s="495"/>
      <c r="EX51" s="495"/>
      <c r="EY51" s="495"/>
      <c r="EZ51" s="495"/>
      <c r="FA51" s="495"/>
      <c r="FB51" s="495"/>
      <c r="FC51" s="495"/>
      <c r="FD51" s="495"/>
      <c r="FE51" s="495"/>
      <c r="FF51" s="495"/>
      <c r="FG51" s="495"/>
      <c r="FH51" s="495"/>
      <c r="FI51" s="495"/>
      <c r="FJ51" s="495"/>
      <c r="FK51" s="495"/>
      <c r="FL51" s="495"/>
      <c r="FM51" s="495"/>
      <c r="FN51" s="495"/>
      <c r="FO51" s="495"/>
      <c r="FP51" s="495"/>
      <c r="FQ51" s="495"/>
      <c r="FR51" s="495"/>
      <c r="FS51" s="495"/>
      <c r="FT51" s="495"/>
      <c r="FU51" s="495"/>
      <c r="FV51" s="495"/>
      <c r="FW51" s="495"/>
      <c r="FX51" s="495"/>
      <c r="FY51" s="495"/>
      <c r="FZ51" s="495"/>
      <c r="GA51" s="495"/>
      <c r="GB51" s="495"/>
      <c r="GC51" s="495"/>
      <c r="GD51" s="495"/>
      <c r="GE51" s="495"/>
      <c r="GF51" s="495"/>
      <c r="GG51" s="495"/>
      <c r="GH51" s="495"/>
      <c r="GI51" s="495"/>
      <c r="GJ51" s="495"/>
      <c r="GK51" s="495"/>
      <c r="GL51" s="495"/>
      <c r="GM51" s="495"/>
      <c r="GN51" s="495"/>
      <c r="GO51" s="495"/>
      <c r="GP51" s="495"/>
      <c r="GQ51" s="495"/>
      <c r="GR51" s="495"/>
      <c r="GS51" s="495"/>
      <c r="GT51" s="495"/>
      <c r="GU51" s="495"/>
      <c r="GV51" s="495"/>
      <c r="GW51" s="495"/>
      <c r="GX51" s="495"/>
      <c r="GY51" s="495"/>
      <c r="GZ51" s="495"/>
      <c r="HA51" s="495"/>
      <c r="HB51" s="495"/>
      <c r="HC51" s="495"/>
      <c r="HD51" s="495"/>
      <c r="HE51" s="495"/>
      <c r="HF51" s="495"/>
      <c r="HG51" s="495"/>
      <c r="HH51" s="495"/>
      <c r="HI51" s="495"/>
      <c r="HJ51" s="495"/>
      <c r="HK51" s="495"/>
      <c r="HL51" s="495"/>
      <c r="HM51" s="495"/>
      <c r="HN51" s="495"/>
      <c r="HO51" s="495"/>
      <c r="HP51" s="495"/>
      <c r="HQ51" s="495"/>
      <c r="HR51" s="495"/>
      <c r="HS51" s="495"/>
      <c r="HT51" s="495"/>
      <c r="HU51" s="495"/>
      <c r="HV51" s="495"/>
      <c r="HW51" s="495"/>
      <c r="HX51" s="495"/>
      <c r="HY51" s="495"/>
      <c r="HZ51" s="495"/>
      <c r="IA51" s="495"/>
      <c r="IB51" s="495"/>
      <c r="IC51" s="495"/>
      <c r="ID51" s="495"/>
      <c r="IE51" s="495"/>
      <c r="IF51" s="495"/>
      <c r="IG51" s="495"/>
      <c r="IH51" s="495"/>
      <c r="II51" s="495"/>
      <c r="IJ51" s="495"/>
      <c r="IK51" s="495"/>
      <c r="IL51" s="495"/>
      <c r="IM51" s="495"/>
      <c r="IN51" s="495"/>
      <c r="IO51" s="495"/>
      <c r="IP51" s="495"/>
      <c r="IQ51" s="495"/>
      <c r="IR51" s="495"/>
      <c r="IS51" s="495"/>
      <c r="IT51" s="495"/>
      <c r="IU51" s="495"/>
      <c r="IV51" s="495"/>
    </row>
    <row r="52" spans="1:256" ht="71.25" x14ac:dyDescent="0.25">
      <c r="A52" s="503">
        <f>+A51+1</f>
        <v>3</v>
      </c>
      <c r="B52" s="4" t="s">
        <v>130</v>
      </c>
      <c r="C52" s="4" t="s">
        <v>130</v>
      </c>
      <c r="D52" s="4" t="s">
        <v>407</v>
      </c>
      <c r="E52" s="4" t="s">
        <v>136</v>
      </c>
      <c r="F52" s="5" t="s">
        <v>0</v>
      </c>
      <c r="G52" s="5">
        <v>0</v>
      </c>
      <c r="H52" s="224">
        <v>40918</v>
      </c>
      <c r="I52" s="224">
        <v>41283</v>
      </c>
      <c r="J52" s="225" t="s">
        <v>20</v>
      </c>
      <c r="K52" s="263">
        <v>2</v>
      </c>
      <c r="L52" s="228">
        <v>10</v>
      </c>
      <c r="M52" s="6">
        <v>450</v>
      </c>
      <c r="N52" s="228">
        <v>0</v>
      </c>
      <c r="O52" s="229">
        <v>270000000</v>
      </c>
      <c r="P52" s="229">
        <v>30</v>
      </c>
      <c r="Q52" s="505" t="s">
        <v>420</v>
      </c>
      <c r="R52" s="8"/>
      <c r="S52" s="8"/>
      <c r="T52" s="495"/>
      <c r="U52" s="495"/>
      <c r="V52" s="495"/>
      <c r="W52" s="495"/>
      <c r="X52" s="495"/>
      <c r="Y52" s="495"/>
      <c r="Z52" s="495"/>
      <c r="AA52" s="495"/>
      <c r="AB52" s="495"/>
      <c r="AC52" s="495"/>
      <c r="AD52" s="495"/>
      <c r="AE52" s="495"/>
      <c r="AF52" s="495"/>
      <c r="AG52" s="495"/>
      <c r="AH52" s="495"/>
      <c r="AI52" s="495"/>
      <c r="AJ52" s="495"/>
      <c r="AK52" s="495"/>
      <c r="AL52" s="495"/>
      <c r="AM52" s="495"/>
      <c r="AN52" s="495"/>
      <c r="AO52" s="495"/>
      <c r="AP52" s="495"/>
      <c r="AQ52" s="495"/>
      <c r="AR52" s="495"/>
      <c r="AS52" s="495"/>
      <c r="AT52" s="495"/>
      <c r="AU52" s="495"/>
      <c r="AV52" s="495"/>
      <c r="AW52" s="495"/>
      <c r="AX52" s="495"/>
      <c r="AY52" s="495"/>
      <c r="AZ52" s="495"/>
      <c r="BA52" s="495"/>
      <c r="BB52" s="495"/>
      <c r="BC52" s="495"/>
      <c r="BD52" s="495"/>
      <c r="BE52" s="495"/>
      <c r="BF52" s="495"/>
      <c r="BG52" s="495"/>
      <c r="BH52" s="495"/>
      <c r="BI52" s="495"/>
      <c r="BJ52" s="495"/>
      <c r="BK52" s="495"/>
      <c r="BL52" s="495"/>
      <c r="BM52" s="495"/>
      <c r="BN52" s="495"/>
      <c r="BO52" s="495"/>
      <c r="BP52" s="495"/>
      <c r="BQ52" s="495"/>
      <c r="BR52" s="495"/>
      <c r="BS52" s="495"/>
      <c r="BT52" s="495"/>
      <c r="BU52" s="495"/>
      <c r="BV52" s="495"/>
      <c r="BW52" s="495"/>
      <c r="BX52" s="495"/>
      <c r="BY52" s="495"/>
      <c r="BZ52" s="495"/>
      <c r="CA52" s="495"/>
      <c r="CB52" s="495"/>
      <c r="CC52" s="495"/>
      <c r="CD52" s="495"/>
      <c r="CE52" s="495"/>
      <c r="CF52" s="495"/>
      <c r="CG52" s="495"/>
      <c r="CH52" s="495"/>
      <c r="CI52" s="495"/>
      <c r="CJ52" s="495"/>
      <c r="CK52" s="495"/>
      <c r="CL52" s="495"/>
      <c r="CM52" s="495"/>
      <c r="CN52" s="495"/>
      <c r="CO52" s="495"/>
      <c r="CP52" s="495"/>
      <c r="CQ52" s="495"/>
      <c r="CR52" s="495"/>
      <c r="CS52" s="495"/>
      <c r="CT52" s="495"/>
      <c r="CU52" s="495"/>
      <c r="CV52" s="495"/>
      <c r="CW52" s="495"/>
      <c r="CX52" s="495"/>
      <c r="CY52" s="495"/>
      <c r="CZ52" s="495"/>
      <c r="DA52" s="495"/>
      <c r="DB52" s="495"/>
      <c r="DC52" s="495"/>
      <c r="DD52" s="495"/>
      <c r="DE52" s="495"/>
      <c r="DF52" s="495"/>
      <c r="DG52" s="495"/>
      <c r="DH52" s="495"/>
      <c r="DI52" s="495"/>
      <c r="DJ52" s="495"/>
      <c r="DK52" s="495"/>
      <c r="DL52" s="495"/>
      <c r="DM52" s="495"/>
      <c r="DN52" s="495"/>
      <c r="DO52" s="495"/>
      <c r="DP52" s="495"/>
      <c r="DQ52" s="495"/>
      <c r="DR52" s="495"/>
      <c r="DS52" s="495"/>
      <c r="DT52" s="495"/>
      <c r="DU52" s="495"/>
      <c r="DV52" s="495"/>
      <c r="DW52" s="495"/>
      <c r="DX52" s="495"/>
      <c r="DY52" s="495"/>
      <c r="DZ52" s="495"/>
      <c r="EA52" s="495"/>
      <c r="EB52" s="495"/>
      <c r="EC52" s="495"/>
      <c r="ED52" s="495"/>
      <c r="EE52" s="495"/>
      <c r="EF52" s="495"/>
      <c r="EG52" s="495"/>
      <c r="EH52" s="495"/>
      <c r="EI52" s="495"/>
      <c r="EJ52" s="495"/>
      <c r="EK52" s="495"/>
      <c r="EL52" s="495"/>
      <c r="EM52" s="495"/>
      <c r="EN52" s="495"/>
      <c r="EO52" s="495"/>
      <c r="EP52" s="495"/>
      <c r="EQ52" s="495"/>
      <c r="ER52" s="495"/>
      <c r="ES52" s="495"/>
      <c r="ET52" s="495"/>
      <c r="EU52" s="495"/>
      <c r="EV52" s="495"/>
      <c r="EW52" s="495"/>
      <c r="EX52" s="495"/>
      <c r="EY52" s="495"/>
      <c r="EZ52" s="495"/>
      <c r="FA52" s="495"/>
      <c r="FB52" s="495"/>
      <c r="FC52" s="495"/>
      <c r="FD52" s="495"/>
      <c r="FE52" s="495"/>
      <c r="FF52" s="495"/>
      <c r="FG52" s="495"/>
      <c r="FH52" s="495"/>
      <c r="FI52" s="495"/>
      <c r="FJ52" s="495"/>
      <c r="FK52" s="495"/>
      <c r="FL52" s="495"/>
      <c r="FM52" s="495"/>
      <c r="FN52" s="495"/>
      <c r="FO52" s="495"/>
      <c r="FP52" s="495"/>
      <c r="FQ52" s="495"/>
      <c r="FR52" s="495"/>
      <c r="FS52" s="495"/>
      <c r="FT52" s="495"/>
      <c r="FU52" s="495"/>
      <c r="FV52" s="495"/>
      <c r="FW52" s="495"/>
      <c r="FX52" s="495"/>
      <c r="FY52" s="495"/>
      <c r="FZ52" s="495"/>
      <c r="GA52" s="495"/>
      <c r="GB52" s="495"/>
      <c r="GC52" s="495"/>
      <c r="GD52" s="495"/>
      <c r="GE52" s="495"/>
      <c r="GF52" s="495"/>
      <c r="GG52" s="495"/>
      <c r="GH52" s="495"/>
      <c r="GI52" s="495"/>
      <c r="GJ52" s="495"/>
      <c r="GK52" s="495"/>
      <c r="GL52" s="495"/>
      <c r="GM52" s="495"/>
      <c r="GN52" s="495"/>
      <c r="GO52" s="495"/>
      <c r="GP52" s="495"/>
      <c r="GQ52" s="495"/>
      <c r="GR52" s="495"/>
      <c r="GS52" s="495"/>
      <c r="GT52" s="495"/>
      <c r="GU52" s="495"/>
      <c r="GV52" s="495"/>
      <c r="GW52" s="495"/>
      <c r="GX52" s="495"/>
      <c r="GY52" s="495"/>
      <c r="GZ52" s="495"/>
      <c r="HA52" s="495"/>
      <c r="HB52" s="495"/>
      <c r="HC52" s="495"/>
      <c r="HD52" s="495"/>
      <c r="HE52" s="495"/>
      <c r="HF52" s="495"/>
      <c r="HG52" s="495"/>
      <c r="HH52" s="495"/>
      <c r="HI52" s="495"/>
      <c r="HJ52" s="495"/>
      <c r="HK52" s="495"/>
      <c r="HL52" s="495"/>
      <c r="HM52" s="495"/>
      <c r="HN52" s="495"/>
      <c r="HO52" s="495"/>
      <c r="HP52" s="495"/>
      <c r="HQ52" s="495"/>
      <c r="HR52" s="495"/>
      <c r="HS52" s="495"/>
      <c r="HT52" s="495"/>
      <c r="HU52" s="495"/>
      <c r="HV52" s="495"/>
      <c r="HW52" s="495"/>
      <c r="HX52" s="495"/>
      <c r="HY52" s="495"/>
      <c r="HZ52" s="495"/>
      <c r="IA52" s="495"/>
      <c r="IB52" s="495"/>
      <c r="IC52" s="495"/>
      <c r="ID52" s="495"/>
      <c r="IE52" s="495"/>
      <c r="IF52" s="495"/>
      <c r="IG52" s="495"/>
      <c r="IH52" s="495"/>
      <c r="II52" s="495"/>
      <c r="IJ52" s="495"/>
      <c r="IK52" s="495"/>
      <c r="IL52" s="495"/>
      <c r="IM52" s="495"/>
      <c r="IN52" s="495"/>
      <c r="IO52" s="495"/>
      <c r="IP52" s="495"/>
      <c r="IQ52" s="495"/>
      <c r="IR52" s="495"/>
      <c r="IS52" s="495"/>
      <c r="IT52" s="495"/>
      <c r="IU52" s="495"/>
      <c r="IV52" s="495"/>
    </row>
    <row r="53" spans="1:256" s="153" customFormat="1" ht="71.25" x14ac:dyDescent="0.25">
      <c r="A53" s="147">
        <v>4</v>
      </c>
      <c r="B53" s="148" t="s">
        <v>130</v>
      </c>
      <c r="C53" s="148" t="s">
        <v>130</v>
      </c>
      <c r="D53" s="147" t="s">
        <v>392</v>
      </c>
      <c r="E53" s="147" t="s">
        <v>274</v>
      </c>
      <c r="F53" s="147" t="s">
        <v>0</v>
      </c>
      <c r="G53" s="147">
        <v>0</v>
      </c>
      <c r="H53" s="150">
        <v>41671</v>
      </c>
      <c r="I53" s="150">
        <v>41972</v>
      </c>
      <c r="J53" s="147" t="s">
        <v>20</v>
      </c>
      <c r="K53" s="263">
        <f>+(I53-H53)/30</f>
        <v>10.033333333333333</v>
      </c>
      <c r="L53" s="147">
        <v>0</v>
      </c>
      <c r="M53" s="147">
        <v>350</v>
      </c>
      <c r="N53" s="147">
        <v>0</v>
      </c>
      <c r="O53" s="147" t="s">
        <v>274</v>
      </c>
      <c r="P53" s="147">
        <v>2</v>
      </c>
      <c r="Q53" s="518" t="s">
        <v>408</v>
      </c>
      <c r="R53" s="151"/>
      <c r="S53" s="151"/>
      <c r="T53" s="152"/>
      <c r="U53" s="152"/>
      <c r="V53" s="152"/>
      <c r="W53" s="152"/>
      <c r="X53" s="152"/>
      <c r="Y53" s="152"/>
      <c r="Z53" s="152"/>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2"/>
      <c r="BQ53" s="152"/>
      <c r="BR53" s="152"/>
      <c r="BS53" s="152"/>
      <c r="BT53" s="152"/>
      <c r="BU53" s="152"/>
      <c r="BV53" s="152"/>
      <c r="BW53" s="152"/>
      <c r="BX53" s="152"/>
      <c r="BY53" s="152"/>
      <c r="BZ53" s="152"/>
      <c r="CA53" s="152"/>
      <c r="CB53" s="152"/>
      <c r="CC53" s="152"/>
      <c r="CD53" s="152"/>
      <c r="CE53" s="152"/>
      <c r="CF53" s="152"/>
      <c r="CG53" s="152"/>
      <c r="CH53" s="152"/>
      <c r="CI53" s="152"/>
      <c r="CJ53" s="152"/>
      <c r="CK53" s="152"/>
      <c r="CL53" s="152"/>
      <c r="CM53" s="152"/>
      <c r="CN53" s="152"/>
      <c r="CO53" s="152"/>
      <c r="CP53" s="152"/>
      <c r="CQ53" s="152"/>
      <c r="CR53" s="152"/>
      <c r="CS53" s="152"/>
      <c r="CT53" s="152"/>
      <c r="CU53" s="152"/>
      <c r="CV53" s="152"/>
      <c r="CW53" s="152"/>
      <c r="CX53" s="152"/>
      <c r="CY53" s="152"/>
      <c r="CZ53" s="152"/>
      <c r="DA53" s="152"/>
      <c r="DB53" s="152"/>
      <c r="DC53" s="152"/>
      <c r="DD53" s="152"/>
      <c r="DE53" s="152"/>
      <c r="DF53" s="152"/>
      <c r="DG53" s="152"/>
      <c r="DH53" s="152"/>
      <c r="DI53" s="152"/>
      <c r="DJ53" s="152"/>
      <c r="DK53" s="152"/>
      <c r="DL53" s="152"/>
      <c r="DM53" s="152"/>
      <c r="DN53" s="152"/>
      <c r="DO53" s="152"/>
      <c r="DP53" s="152"/>
      <c r="DQ53" s="152"/>
      <c r="DR53" s="152"/>
      <c r="DS53" s="152"/>
      <c r="DT53" s="152"/>
      <c r="DU53" s="152"/>
      <c r="DV53" s="152"/>
      <c r="DW53" s="152"/>
      <c r="DX53" s="152"/>
      <c r="DY53" s="152"/>
      <c r="DZ53" s="152"/>
      <c r="EA53" s="152"/>
      <c r="EB53" s="152"/>
      <c r="EC53" s="152"/>
      <c r="ED53" s="152"/>
      <c r="EE53" s="152"/>
      <c r="EF53" s="152"/>
      <c r="EG53" s="152"/>
      <c r="EH53" s="152"/>
      <c r="EI53" s="152"/>
      <c r="EJ53" s="152"/>
      <c r="EK53" s="152"/>
      <c r="EL53" s="152"/>
      <c r="EM53" s="152"/>
      <c r="EN53" s="152"/>
      <c r="EO53" s="152"/>
      <c r="EP53" s="152"/>
      <c r="EQ53" s="152"/>
      <c r="ER53" s="152"/>
      <c r="ES53" s="152"/>
      <c r="ET53" s="152"/>
      <c r="EU53" s="152"/>
      <c r="EV53" s="152"/>
      <c r="EW53" s="152"/>
      <c r="EX53" s="152"/>
      <c r="EY53" s="152"/>
      <c r="EZ53" s="152"/>
      <c r="FA53" s="152"/>
      <c r="FB53" s="152"/>
      <c r="FC53" s="152"/>
      <c r="FD53" s="152"/>
      <c r="FE53" s="152"/>
      <c r="FF53" s="152"/>
      <c r="FG53" s="152"/>
      <c r="FH53" s="152"/>
      <c r="FI53" s="152"/>
      <c r="FJ53" s="152"/>
      <c r="FK53" s="152"/>
      <c r="FL53" s="152"/>
      <c r="FM53" s="152"/>
      <c r="FN53" s="152"/>
      <c r="FO53" s="152"/>
      <c r="FP53" s="152"/>
      <c r="FQ53" s="152"/>
      <c r="FR53" s="152"/>
      <c r="FS53" s="152"/>
      <c r="FT53" s="152"/>
      <c r="FU53" s="152"/>
      <c r="FV53" s="152"/>
      <c r="FW53" s="152"/>
      <c r="FX53" s="152"/>
      <c r="FY53" s="152"/>
      <c r="FZ53" s="152"/>
      <c r="GA53" s="152"/>
      <c r="GB53" s="152"/>
      <c r="GC53" s="152"/>
      <c r="GD53" s="152"/>
      <c r="GE53" s="152"/>
      <c r="GF53" s="152"/>
      <c r="GG53" s="152"/>
      <c r="GH53" s="152"/>
      <c r="GI53" s="152"/>
      <c r="GJ53" s="152"/>
      <c r="GK53" s="152"/>
      <c r="GL53" s="152"/>
      <c r="GM53" s="152"/>
      <c r="GN53" s="152"/>
      <c r="GO53" s="152"/>
      <c r="GP53" s="152"/>
      <c r="GQ53" s="152"/>
      <c r="GR53" s="152"/>
      <c r="GS53" s="152"/>
      <c r="GT53" s="152"/>
      <c r="GU53" s="152"/>
      <c r="GV53" s="152"/>
      <c r="GW53" s="152"/>
      <c r="GX53" s="152"/>
      <c r="GY53" s="152"/>
      <c r="GZ53" s="152"/>
      <c r="HA53" s="152"/>
      <c r="HB53" s="152"/>
      <c r="HC53" s="152"/>
      <c r="HD53" s="152"/>
      <c r="HE53" s="152"/>
      <c r="HF53" s="152"/>
      <c r="HG53" s="152"/>
      <c r="HH53" s="152"/>
      <c r="HI53" s="152"/>
      <c r="HJ53" s="152"/>
      <c r="HK53" s="152"/>
      <c r="HL53" s="152"/>
      <c r="HM53" s="152"/>
      <c r="HN53" s="152"/>
      <c r="HO53" s="152"/>
      <c r="HP53" s="152"/>
      <c r="HQ53" s="152"/>
      <c r="HR53" s="152"/>
      <c r="HS53" s="152"/>
      <c r="HT53" s="152"/>
      <c r="HU53" s="152"/>
      <c r="HV53" s="152"/>
      <c r="HW53" s="152"/>
      <c r="HX53" s="152"/>
      <c r="HY53" s="152"/>
      <c r="HZ53" s="152"/>
      <c r="IA53" s="152"/>
      <c r="IB53" s="152"/>
      <c r="IC53" s="152"/>
      <c r="ID53" s="152"/>
      <c r="IE53" s="152"/>
      <c r="IF53" s="152"/>
      <c r="IG53" s="152"/>
      <c r="IH53" s="152"/>
      <c r="II53" s="152"/>
      <c r="IJ53" s="152"/>
      <c r="IK53" s="152"/>
      <c r="IL53" s="152"/>
      <c r="IM53" s="152"/>
      <c r="IN53" s="152"/>
      <c r="IO53" s="152"/>
      <c r="IP53" s="152"/>
      <c r="IQ53" s="152"/>
      <c r="IR53" s="152"/>
      <c r="IS53" s="152"/>
      <c r="IT53" s="152"/>
      <c r="IU53" s="152"/>
      <c r="IV53" s="152"/>
    </row>
    <row r="54" spans="1:256" ht="15" x14ac:dyDescent="0.25">
      <c r="A54" s="503"/>
      <c r="B54" s="26" t="s">
        <v>30</v>
      </c>
      <c r="C54" s="5"/>
      <c r="D54" s="4"/>
      <c r="E54" s="240"/>
      <c r="F54" s="5"/>
      <c r="G54" s="5"/>
      <c r="H54" s="5"/>
      <c r="I54" s="225"/>
      <c r="J54" s="225"/>
      <c r="K54" s="241">
        <f>11+2+10</f>
        <v>23</v>
      </c>
      <c r="L54" s="241">
        <f>SUM(L50:L53)</f>
        <v>20.066666666666666</v>
      </c>
      <c r="M54" s="269">
        <v>980</v>
      </c>
      <c r="N54" s="242">
        <f>SUM(N50:N53)</f>
        <v>0</v>
      </c>
      <c r="O54" s="243"/>
      <c r="P54" s="243"/>
      <c r="Q54" s="498"/>
      <c r="R54" s="495"/>
      <c r="S54" s="495"/>
      <c r="T54" s="495"/>
      <c r="U54" s="495"/>
      <c r="V54" s="495"/>
      <c r="W54" s="495"/>
      <c r="X54" s="495"/>
      <c r="Y54" s="495"/>
      <c r="Z54" s="495"/>
      <c r="AA54" s="495"/>
      <c r="AB54" s="495"/>
      <c r="AC54" s="495"/>
      <c r="AD54" s="495"/>
      <c r="AE54" s="495"/>
      <c r="AF54" s="495"/>
      <c r="AG54" s="495"/>
      <c r="AH54" s="495"/>
      <c r="AI54" s="495"/>
      <c r="AJ54" s="495"/>
      <c r="AK54" s="495"/>
      <c r="AL54" s="495"/>
      <c r="AM54" s="495"/>
      <c r="AN54" s="495"/>
      <c r="AO54" s="495"/>
      <c r="AP54" s="495"/>
      <c r="AQ54" s="495"/>
      <c r="AR54" s="495"/>
      <c r="AS54" s="495"/>
      <c r="AT54" s="495"/>
      <c r="AU54" s="495"/>
      <c r="AV54" s="495"/>
      <c r="AW54" s="495"/>
      <c r="AX54" s="495"/>
      <c r="AY54" s="495"/>
      <c r="AZ54" s="495"/>
      <c r="BA54" s="495"/>
      <c r="BB54" s="495"/>
      <c r="BC54" s="495"/>
      <c r="BD54" s="495"/>
      <c r="BE54" s="495"/>
      <c r="BF54" s="495"/>
      <c r="BG54" s="495"/>
      <c r="BH54" s="495"/>
      <c r="BI54" s="495"/>
      <c r="BJ54" s="495"/>
      <c r="BK54" s="495"/>
      <c r="BL54" s="495"/>
      <c r="BM54" s="495"/>
      <c r="BN54" s="495"/>
      <c r="BO54" s="495"/>
      <c r="BP54" s="495"/>
      <c r="BQ54" s="495"/>
      <c r="BR54" s="495"/>
      <c r="BS54" s="495"/>
      <c r="BT54" s="495"/>
      <c r="BU54" s="495"/>
      <c r="BV54" s="495"/>
      <c r="BW54" s="495"/>
      <c r="BX54" s="495"/>
      <c r="BY54" s="495"/>
      <c r="BZ54" s="495"/>
      <c r="CA54" s="495"/>
      <c r="CB54" s="495"/>
      <c r="CC54" s="495"/>
      <c r="CD54" s="495"/>
      <c r="CE54" s="495"/>
      <c r="CF54" s="495"/>
      <c r="CG54" s="495"/>
      <c r="CH54" s="495"/>
      <c r="CI54" s="495"/>
      <c r="CJ54" s="495"/>
      <c r="CK54" s="495"/>
      <c r="CL54" s="495"/>
      <c r="CM54" s="495"/>
      <c r="CN54" s="495"/>
      <c r="CO54" s="495"/>
      <c r="CP54" s="495"/>
      <c r="CQ54" s="495"/>
      <c r="CR54" s="495"/>
      <c r="CS54" s="495"/>
      <c r="CT54" s="495"/>
      <c r="CU54" s="495"/>
      <c r="CV54" s="495"/>
      <c r="CW54" s="495"/>
      <c r="CX54" s="495"/>
      <c r="CY54" s="495"/>
      <c r="CZ54" s="495"/>
      <c r="DA54" s="495"/>
      <c r="DB54" s="495"/>
      <c r="DC54" s="495"/>
      <c r="DD54" s="495"/>
      <c r="DE54" s="495"/>
      <c r="DF54" s="495"/>
      <c r="DG54" s="495"/>
      <c r="DH54" s="495"/>
      <c r="DI54" s="495"/>
      <c r="DJ54" s="495"/>
      <c r="DK54" s="495"/>
      <c r="DL54" s="495"/>
      <c r="DM54" s="495"/>
      <c r="DN54" s="495"/>
      <c r="DO54" s="495"/>
      <c r="DP54" s="495"/>
      <c r="DQ54" s="495"/>
      <c r="DR54" s="495"/>
      <c r="DS54" s="495"/>
      <c r="DT54" s="495"/>
      <c r="DU54" s="495"/>
      <c r="DV54" s="495"/>
      <c r="DW54" s="495"/>
      <c r="DX54" s="495"/>
      <c r="DY54" s="495"/>
      <c r="DZ54" s="495"/>
      <c r="EA54" s="495"/>
      <c r="EB54" s="495"/>
      <c r="EC54" s="495"/>
      <c r="ED54" s="495"/>
      <c r="EE54" s="495"/>
      <c r="EF54" s="495"/>
      <c r="EG54" s="495"/>
      <c r="EH54" s="495"/>
      <c r="EI54" s="495"/>
      <c r="EJ54" s="495"/>
      <c r="EK54" s="495"/>
      <c r="EL54" s="495"/>
      <c r="EM54" s="495"/>
      <c r="EN54" s="495"/>
      <c r="EO54" s="495"/>
      <c r="EP54" s="495"/>
      <c r="EQ54" s="495"/>
      <c r="ER54" s="495"/>
      <c r="ES54" s="495"/>
      <c r="ET54" s="495"/>
      <c r="EU54" s="495"/>
      <c r="EV54" s="495"/>
      <c r="EW54" s="495"/>
      <c r="EX54" s="495"/>
      <c r="EY54" s="495"/>
      <c r="EZ54" s="495"/>
      <c r="FA54" s="495"/>
      <c r="FB54" s="495"/>
      <c r="FC54" s="495"/>
      <c r="FD54" s="495"/>
      <c r="FE54" s="495"/>
      <c r="FF54" s="495"/>
      <c r="FG54" s="495"/>
      <c r="FH54" s="495"/>
      <c r="FI54" s="495"/>
      <c r="FJ54" s="495"/>
      <c r="FK54" s="495"/>
      <c r="FL54" s="495"/>
      <c r="FM54" s="495"/>
      <c r="FN54" s="495"/>
      <c r="FO54" s="495"/>
      <c r="FP54" s="495"/>
      <c r="FQ54" s="495"/>
      <c r="FR54" s="495"/>
      <c r="FS54" s="495"/>
      <c r="FT54" s="495"/>
      <c r="FU54" s="495"/>
      <c r="FV54" s="495"/>
      <c r="FW54" s="495"/>
      <c r="FX54" s="495"/>
      <c r="FY54" s="495"/>
      <c r="FZ54" s="495"/>
      <c r="GA54" s="495"/>
      <c r="GB54" s="495"/>
      <c r="GC54" s="495"/>
      <c r="GD54" s="495"/>
      <c r="GE54" s="495"/>
      <c r="GF54" s="495"/>
      <c r="GG54" s="495"/>
      <c r="GH54" s="495"/>
      <c r="GI54" s="495"/>
      <c r="GJ54" s="495"/>
      <c r="GK54" s="495"/>
      <c r="GL54" s="495"/>
      <c r="GM54" s="495"/>
      <c r="GN54" s="495"/>
      <c r="GO54" s="495"/>
      <c r="GP54" s="495"/>
      <c r="GQ54" s="495"/>
      <c r="GR54" s="495"/>
      <c r="GS54" s="495"/>
      <c r="GT54" s="495"/>
      <c r="GU54" s="495"/>
      <c r="GV54" s="495"/>
      <c r="GW54" s="495"/>
      <c r="GX54" s="495"/>
      <c r="GY54" s="495"/>
      <c r="GZ54" s="495"/>
      <c r="HA54" s="495"/>
      <c r="HB54" s="495"/>
      <c r="HC54" s="495"/>
      <c r="HD54" s="495"/>
      <c r="HE54" s="495"/>
      <c r="HF54" s="495"/>
      <c r="HG54" s="495"/>
      <c r="HH54" s="495"/>
      <c r="HI54" s="495"/>
      <c r="HJ54" s="495"/>
      <c r="HK54" s="495"/>
      <c r="HL54" s="495"/>
      <c r="HM54" s="495"/>
      <c r="HN54" s="495"/>
      <c r="HO54" s="495"/>
      <c r="HP54" s="495"/>
      <c r="HQ54" s="495"/>
      <c r="HR54" s="495"/>
      <c r="HS54" s="495"/>
      <c r="HT54" s="495"/>
      <c r="HU54" s="495"/>
      <c r="HV54" s="495"/>
      <c r="HW54" s="495"/>
      <c r="HX54" s="495"/>
      <c r="HY54" s="495"/>
      <c r="HZ54" s="495"/>
      <c r="IA54" s="495"/>
      <c r="IB54" s="495"/>
      <c r="IC54" s="495"/>
      <c r="ID54" s="495"/>
      <c r="IE54" s="495"/>
      <c r="IF54" s="495"/>
      <c r="IG54" s="495"/>
      <c r="IH54" s="495"/>
      <c r="II54" s="495"/>
      <c r="IJ54" s="495"/>
      <c r="IK54" s="495"/>
      <c r="IL54" s="495"/>
      <c r="IM54" s="495"/>
      <c r="IN54" s="495"/>
      <c r="IO54" s="495"/>
      <c r="IP54" s="495"/>
      <c r="IQ54" s="495"/>
      <c r="IR54" s="495"/>
      <c r="IS54" s="495"/>
      <c r="IT54" s="495"/>
      <c r="IU54" s="495"/>
      <c r="IV54" s="495"/>
    </row>
    <row r="55" spans="1:256" x14ac:dyDescent="0.25">
      <c r="E55" s="46"/>
      <c r="K55" s="47"/>
    </row>
    <row r="56" spans="1:256" ht="15" x14ac:dyDescent="0.25">
      <c r="B56" s="1049" t="s">
        <v>51</v>
      </c>
      <c r="C56" s="1049" t="s">
        <v>52</v>
      </c>
      <c r="D56" s="1080" t="s">
        <v>53</v>
      </c>
      <c r="E56" s="1080"/>
      <c r="K56" s="48"/>
      <c r="L56" s="48"/>
      <c r="M56" s="48"/>
    </row>
    <row r="57" spans="1:256" ht="15" x14ac:dyDescent="0.25">
      <c r="B57" s="1051"/>
      <c r="C57" s="1051"/>
      <c r="D57" s="493" t="s">
        <v>54</v>
      </c>
      <c r="E57" s="49" t="s">
        <v>55</v>
      </c>
      <c r="H57" s="244"/>
      <c r="I57" s="51"/>
      <c r="K57" s="51"/>
      <c r="L57" s="48"/>
    </row>
    <row r="58" spans="1:256" ht="15" x14ac:dyDescent="0.25">
      <c r="B58" s="50" t="s">
        <v>56</v>
      </c>
      <c r="C58" s="52">
        <f>+K54</f>
        <v>23</v>
      </c>
      <c r="D58" s="500"/>
      <c r="E58" s="500" t="s">
        <v>23</v>
      </c>
      <c r="F58" s="245"/>
      <c r="G58" s="245"/>
      <c r="H58" s="245"/>
      <c r="I58" s="245"/>
      <c r="J58" s="245"/>
      <c r="L58" s="246"/>
      <c r="M58" s="245"/>
    </row>
    <row r="59" spans="1:256" ht="15" x14ac:dyDescent="0.25">
      <c r="B59" s="50" t="s">
        <v>57</v>
      </c>
      <c r="C59" s="54">
        <f>M54</f>
        <v>980</v>
      </c>
      <c r="D59" s="500" t="s">
        <v>23</v>
      </c>
      <c r="E59" s="500"/>
    </row>
    <row r="60" spans="1:256" x14ac:dyDescent="0.25">
      <c r="B60" s="74"/>
      <c r="C60" s="1081"/>
      <c r="D60" s="1081"/>
      <c r="E60" s="1081"/>
      <c r="F60" s="1081"/>
      <c r="G60" s="1081"/>
      <c r="H60" s="1081"/>
      <c r="I60" s="1081"/>
      <c r="J60" s="1081"/>
      <c r="K60" s="1081"/>
      <c r="L60" s="1081"/>
      <c r="M60" s="1081"/>
      <c r="N60" s="1081"/>
    </row>
    <row r="61" spans="1:256" ht="15" thickBot="1" x14ac:dyDescent="0.3"/>
    <row r="62" spans="1:256" ht="15.75" thickBot="1" x14ac:dyDescent="0.3">
      <c r="B62" s="1082" t="s">
        <v>58</v>
      </c>
      <c r="C62" s="1082"/>
      <c r="D62" s="1082"/>
      <c r="E62" s="1082"/>
      <c r="F62" s="1082"/>
      <c r="G62" s="1082"/>
      <c r="H62" s="1082"/>
      <c r="I62" s="1082"/>
      <c r="J62" s="1082"/>
      <c r="K62" s="1082"/>
      <c r="L62" s="1082"/>
      <c r="M62" s="1082"/>
      <c r="N62" s="1082"/>
    </row>
    <row r="65" spans="2:18" ht="90" x14ac:dyDescent="0.25">
      <c r="B65" s="494" t="s">
        <v>59</v>
      </c>
      <c r="C65" s="80" t="s">
        <v>60</v>
      </c>
      <c r="D65" s="80" t="s">
        <v>61</v>
      </c>
      <c r="E65" s="80" t="s">
        <v>62</v>
      </c>
      <c r="F65" s="80" t="s">
        <v>63</v>
      </c>
      <c r="G65" s="80" t="s">
        <v>64</v>
      </c>
      <c r="H65" s="80" t="s">
        <v>137</v>
      </c>
      <c r="I65" s="494" t="s">
        <v>65</v>
      </c>
      <c r="J65" s="80" t="s">
        <v>66</v>
      </c>
      <c r="K65" s="80" t="s">
        <v>67</v>
      </c>
      <c r="L65" s="80" t="s">
        <v>68</v>
      </c>
      <c r="M65" s="80" t="s">
        <v>69</v>
      </c>
      <c r="N65" s="81" t="s">
        <v>70</v>
      </c>
      <c r="O65" s="81" t="s">
        <v>128</v>
      </c>
      <c r="P65" s="1056" t="s">
        <v>21</v>
      </c>
      <c r="Q65" s="1058"/>
      <c r="R65" s="80" t="s">
        <v>72</v>
      </c>
    </row>
    <row r="66" spans="2:18" x14ac:dyDescent="0.2">
      <c r="B66" s="516" t="s">
        <v>113</v>
      </c>
      <c r="C66" s="528" t="s">
        <v>117</v>
      </c>
      <c r="D66" s="528" t="s">
        <v>138</v>
      </c>
      <c r="E66" s="528">
        <v>70</v>
      </c>
      <c r="F66" s="528" t="s">
        <v>20</v>
      </c>
      <c r="G66" s="517" t="s">
        <v>0</v>
      </c>
      <c r="H66" s="528" t="s">
        <v>20</v>
      </c>
      <c r="I66" s="528" t="s">
        <v>20</v>
      </c>
      <c r="J66" s="528" t="s">
        <v>20</v>
      </c>
      <c r="K66" s="528" t="s">
        <v>0</v>
      </c>
      <c r="L66" s="528" t="s">
        <v>0</v>
      </c>
      <c r="M66" s="528" t="s">
        <v>0</v>
      </c>
      <c r="N66" s="528" t="s">
        <v>0</v>
      </c>
      <c r="O66" s="528" t="s">
        <v>0</v>
      </c>
      <c r="P66" s="1305"/>
      <c r="Q66" s="1306"/>
      <c r="R66" s="528" t="s">
        <v>0</v>
      </c>
    </row>
    <row r="67" spans="2:18" x14ac:dyDescent="0.2">
      <c r="B67" s="516"/>
      <c r="C67" s="528"/>
      <c r="D67" s="528"/>
      <c r="E67" s="528"/>
      <c r="F67" s="528"/>
      <c r="G67" s="517"/>
      <c r="H67" s="528"/>
      <c r="I67" s="528"/>
      <c r="J67" s="528"/>
      <c r="K67" s="528"/>
      <c r="L67" s="528"/>
      <c r="M67" s="528"/>
      <c r="N67" s="528"/>
      <c r="O67" s="528"/>
      <c r="P67" s="1305"/>
      <c r="Q67" s="1306"/>
      <c r="R67" s="528"/>
    </row>
    <row r="68" spans="2:18" x14ac:dyDescent="0.25">
      <c r="B68" s="31" t="s">
        <v>73</v>
      </c>
      <c r="H68" s="508"/>
      <c r="I68" s="508"/>
    </row>
    <row r="69" spans="2:18" x14ac:dyDescent="0.25">
      <c r="B69" s="31" t="s">
        <v>74</v>
      </c>
    </row>
    <row r="70" spans="2:18" x14ac:dyDescent="0.25">
      <c r="B70" s="31" t="s">
        <v>75</v>
      </c>
    </row>
    <row r="72" spans="2:18" ht="15" thickBot="1" x14ac:dyDescent="0.3"/>
    <row r="73" spans="2:18" ht="15.75" thickBot="1" x14ac:dyDescent="0.3">
      <c r="B73" s="1063" t="s">
        <v>76</v>
      </c>
      <c r="C73" s="1064"/>
      <c r="D73" s="1064"/>
      <c r="E73" s="1064"/>
      <c r="F73" s="1064"/>
      <c r="G73" s="1064"/>
      <c r="H73" s="1064"/>
      <c r="I73" s="1064"/>
      <c r="J73" s="1064"/>
      <c r="K73" s="1064"/>
      <c r="L73" s="1064"/>
      <c r="M73" s="1064"/>
      <c r="N73" s="1065"/>
    </row>
    <row r="78" spans="2:18" ht="15" x14ac:dyDescent="0.25">
      <c r="B78" s="1054" t="s">
        <v>77</v>
      </c>
      <c r="C78" s="1071" t="s">
        <v>78</v>
      </c>
      <c r="D78" s="1071" t="s">
        <v>79</v>
      </c>
      <c r="E78" s="1071" t="s">
        <v>80</v>
      </c>
      <c r="F78" s="1071" t="s">
        <v>81</v>
      </c>
      <c r="G78" s="1071" t="s">
        <v>82</v>
      </c>
      <c r="H78" s="1071" t="s">
        <v>83</v>
      </c>
      <c r="I78" s="1071" t="s">
        <v>84</v>
      </c>
      <c r="J78" s="1071" t="s">
        <v>85</v>
      </c>
      <c r="K78" s="1071"/>
      <c r="L78" s="1071"/>
      <c r="M78" s="1071" t="s">
        <v>86</v>
      </c>
      <c r="N78" s="1071" t="s">
        <v>478</v>
      </c>
      <c r="O78" s="1071" t="s">
        <v>479</v>
      </c>
      <c r="P78" s="1071" t="s">
        <v>21</v>
      </c>
      <c r="Q78" s="1071"/>
    </row>
    <row r="79" spans="2:18" x14ac:dyDescent="0.2">
      <c r="B79" s="1055"/>
      <c r="C79" s="1071"/>
      <c r="D79" s="1071"/>
      <c r="E79" s="1071"/>
      <c r="F79" s="1071"/>
      <c r="G79" s="1071"/>
      <c r="H79" s="1071"/>
      <c r="I79" s="1071"/>
      <c r="J79" s="56" t="s">
        <v>87</v>
      </c>
      <c r="K79" s="37" t="s">
        <v>88</v>
      </c>
      <c r="L79" s="11" t="s">
        <v>89</v>
      </c>
      <c r="M79" s="1071"/>
      <c r="N79" s="1071"/>
      <c r="O79" s="1071"/>
      <c r="P79" s="1071"/>
      <c r="Q79" s="1071"/>
    </row>
    <row r="80" spans="2:18" ht="85.5" x14ac:dyDescent="0.25">
      <c r="B80" s="503" t="s">
        <v>90</v>
      </c>
      <c r="C80" s="99">
        <v>5.0000000000000001E-3</v>
      </c>
      <c r="D80" s="500" t="s">
        <v>139</v>
      </c>
      <c r="E80" s="1">
        <v>1070919429</v>
      </c>
      <c r="F80" s="503" t="s">
        <v>110</v>
      </c>
      <c r="G80" s="503" t="s">
        <v>411</v>
      </c>
      <c r="H80" s="7">
        <v>40635</v>
      </c>
      <c r="I80" s="1" t="s">
        <v>140</v>
      </c>
      <c r="J80" s="525" t="s">
        <v>482</v>
      </c>
      <c r="K80" s="34" t="s">
        <v>413</v>
      </c>
      <c r="L80" s="34" t="s">
        <v>414</v>
      </c>
      <c r="M80" s="503" t="s">
        <v>0</v>
      </c>
      <c r="N80" s="503" t="s">
        <v>0</v>
      </c>
      <c r="O80" s="503" t="s">
        <v>0</v>
      </c>
      <c r="P80" s="1168" t="s">
        <v>412</v>
      </c>
      <c r="Q80" s="1168"/>
    </row>
    <row r="81" spans="2:17" ht="185.25" x14ac:dyDescent="0.25">
      <c r="B81" s="503" t="s">
        <v>91</v>
      </c>
      <c r="C81" s="99">
        <v>5.0000000000000001E-3</v>
      </c>
      <c r="D81" s="500" t="s">
        <v>141</v>
      </c>
      <c r="E81" s="500" t="s">
        <v>142</v>
      </c>
      <c r="F81" s="503" t="s">
        <v>110</v>
      </c>
      <c r="G81" s="503" t="s">
        <v>415</v>
      </c>
      <c r="H81" s="7">
        <v>39395</v>
      </c>
      <c r="I81" s="503" t="s">
        <v>416</v>
      </c>
      <c r="J81" s="525" t="s">
        <v>483</v>
      </c>
      <c r="K81" s="527" t="s">
        <v>418</v>
      </c>
      <c r="L81" s="203" t="s">
        <v>417</v>
      </c>
      <c r="M81" s="500" t="s">
        <v>0</v>
      </c>
      <c r="N81" s="500" t="s">
        <v>0</v>
      </c>
      <c r="O81" s="500" t="s">
        <v>0</v>
      </c>
      <c r="P81" s="1168"/>
      <c r="Q81" s="1304"/>
    </row>
    <row r="83" spans="2:17" ht="15" thickBot="1" x14ac:dyDescent="0.3"/>
    <row r="84" spans="2:17" ht="15.75" thickBot="1" x14ac:dyDescent="0.3">
      <c r="B84" s="1063" t="s">
        <v>92</v>
      </c>
      <c r="C84" s="1064"/>
      <c r="D84" s="1064"/>
      <c r="E84" s="1064"/>
      <c r="F84" s="1064"/>
      <c r="G84" s="1064"/>
      <c r="H84" s="1064"/>
      <c r="I84" s="1064"/>
      <c r="J84" s="1064"/>
      <c r="K84" s="1064"/>
      <c r="L84" s="1064"/>
      <c r="M84" s="1064"/>
      <c r="N84" s="1065"/>
    </row>
    <row r="87" spans="2:17" ht="30" x14ac:dyDescent="0.25">
      <c r="B87" s="80" t="s">
        <v>19</v>
      </c>
      <c r="C87" s="80" t="s">
        <v>72</v>
      </c>
      <c r="D87" s="1056" t="s">
        <v>21</v>
      </c>
      <c r="E87" s="1058"/>
    </row>
    <row r="88" spans="2:17" x14ac:dyDescent="0.25">
      <c r="B88" s="503" t="s">
        <v>143</v>
      </c>
      <c r="C88" s="500" t="s">
        <v>0</v>
      </c>
      <c r="D88" s="1073"/>
      <c r="E88" s="1073"/>
    </row>
    <row r="91" spans="2:17" ht="15" x14ac:dyDescent="0.25">
      <c r="B91" s="1069" t="s">
        <v>93</v>
      </c>
      <c r="C91" s="1070"/>
      <c r="D91" s="1070"/>
      <c r="E91" s="1070"/>
      <c r="F91" s="1070"/>
      <c r="G91" s="1070"/>
      <c r="H91" s="1070"/>
      <c r="I91" s="1070"/>
      <c r="J91" s="1070"/>
      <c r="K91" s="1070"/>
      <c r="L91" s="1070"/>
      <c r="M91" s="1070"/>
      <c r="N91" s="1070"/>
      <c r="O91" s="1070"/>
      <c r="P91" s="1070"/>
    </row>
    <row r="93" spans="2:17" ht="15" thickBot="1" x14ac:dyDescent="0.3"/>
    <row r="94" spans="2:17" ht="15.75" thickBot="1" x14ac:dyDescent="0.3">
      <c r="B94" s="1063" t="s">
        <v>94</v>
      </c>
      <c r="C94" s="1064"/>
      <c r="D94" s="1064"/>
      <c r="E94" s="1064"/>
      <c r="F94" s="1064"/>
      <c r="G94" s="1064"/>
      <c r="H94" s="1064"/>
      <c r="I94" s="1064"/>
      <c r="J94" s="1064"/>
      <c r="K94" s="1064"/>
      <c r="L94" s="1064"/>
      <c r="M94" s="1064"/>
      <c r="N94" s="1065"/>
    </row>
    <row r="95" spans="2:17" x14ac:dyDescent="0.25">
      <c r="J95" s="51">
        <v>40194</v>
      </c>
    </row>
    <row r="96" spans="2:17" ht="15" thickBot="1" x14ac:dyDescent="0.3">
      <c r="M96" s="77"/>
      <c r="N96" s="77"/>
    </row>
    <row r="97" spans="1:256" ht="90" x14ac:dyDescent="0.25">
      <c r="A97" s="62"/>
      <c r="B97" s="78" t="s">
        <v>34</v>
      </c>
      <c r="C97" s="78" t="s">
        <v>35</v>
      </c>
      <c r="D97" s="78" t="s">
        <v>36</v>
      </c>
      <c r="E97" s="78" t="s">
        <v>37</v>
      </c>
      <c r="F97" s="78" t="s">
        <v>38</v>
      </c>
      <c r="G97" s="78" t="s">
        <v>39</v>
      </c>
      <c r="H97" s="78" t="s">
        <v>40</v>
      </c>
      <c r="I97" s="78" t="s">
        <v>41</v>
      </c>
      <c r="J97" s="78" t="s">
        <v>42</v>
      </c>
      <c r="K97" s="78" t="s">
        <v>43</v>
      </c>
      <c r="L97" s="78" t="s">
        <v>44</v>
      </c>
      <c r="M97" s="79" t="s">
        <v>45</v>
      </c>
      <c r="N97" s="78" t="s">
        <v>46</v>
      </c>
      <c r="O97" s="78" t="s">
        <v>47</v>
      </c>
      <c r="P97" s="497" t="s">
        <v>48</v>
      </c>
      <c r="Q97" s="497" t="s">
        <v>49</v>
      </c>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2"/>
      <c r="BB97" s="62"/>
      <c r="BC97" s="62"/>
      <c r="BD97" s="62"/>
      <c r="BE97" s="62"/>
      <c r="BF97" s="62"/>
      <c r="BG97" s="62"/>
      <c r="BH97" s="62"/>
      <c r="BI97" s="62"/>
      <c r="BJ97" s="62"/>
      <c r="BK97" s="62"/>
      <c r="BL97" s="62"/>
      <c r="BM97" s="62"/>
      <c r="BN97" s="62"/>
      <c r="BO97" s="62"/>
      <c r="BP97" s="62"/>
      <c r="BQ97" s="62"/>
      <c r="BR97" s="62"/>
      <c r="BS97" s="62"/>
      <c r="BT97" s="62"/>
      <c r="BU97" s="62"/>
      <c r="BV97" s="62"/>
      <c r="BW97" s="62"/>
      <c r="BX97" s="62"/>
      <c r="BY97" s="62"/>
      <c r="BZ97" s="62"/>
      <c r="CA97" s="62"/>
      <c r="CB97" s="62"/>
      <c r="CC97" s="62"/>
      <c r="CD97" s="62"/>
      <c r="CE97" s="62"/>
      <c r="CF97" s="62"/>
      <c r="CG97" s="62"/>
      <c r="CH97" s="62"/>
      <c r="CI97" s="62"/>
      <c r="CJ97" s="62"/>
      <c r="CK97" s="62"/>
      <c r="CL97" s="62"/>
      <c r="CM97" s="62"/>
      <c r="CN97" s="62"/>
      <c r="CO97" s="62"/>
      <c r="CP97" s="62"/>
      <c r="CQ97" s="62"/>
      <c r="CR97" s="62"/>
      <c r="CS97" s="62"/>
      <c r="CT97" s="62"/>
      <c r="CU97" s="62"/>
      <c r="CV97" s="62"/>
      <c r="CW97" s="62"/>
      <c r="CX97" s="62"/>
      <c r="CY97" s="62"/>
      <c r="CZ97" s="62"/>
      <c r="DA97" s="62"/>
      <c r="DB97" s="62"/>
      <c r="DC97" s="62"/>
      <c r="DD97" s="62"/>
      <c r="DE97" s="62"/>
      <c r="DF97" s="62"/>
      <c r="DG97" s="62"/>
      <c r="DH97" s="62"/>
      <c r="DI97" s="62"/>
      <c r="DJ97" s="62"/>
      <c r="DK97" s="62"/>
      <c r="DL97" s="62"/>
      <c r="DM97" s="62"/>
      <c r="DN97" s="62"/>
      <c r="DO97" s="62"/>
      <c r="DP97" s="62"/>
      <c r="DQ97" s="62"/>
      <c r="DR97" s="62"/>
      <c r="DS97" s="62"/>
      <c r="DT97" s="62"/>
      <c r="DU97" s="62"/>
      <c r="DV97" s="62"/>
      <c r="DW97" s="62"/>
      <c r="DX97" s="62"/>
      <c r="DY97" s="62"/>
      <c r="DZ97" s="62"/>
      <c r="EA97" s="62"/>
      <c r="EB97" s="62"/>
      <c r="EC97" s="62"/>
      <c r="ED97" s="62"/>
      <c r="EE97" s="62"/>
      <c r="EF97" s="62"/>
      <c r="EG97" s="62"/>
      <c r="EH97" s="62"/>
      <c r="EI97" s="62"/>
      <c r="EJ97" s="62"/>
      <c r="EK97" s="62"/>
      <c r="EL97" s="62"/>
      <c r="EM97" s="62"/>
      <c r="EN97" s="62"/>
      <c r="EO97" s="62"/>
      <c r="EP97" s="62"/>
      <c r="EQ97" s="62"/>
      <c r="ER97" s="62"/>
      <c r="ES97" s="62"/>
      <c r="ET97" s="62"/>
      <c r="EU97" s="62"/>
      <c r="EV97" s="62"/>
      <c r="EW97" s="62"/>
      <c r="EX97" s="62"/>
      <c r="EY97" s="62"/>
      <c r="EZ97" s="62"/>
      <c r="FA97" s="62"/>
      <c r="FB97" s="62"/>
      <c r="FC97" s="62"/>
      <c r="FD97" s="62"/>
      <c r="FE97" s="62"/>
      <c r="FF97" s="62"/>
      <c r="FG97" s="62"/>
      <c r="FH97" s="62"/>
      <c r="FI97" s="62"/>
      <c r="FJ97" s="62"/>
      <c r="FK97" s="62"/>
      <c r="FL97" s="62"/>
      <c r="FM97" s="62"/>
      <c r="FN97" s="62"/>
      <c r="FO97" s="62"/>
      <c r="FP97" s="62"/>
      <c r="FQ97" s="62"/>
      <c r="FR97" s="62"/>
      <c r="FS97" s="62"/>
      <c r="FT97" s="62"/>
      <c r="FU97" s="62"/>
      <c r="FV97" s="62"/>
      <c r="FW97" s="62"/>
      <c r="FX97" s="62"/>
      <c r="FY97" s="62"/>
      <c r="FZ97" s="62"/>
      <c r="GA97" s="62"/>
      <c r="GB97" s="62"/>
      <c r="GC97" s="62"/>
      <c r="GD97" s="62"/>
      <c r="GE97" s="62"/>
      <c r="GF97" s="62"/>
      <c r="GG97" s="62"/>
      <c r="GH97" s="62"/>
      <c r="GI97" s="62"/>
      <c r="GJ97" s="62"/>
      <c r="GK97" s="62"/>
      <c r="GL97" s="62"/>
      <c r="GM97" s="62"/>
      <c r="GN97" s="62"/>
      <c r="GO97" s="62"/>
      <c r="GP97" s="62"/>
      <c r="GQ97" s="62"/>
      <c r="GR97" s="62"/>
      <c r="GS97" s="62"/>
      <c r="GT97" s="62"/>
      <c r="GU97" s="62"/>
      <c r="GV97" s="62"/>
      <c r="GW97" s="62"/>
      <c r="GX97" s="62"/>
      <c r="GY97" s="62"/>
      <c r="GZ97" s="62"/>
      <c r="HA97" s="62"/>
      <c r="HB97" s="62"/>
      <c r="HC97" s="62"/>
      <c r="HD97" s="62"/>
      <c r="HE97" s="62"/>
      <c r="HF97" s="62"/>
      <c r="HG97" s="62"/>
      <c r="HH97" s="62"/>
      <c r="HI97" s="62"/>
      <c r="HJ97" s="62"/>
      <c r="HK97" s="62"/>
      <c r="HL97" s="62"/>
      <c r="HM97" s="62"/>
      <c r="HN97" s="62"/>
      <c r="HO97" s="62"/>
      <c r="HP97" s="62"/>
      <c r="HQ97" s="62"/>
      <c r="HR97" s="62"/>
      <c r="HS97" s="62"/>
      <c r="HT97" s="62"/>
      <c r="HU97" s="62"/>
      <c r="HV97" s="62"/>
      <c r="HW97" s="62"/>
      <c r="HX97" s="62"/>
      <c r="HY97" s="62"/>
      <c r="HZ97" s="62"/>
      <c r="IA97" s="62"/>
      <c r="IB97" s="62"/>
      <c r="IC97" s="62"/>
      <c r="ID97" s="62"/>
      <c r="IE97" s="62"/>
      <c r="IF97" s="62"/>
      <c r="IG97" s="62"/>
      <c r="IH97" s="62"/>
      <c r="II97" s="62"/>
      <c r="IJ97" s="62"/>
      <c r="IK97" s="62"/>
      <c r="IL97" s="62"/>
      <c r="IM97" s="62"/>
      <c r="IN97" s="62"/>
      <c r="IO97" s="62"/>
      <c r="IP97" s="62"/>
      <c r="IQ97" s="62"/>
      <c r="IR97" s="62"/>
      <c r="IS97" s="62"/>
      <c r="IT97" s="62"/>
      <c r="IU97" s="62"/>
      <c r="IV97" s="62"/>
    </row>
    <row r="98" spans="1:256" ht="270.75" x14ac:dyDescent="0.25">
      <c r="A98" s="503"/>
      <c r="B98" s="4" t="s">
        <v>130</v>
      </c>
      <c r="C98" s="4" t="s">
        <v>130</v>
      </c>
      <c r="D98" s="4" t="s">
        <v>144</v>
      </c>
      <c r="E98" s="4" t="s">
        <v>145</v>
      </c>
      <c r="F98" s="5" t="s">
        <v>0</v>
      </c>
      <c r="G98" s="5">
        <v>0</v>
      </c>
      <c r="H98" s="224">
        <v>39884</v>
      </c>
      <c r="I98" s="224">
        <v>40220</v>
      </c>
      <c r="J98" s="225" t="s">
        <v>20</v>
      </c>
      <c r="K98" s="263">
        <f>+(I98-J95)/30</f>
        <v>0.8666666666666667</v>
      </c>
      <c r="L98" s="228">
        <f>+(J95-H98)/30</f>
        <v>10.333333333333334</v>
      </c>
      <c r="M98" s="228" t="s">
        <v>134</v>
      </c>
      <c r="N98" s="228" t="s">
        <v>50</v>
      </c>
      <c r="O98" s="229">
        <v>1213000000</v>
      </c>
      <c r="P98" s="229">
        <v>34</v>
      </c>
      <c r="Q98" s="518" t="s">
        <v>409</v>
      </c>
      <c r="R98" s="8"/>
      <c r="S98" s="8"/>
      <c r="T98" s="8"/>
      <c r="U98" s="8"/>
      <c r="V98" s="8"/>
      <c r="W98" s="8"/>
      <c r="X98" s="8"/>
      <c r="Y98" s="8"/>
      <c r="Z98" s="8"/>
      <c r="AA98" s="495"/>
      <c r="AB98" s="495"/>
      <c r="AC98" s="495"/>
      <c r="AD98" s="495"/>
      <c r="AE98" s="495"/>
      <c r="AF98" s="495"/>
      <c r="AG98" s="495"/>
      <c r="AH98" s="495"/>
      <c r="AI98" s="495"/>
      <c r="AJ98" s="495"/>
      <c r="AK98" s="495"/>
      <c r="AL98" s="495"/>
      <c r="AM98" s="495"/>
      <c r="AN98" s="495"/>
      <c r="AO98" s="495"/>
      <c r="AP98" s="495"/>
      <c r="AQ98" s="495"/>
      <c r="AR98" s="495"/>
      <c r="AS98" s="495"/>
      <c r="AT98" s="495"/>
      <c r="AU98" s="495"/>
      <c r="AV98" s="495"/>
      <c r="AW98" s="495"/>
      <c r="AX98" s="495"/>
      <c r="AY98" s="495"/>
      <c r="AZ98" s="495"/>
      <c r="BA98" s="495"/>
      <c r="BB98" s="495"/>
      <c r="BC98" s="495"/>
      <c r="BD98" s="495"/>
      <c r="BE98" s="495"/>
      <c r="BF98" s="495"/>
      <c r="BG98" s="495"/>
      <c r="BH98" s="495"/>
      <c r="BI98" s="495"/>
      <c r="BJ98" s="495"/>
      <c r="BK98" s="495"/>
      <c r="BL98" s="495"/>
      <c r="BM98" s="495"/>
      <c r="BN98" s="495"/>
      <c r="BO98" s="495"/>
      <c r="BP98" s="495"/>
      <c r="BQ98" s="495"/>
      <c r="BR98" s="495"/>
      <c r="BS98" s="495"/>
      <c r="BT98" s="495"/>
      <c r="BU98" s="495"/>
      <c r="BV98" s="495"/>
      <c r="BW98" s="495"/>
      <c r="BX98" s="495"/>
      <c r="BY98" s="495"/>
      <c r="BZ98" s="495"/>
      <c r="CA98" s="495"/>
      <c r="CB98" s="495"/>
      <c r="CC98" s="495"/>
      <c r="CD98" s="495"/>
      <c r="CE98" s="495"/>
      <c r="CF98" s="495"/>
      <c r="CG98" s="495"/>
      <c r="CH98" s="495"/>
      <c r="CI98" s="495"/>
      <c r="CJ98" s="495"/>
      <c r="CK98" s="495"/>
      <c r="CL98" s="495"/>
      <c r="CM98" s="495"/>
      <c r="CN98" s="495"/>
      <c r="CO98" s="495"/>
      <c r="CP98" s="495"/>
      <c r="CQ98" s="495"/>
      <c r="CR98" s="495"/>
      <c r="CS98" s="495"/>
      <c r="CT98" s="495"/>
      <c r="CU98" s="495"/>
      <c r="CV98" s="495"/>
      <c r="CW98" s="495"/>
      <c r="CX98" s="495"/>
      <c r="CY98" s="495"/>
      <c r="CZ98" s="495"/>
      <c r="DA98" s="495"/>
      <c r="DB98" s="495"/>
      <c r="DC98" s="495"/>
      <c r="DD98" s="495"/>
      <c r="DE98" s="495"/>
      <c r="DF98" s="495"/>
      <c r="DG98" s="495"/>
      <c r="DH98" s="495"/>
      <c r="DI98" s="495"/>
      <c r="DJ98" s="495"/>
      <c r="DK98" s="495"/>
      <c r="DL98" s="495"/>
      <c r="DM98" s="495"/>
      <c r="DN98" s="495"/>
      <c r="DO98" s="495"/>
      <c r="DP98" s="495"/>
      <c r="DQ98" s="495"/>
      <c r="DR98" s="495"/>
      <c r="DS98" s="495"/>
      <c r="DT98" s="495"/>
      <c r="DU98" s="495"/>
      <c r="DV98" s="495"/>
      <c r="DW98" s="495"/>
      <c r="DX98" s="495"/>
      <c r="DY98" s="495"/>
      <c r="DZ98" s="495"/>
      <c r="EA98" s="495"/>
      <c r="EB98" s="495"/>
      <c r="EC98" s="495"/>
      <c r="ED98" s="495"/>
      <c r="EE98" s="495"/>
      <c r="EF98" s="495"/>
      <c r="EG98" s="495"/>
      <c r="EH98" s="495"/>
      <c r="EI98" s="495"/>
      <c r="EJ98" s="495"/>
      <c r="EK98" s="495"/>
      <c r="EL98" s="495"/>
      <c r="EM98" s="495"/>
      <c r="EN98" s="495"/>
      <c r="EO98" s="495"/>
      <c r="EP98" s="495"/>
      <c r="EQ98" s="495"/>
      <c r="ER98" s="495"/>
      <c r="ES98" s="495"/>
      <c r="ET98" s="495"/>
      <c r="EU98" s="495"/>
      <c r="EV98" s="495"/>
      <c r="EW98" s="495"/>
      <c r="EX98" s="495"/>
      <c r="EY98" s="495"/>
      <c r="EZ98" s="495"/>
      <c r="FA98" s="495"/>
      <c r="FB98" s="495"/>
      <c r="FC98" s="495"/>
      <c r="FD98" s="495"/>
      <c r="FE98" s="495"/>
      <c r="FF98" s="495"/>
      <c r="FG98" s="495"/>
      <c r="FH98" s="495"/>
      <c r="FI98" s="495"/>
      <c r="FJ98" s="495"/>
      <c r="FK98" s="495"/>
      <c r="FL98" s="495"/>
      <c r="FM98" s="495"/>
      <c r="FN98" s="495"/>
      <c r="FO98" s="495"/>
      <c r="FP98" s="495"/>
      <c r="FQ98" s="495"/>
      <c r="FR98" s="495"/>
      <c r="FS98" s="495"/>
      <c r="FT98" s="495"/>
      <c r="FU98" s="495"/>
      <c r="FV98" s="495"/>
      <c r="FW98" s="495"/>
      <c r="FX98" s="495"/>
      <c r="FY98" s="495"/>
      <c r="FZ98" s="495"/>
      <c r="GA98" s="495"/>
      <c r="GB98" s="495"/>
      <c r="GC98" s="495"/>
      <c r="GD98" s="495"/>
      <c r="GE98" s="495"/>
      <c r="GF98" s="495"/>
      <c r="GG98" s="495"/>
      <c r="GH98" s="495"/>
      <c r="GI98" s="495"/>
      <c r="GJ98" s="495"/>
      <c r="GK98" s="495"/>
      <c r="GL98" s="495"/>
      <c r="GM98" s="495"/>
      <c r="GN98" s="495"/>
      <c r="GO98" s="495"/>
      <c r="GP98" s="495"/>
      <c r="GQ98" s="495"/>
      <c r="GR98" s="495"/>
      <c r="GS98" s="495"/>
      <c r="GT98" s="495"/>
      <c r="GU98" s="495"/>
      <c r="GV98" s="495"/>
      <c r="GW98" s="495"/>
      <c r="GX98" s="495"/>
      <c r="GY98" s="495"/>
      <c r="GZ98" s="495"/>
      <c r="HA98" s="495"/>
      <c r="HB98" s="495"/>
      <c r="HC98" s="495"/>
      <c r="HD98" s="495"/>
      <c r="HE98" s="495"/>
      <c r="HF98" s="495"/>
      <c r="HG98" s="495"/>
      <c r="HH98" s="495"/>
      <c r="HI98" s="495"/>
      <c r="HJ98" s="495"/>
      <c r="HK98" s="495"/>
      <c r="HL98" s="495"/>
      <c r="HM98" s="495"/>
      <c r="HN98" s="495"/>
      <c r="HO98" s="495"/>
      <c r="HP98" s="495"/>
      <c r="HQ98" s="495"/>
      <c r="HR98" s="495"/>
      <c r="HS98" s="495"/>
      <c r="HT98" s="495"/>
      <c r="HU98" s="495"/>
      <c r="HV98" s="495"/>
      <c r="HW98" s="495"/>
      <c r="HX98" s="495"/>
      <c r="HY98" s="495"/>
      <c r="HZ98" s="495"/>
      <c r="IA98" s="495"/>
      <c r="IB98" s="495"/>
      <c r="IC98" s="495"/>
      <c r="ID98" s="495"/>
      <c r="IE98" s="495"/>
      <c r="IF98" s="495"/>
      <c r="IG98" s="495"/>
      <c r="IH98" s="495"/>
      <c r="II98" s="495"/>
      <c r="IJ98" s="495"/>
      <c r="IK98" s="495"/>
      <c r="IL98" s="495"/>
      <c r="IM98" s="495"/>
      <c r="IN98" s="495"/>
      <c r="IO98" s="495"/>
      <c r="IP98" s="495"/>
      <c r="IQ98" s="495"/>
      <c r="IR98" s="495"/>
      <c r="IS98" s="495"/>
      <c r="IT98" s="495"/>
      <c r="IU98" s="495"/>
      <c r="IV98" s="495"/>
    </row>
    <row r="99" spans="1:256" ht="110.25" customHeight="1" x14ac:dyDescent="0.25">
      <c r="A99" s="503">
        <f>+A98+1</f>
        <v>1</v>
      </c>
      <c r="B99" s="4" t="s">
        <v>130</v>
      </c>
      <c r="C99" s="4" t="s">
        <v>130</v>
      </c>
      <c r="D99" s="4" t="s">
        <v>407</v>
      </c>
      <c r="E99" s="4" t="s">
        <v>136</v>
      </c>
      <c r="F99" s="5" t="s">
        <v>0</v>
      </c>
      <c r="G99" s="5">
        <v>0</v>
      </c>
      <c r="H99" s="224">
        <v>40918</v>
      </c>
      <c r="I99" s="224">
        <v>41283</v>
      </c>
      <c r="J99" s="225" t="s">
        <v>20</v>
      </c>
      <c r="K99" s="263">
        <v>10</v>
      </c>
      <c r="L99" s="228">
        <v>2</v>
      </c>
      <c r="M99" s="6">
        <v>450</v>
      </c>
      <c r="N99" s="228">
        <v>0</v>
      </c>
      <c r="O99" s="229">
        <v>270000000</v>
      </c>
      <c r="P99" s="229">
        <v>30</v>
      </c>
      <c r="Q99" s="518" t="s">
        <v>421</v>
      </c>
      <c r="R99" s="495"/>
      <c r="S99" s="495"/>
      <c r="T99" s="495"/>
      <c r="U99" s="495"/>
      <c r="V99" s="495"/>
      <c r="W99" s="495"/>
      <c r="X99" s="495"/>
      <c r="Y99" s="495"/>
      <c r="Z99" s="495"/>
      <c r="AA99" s="495"/>
      <c r="AB99" s="495"/>
      <c r="AC99" s="495"/>
      <c r="AD99" s="495"/>
      <c r="AE99" s="495"/>
      <c r="AF99" s="495"/>
      <c r="AG99" s="495"/>
      <c r="AH99" s="495"/>
      <c r="AI99" s="495"/>
      <c r="AJ99" s="495"/>
      <c r="AK99" s="495"/>
      <c r="AL99" s="495"/>
      <c r="AM99" s="495"/>
      <c r="AN99" s="495"/>
      <c r="AO99" s="495"/>
      <c r="AP99" s="495"/>
      <c r="AQ99" s="495"/>
      <c r="AR99" s="495"/>
      <c r="AS99" s="495"/>
      <c r="AT99" s="495"/>
      <c r="AU99" s="495"/>
      <c r="AV99" s="495"/>
      <c r="AW99" s="495"/>
      <c r="AX99" s="495"/>
      <c r="AY99" s="495"/>
      <c r="AZ99" s="495"/>
      <c r="BA99" s="495"/>
      <c r="BB99" s="495"/>
      <c r="BC99" s="495"/>
      <c r="BD99" s="495"/>
      <c r="BE99" s="495"/>
      <c r="BF99" s="495"/>
      <c r="BG99" s="495"/>
      <c r="BH99" s="495"/>
      <c r="BI99" s="495"/>
      <c r="BJ99" s="495"/>
      <c r="BK99" s="495"/>
      <c r="BL99" s="495"/>
      <c r="BM99" s="495"/>
      <c r="BN99" s="495"/>
      <c r="BO99" s="495"/>
      <c r="BP99" s="495"/>
      <c r="BQ99" s="495"/>
      <c r="BR99" s="495"/>
      <c r="BS99" s="495"/>
      <c r="BT99" s="495"/>
      <c r="BU99" s="495"/>
      <c r="BV99" s="495"/>
      <c r="BW99" s="495"/>
      <c r="BX99" s="495"/>
      <c r="BY99" s="495"/>
      <c r="BZ99" s="495"/>
      <c r="CA99" s="495"/>
      <c r="CB99" s="495"/>
      <c r="CC99" s="495"/>
      <c r="CD99" s="495"/>
      <c r="CE99" s="495"/>
      <c r="CF99" s="495"/>
      <c r="CG99" s="495"/>
      <c r="CH99" s="495"/>
      <c r="CI99" s="495"/>
      <c r="CJ99" s="495"/>
      <c r="CK99" s="495"/>
      <c r="CL99" s="495"/>
      <c r="CM99" s="495"/>
      <c r="CN99" s="495"/>
      <c r="CO99" s="495"/>
      <c r="CP99" s="495"/>
      <c r="CQ99" s="495"/>
      <c r="CR99" s="495"/>
      <c r="CS99" s="495"/>
      <c r="CT99" s="495"/>
      <c r="CU99" s="495"/>
      <c r="CV99" s="495"/>
      <c r="CW99" s="495"/>
      <c r="CX99" s="495"/>
      <c r="CY99" s="495"/>
      <c r="CZ99" s="495"/>
      <c r="DA99" s="495"/>
      <c r="DB99" s="495"/>
      <c r="DC99" s="495"/>
      <c r="DD99" s="495"/>
      <c r="DE99" s="495"/>
      <c r="DF99" s="495"/>
      <c r="DG99" s="495"/>
      <c r="DH99" s="495"/>
      <c r="DI99" s="495"/>
      <c r="DJ99" s="495"/>
      <c r="DK99" s="495"/>
      <c r="DL99" s="495"/>
      <c r="DM99" s="495"/>
      <c r="DN99" s="495"/>
      <c r="DO99" s="495"/>
      <c r="DP99" s="495"/>
      <c r="DQ99" s="495"/>
      <c r="DR99" s="495"/>
      <c r="DS99" s="495"/>
      <c r="DT99" s="495"/>
      <c r="DU99" s="495"/>
      <c r="DV99" s="495"/>
      <c r="DW99" s="495"/>
      <c r="DX99" s="495"/>
      <c r="DY99" s="495"/>
      <c r="DZ99" s="495"/>
      <c r="EA99" s="495"/>
      <c r="EB99" s="495"/>
      <c r="EC99" s="495"/>
      <c r="ED99" s="495"/>
      <c r="EE99" s="495"/>
      <c r="EF99" s="495"/>
      <c r="EG99" s="495"/>
      <c r="EH99" s="495"/>
      <c r="EI99" s="495"/>
      <c r="EJ99" s="495"/>
      <c r="EK99" s="495"/>
      <c r="EL99" s="495"/>
      <c r="EM99" s="495"/>
      <c r="EN99" s="495"/>
      <c r="EO99" s="495"/>
      <c r="EP99" s="495"/>
      <c r="EQ99" s="495"/>
      <c r="ER99" s="495"/>
      <c r="ES99" s="495"/>
      <c r="ET99" s="495"/>
      <c r="EU99" s="495"/>
      <c r="EV99" s="495"/>
      <c r="EW99" s="495"/>
      <c r="EX99" s="495"/>
      <c r="EY99" s="495"/>
      <c r="EZ99" s="495"/>
      <c r="FA99" s="495"/>
      <c r="FB99" s="495"/>
      <c r="FC99" s="495"/>
      <c r="FD99" s="495"/>
      <c r="FE99" s="495"/>
      <c r="FF99" s="495"/>
      <c r="FG99" s="495"/>
      <c r="FH99" s="495"/>
      <c r="FI99" s="495"/>
      <c r="FJ99" s="495"/>
      <c r="FK99" s="495"/>
      <c r="FL99" s="495"/>
      <c r="FM99" s="495"/>
      <c r="FN99" s="495"/>
      <c r="FO99" s="495"/>
      <c r="FP99" s="495"/>
      <c r="FQ99" s="495"/>
      <c r="FR99" s="495"/>
      <c r="FS99" s="495"/>
      <c r="FT99" s="495"/>
      <c r="FU99" s="495"/>
      <c r="FV99" s="495"/>
      <c r="FW99" s="495"/>
      <c r="FX99" s="495"/>
      <c r="FY99" s="495"/>
      <c r="FZ99" s="495"/>
      <c r="GA99" s="495"/>
      <c r="GB99" s="495"/>
      <c r="GC99" s="495"/>
      <c r="GD99" s="495"/>
      <c r="GE99" s="495"/>
      <c r="GF99" s="495"/>
      <c r="GG99" s="495"/>
      <c r="GH99" s="495"/>
      <c r="GI99" s="495"/>
      <c r="GJ99" s="495"/>
      <c r="GK99" s="495"/>
      <c r="GL99" s="495"/>
      <c r="GM99" s="495"/>
      <c r="GN99" s="495"/>
      <c r="GO99" s="495"/>
      <c r="GP99" s="495"/>
      <c r="GQ99" s="495"/>
      <c r="GR99" s="495"/>
      <c r="GS99" s="495"/>
      <c r="GT99" s="495"/>
      <c r="GU99" s="495"/>
      <c r="GV99" s="495"/>
      <c r="GW99" s="495"/>
      <c r="GX99" s="495"/>
      <c r="GY99" s="495"/>
      <c r="GZ99" s="495"/>
      <c r="HA99" s="495"/>
      <c r="HB99" s="495"/>
      <c r="HC99" s="495"/>
      <c r="HD99" s="495"/>
      <c r="HE99" s="495"/>
      <c r="HF99" s="495"/>
      <c r="HG99" s="495"/>
      <c r="HH99" s="495"/>
      <c r="HI99" s="495"/>
      <c r="HJ99" s="495"/>
      <c r="HK99" s="495"/>
      <c r="HL99" s="495"/>
      <c r="HM99" s="495"/>
      <c r="HN99" s="495"/>
      <c r="HO99" s="495"/>
      <c r="HP99" s="495"/>
      <c r="HQ99" s="495"/>
      <c r="HR99" s="495"/>
      <c r="HS99" s="495"/>
      <c r="HT99" s="495"/>
      <c r="HU99" s="495"/>
      <c r="HV99" s="495"/>
      <c r="HW99" s="495"/>
      <c r="HX99" s="495"/>
      <c r="HY99" s="495"/>
      <c r="HZ99" s="495"/>
      <c r="IA99" s="495"/>
      <c r="IB99" s="495"/>
      <c r="IC99" s="495"/>
      <c r="ID99" s="495"/>
      <c r="IE99" s="495"/>
      <c r="IF99" s="495"/>
      <c r="IG99" s="495"/>
      <c r="IH99" s="495"/>
      <c r="II99" s="495"/>
      <c r="IJ99" s="495"/>
      <c r="IK99" s="495"/>
      <c r="IL99" s="495"/>
      <c r="IM99" s="495"/>
      <c r="IN99" s="495"/>
      <c r="IO99" s="495"/>
      <c r="IP99" s="495"/>
      <c r="IQ99" s="495"/>
      <c r="IR99" s="495"/>
      <c r="IS99" s="495"/>
      <c r="IT99" s="495"/>
      <c r="IU99" s="495"/>
      <c r="IV99" s="495"/>
    </row>
    <row r="100" spans="1:256" ht="15" x14ac:dyDescent="0.25">
      <c r="A100" s="503"/>
      <c r="B100" s="26" t="s">
        <v>30</v>
      </c>
      <c r="C100" s="5"/>
      <c r="D100" s="4"/>
      <c r="E100" s="240"/>
      <c r="F100" s="5"/>
      <c r="G100" s="5"/>
      <c r="H100" s="5"/>
      <c r="I100" s="225"/>
      <c r="J100" s="225"/>
      <c r="K100" s="242" t="s">
        <v>475</v>
      </c>
      <c r="L100" s="242"/>
      <c r="M100" s="241">
        <v>450</v>
      </c>
      <c r="N100" s="242">
        <f>SUM(N98:N98)</f>
        <v>0</v>
      </c>
      <c r="O100" s="243"/>
      <c r="P100" s="243"/>
      <c r="Q100" s="498"/>
    </row>
    <row r="101" spans="1:256" x14ac:dyDescent="0.25">
      <c r="E101" s="46"/>
    </row>
    <row r="102" spans="1:256" ht="15" x14ac:dyDescent="0.25">
      <c r="B102" s="50" t="s">
        <v>95</v>
      </c>
      <c r="C102" s="100" t="s">
        <v>475</v>
      </c>
      <c r="H102" s="245"/>
      <c r="I102" s="245"/>
      <c r="J102" s="245"/>
      <c r="K102" s="245"/>
      <c r="L102" s="245"/>
      <c r="M102" s="245"/>
    </row>
    <row r="104" spans="1:256" ht="15" thickBot="1" x14ac:dyDescent="0.3"/>
    <row r="105" spans="1:256" ht="30.75" thickBot="1" x14ac:dyDescent="0.3">
      <c r="B105" s="86" t="s">
        <v>96</v>
      </c>
      <c r="C105" s="87" t="s">
        <v>97</v>
      </c>
      <c r="D105" s="86" t="s">
        <v>29</v>
      </c>
      <c r="E105" s="87" t="s">
        <v>98</v>
      </c>
    </row>
    <row r="106" spans="1:256" x14ac:dyDescent="0.25">
      <c r="B106" s="503" t="s">
        <v>99</v>
      </c>
      <c r="C106" s="88">
        <v>20</v>
      </c>
      <c r="D106" s="88">
        <v>20</v>
      </c>
      <c r="E106" s="1066">
        <f>+D106+D107+D108</f>
        <v>20</v>
      </c>
    </row>
    <row r="107" spans="1:256" x14ac:dyDescent="0.25">
      <c r="B107" s="503" t="s">
        <v>100</v>
      </c>
      <c r="C107" s="500">
        <v>30</v>
      </c>
      <c r="D107" s="500">
        <v>0</v>
      </c>
      <c r="E107" s="1067"/>
    </row>
    <row r="108" spans="1:256" ht="15" thickBot="1" x14ac:dyDescent="0.3">
      <c r="B108" s="503" t="s">
        <v>101</v>
      </c>
      <c r="C108" s="89">
        <v>40</v>
      </c>
      <c r="D108" s="89">
        <v>0</v>
      </c>
      <c r="E108" s="1068"/>
    </row>
    <row r="110" spans="1:256" ht="15" thickBot="1" x14ac:dyDescent="0.3"/>
    <row r="111" spans="1:256" ht="15.75" thickBot="1" x14ac:dyDescent="0.3">
      <c r="B111" s="1063" t="s">
        <v>102</v>
      </c>
      <c r="C111" s="1064"/>
      <c r="D111" s="1064"/>
      <c r="E111" s="1064"/>
      <c r="F111" s="1064"/>
      <c r="G111" s="1064"/>
      <c r="H111" s="1064"/>
      <c r="I111" s="1064"/>
      <c r="J111" s="1064"/>
      <c r="K111" s="1064"/>
      <c r="L111" s="1064"/>
      <c r="M111" s="1064"/>
      <c r="N111" s="1065"/>
    </row>
    <row r="113" spans="1:256" ht="15" x14ac:dyDescent="0.25">
      <c r="B113" s="1054" t="s">
        <v>77</v>
      </c>
      <c r="C113" s="1054" t="s">
        <v>78</v>
      </c>
      <c r="D113" s="1054" t="s">
        <v>79</v>
      </c>
      <c r="E113" s="1054" t="s">
        <v>80</v>
      </c>
      <c r="F113" s="1054" t="s">
        <v>81</v>
      </c>
      <c r="G113" s="1054" t="s">
        <v>82</v>
      </c>
      <c r="H113" s="1054" t="s">
        <v>83</v>
      </c>
      <c r="I113" s="1054" t="s">
        <v>84</v>
      </c>
      <c r="J113" s="1056" t="s">
        <v>85</v>
      </c>
      <c r="K113" s="1057"/>
      <c r="L113" s="1058"/>
      <c r="M113" s="1054" t="s">
        <v>86</v>
      </c>
      <c r="N113" s="1054" t="s">
        <v>478</v>
      </c>
      <c r="O113" s="1054" t="s">
        <v>479</v>
      </c>
      <c r="P113" s="1059" t="s">
        <v>21</v>
      </c>
      <c r="Q113" s="1060"/>
    </row>
    <row r="114" spans="1:256" ht="30" x14ac:dyDescent="0.25">
      <c r="B114" s="1055"/>
      <c r="C114" s="1055"/>
      <c r="D114" s="1055"/>
      <c r="E114" s="1055"/>
      <c r="F114" s="1055"/>
      <c r="G114" s="1055"/>
      <c r="H114" s="1055"/>
      <c r="I114" s="1055"/>
      <c r="J114" s="494" t="s">
        <v>87</v>
      </c>
      <c r="K114" s="494" t="s">
        <v>88</v>
      </c>
      <c r="L114" s="494" t="s">
        <v>89</v>
      </c>
      <c r="M114" s="1055"/>
      <c r="N114" s="1055"/>
      <c r="O114" s="1055"/>
      <c r="P114" s="1061"/>
      <c r="Q114" s="1062"/>
    </row>
    <row r="115" spans="1:256" ht="106.5" customHeight="1" x14ac:dyDescent="0.25">
      <c r="B115" s="503" t="s">
        <v>146</v>
      </c>
      <c r="C115" s="503" t="s">
        <v>120</v>
      </c>
      <c r="D115" s="503" t="s">
        <v>147</v>
      </c>
      <c r="E115" s="503">
        <v>23.496217999999999</v>
      </c>
      <c r="F115" s="503" t="s">
        <v>148</v>
      </c>
      <c r="G115" s="525" t="s">
        <v>149</v>
      </c>
      <c r="H115" s="7">
        <v>34761</v>
      </c>
      <c r="I115" s="503" t="s">
        <v>150</v>
      </c>
      <c r="J115" s="525" t="s">
        <v>151</v>
      </c>
      <c r="K115" s="34" t="s">
        <v>152</v>
      </c>
      <c r="L115" s="525" t="s">
        <v>153</v>
      </c>
      <c r="M115" s="500" t="s">
        <v>0</v>
      </c>
      <c r="N115" s="500" t="s">
        <v>0</v>
      </c>
      <c r="O115" s="500" t="s">
        <v>0</v>
      </c>
      <c r="P115" s="1195" t="s">
        <v>342</v>
      </c>
      <c r="Q115" s="1298"/>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90"/>
      <c r="AX115" s="90"/>
      <c r="AY115" s="90"/>
      <c r="AZ115" s="90"/>
      <c r="BA115" s="90"/>
      <c r="BB115" s="90"/>
      <c r="BC115" s="90"/>
      <c r="BD115" s="90"/>
      <c r="BE115" s="90"/>
      <c r="BF115" s="90"/>
      <c r="BG115" s="90"/>
      <c r="BH115" s="90"/>
      <c r="BI115" s="90"/>
      <c r="BJ115" s="90"/>
      <c r="BK115" s="90"/>
      <c r="BL115" s="90"/>
      <c r="BM115" s="90"/>
      <c r="BN115" s="90"/>
      <c r="BO115" s="90"/>
      <c r="BP115" s="90"/>
      <c r="BQ115" s="90"/>
      <c r="BR115" s="90"/>
      <c r="BS115" s="90"/>
      <c r="BT115" s="90"/>
      <c r="BU115" s="90"/>
      <c r="BV115" s="90"/>
      <c r="BW115" s="90"/>
      <c r="BX115" s="90"/>
      <c r="BY115" s="90"/>
      <c r="BZ115" s="90"/>
      <c r="CA115" s="90"/>
      <c r="CB115" s="90"/>
      <c r="CC115" s="90"/>
      <c r="CD115" s="90"/>
      <c r="CE115" s="90"/>
      <c r="CF115" s="90"/>
      <c r="CG115" s="90"/>
      <c r="CH115" s="90"/>
      <c r="CI115" s="90"/>
      <c r="CJ115" s="90"/>
      <c r="CK115" s="90"/>
      <c r="CL115" s="90"/>
      <c r="CM115" s="90"/>
      <c r="CN115" s="90"/>
      <c r="CO115" s="90"/>
      <c r="CP115" s="90"/>
      <c r="CQ115" s="90"/>
      <c r="CR115" s="90"/>
      <c r="CS115" s="90"/>
      <c r="CT115" s="90"/>
      <c r="CU115" s="90"/>
      <c r="CV115" s="90"/>
      <c r="CW115" s="90"/>
      <c r="CX115" s="90"/>
      <c r="CY115" s="90"/>
      <c r="CZ115" s="90"/>
      <c r="DA115" s="90"/>
      <c r="DB115" s="90"/>
      <c r="DC115" s="90"/>
      <c r="DD115" s="90"/>
      <c r="DE115" s="90"/>
      <c r="DF115" s="90"/>
      <c r="DG115" s="90"/>
      <c r="DH115" s="90"/>
      <c r="DI115" s="90"/>
      <c r="DJ115" s="90"/>
      <c r="DK115" s="90"/>
      <c r="DL115" s="90"/>
      <c r="DM115" s="90"/>
      <c r="DN115" s="90"/>
      <c r="DO115" s="90"/>
      <c r="DP115" s="90"/>
      <c r="DQ115" s="90"/>
      <c r="DR115" s="90"/>
      <c r="DS115" s="90"/>
      <c r="DT115" s="90"/>
      <c r="DU115" s="90"/>
      <c r="DV115" s="90"/>
      <c r="DW115" s="90"/>
      <c r="DX115" s="90"/>
      <c r="DY115" s="90"/>
      <c r="DZ115" s="90"/>
      <c r="EA115" s="90"/>
      <c r="EB115" s="90"/>
      <c r="EC115" s="90"/>
      <c r="ED115" s="90"/>
      <c r="EE115" s="90"/>
      <c r="EF115" s="90"/>
      <c r="EG115" s="90"/>
      <c r="EH115" s="90"/>
      <c r="EI115" s="90"/>
      <c r="EJ115" s="90"/>
      <c r="EK115" s="90"/>
      <c r="EL115" s="90"/>
      <c r="EM115" s="90"/>
      <c r="EN115" s="90"/>
      <c r="EO115" s="90"/>
      <c r="EP115" s="90"/>
      <c r="EQ115" s="90"/>
      <c r="ER115" s="90"/>
      <c r="ES115" s="90"/>
      <c r="ET115" s="90"/>
      <c r="EU115" s="90"/>
      <c r="EV115" s="90"/>
      <c r="EW115" s="90"/>
      <c r="EX115" s="90"/>
      <c r="EY115" s="90"/>
      <c r="EZ115" s="90"/>
      <c r="FA115" s="90"/>
      <c r="FB115" s="90"/>
      <c r="FC115" s="90"/>
      <c r="FD115" s="90"/>
      <c r="FE115" s="90"/>
      <c r="FF115" s="90"/>
      <c r="FG115" s="90"/>
      <c r="FH115" s="90"/>
      <c r="FI115" s="90"/>
      <c r="FJ115" s="90"/>
      <c r="FK115" s="90"/>
      <c r="FL115" s="90"/>
      <c r="FM115" s="90"/>
      <c r="FN115" s="90"/>
      <c r="FO115" s="90"/>
      <c r="FP115" s="90"/>
      <c r="FQ115" s="90"/>
      <c r="FR115" s="90"/>
      <c r="FS115" s="90"/>
      <c r="FT115" s="90"/>
      <c r="FU115" s="90"/>
      <c r="FV115" s="90"/>
      <c r="FW115" s="90"/>
      <c r="FX115" s="90"/>
      <c r="FY115" s="90"/>
      <c r="FZ115" s="90"/>
      <c r="GA115" s="90"/>
      <c r="GB115" s="90"/>
      <c r="GC115" s="90"/>
      <c r="GD115" s="90"/>
      <c r="GE115" s="90"/>
      <c r="GF115" s="90"/>
      <c r="GG115" s="90"/>
      <c r="GH115" s="90"/>
      <c r="GI115" s="90"/>
      <c r="GJ115" s="90"/>
      <c r="GK115" s="90"/>
      <c r="GL115" s="90"/>
      <c r="GM115" s="90"/>
      <c r="GN115" s="90"/>
      <c r="GO115" s="90"/>
      <c r="GP115" s="90"/>
      <c r="GQ115" s="90"/>
      <c r="GR115" s="90"/>
      <c r="GS115" s="90"/>
      <c r="GT115" s="90"/>
      <c r="GU115" s="90"/>
      <c r="GV115" s="90"/>
      <c r="GW115" s="90"/>
      <c r="GX115" s="90"/>
      <c r="GY115" s="90"/>
      <c r="GZ115" s="90"/>
      <c r="HA115" s="90"/>
      <c r="HB115" s="90"/>
      <c r="HC115" s="90"/>
      <c r="HD115" s="90"/>
      <c r="HE115" s="90"/>
      <c r="HF115" s="90"/>
      <c r="HG115" s="90"/>
      <c r="HH115" s="90"/>
      <c r="HI115" s="90"/>
      <c r="HJ115" s="90"/>
      <c r="HK115" s="90"/>
      <c r="HL115" s="90"/>
      <c r="HM115" s="90"/>
      <c r="HN115" s="90"/>
      <c r="HO115" s="90"/>
      <c r="HP115" s="90"/>
      <c r="HQ115" s="90"/>
      <c r="HR115" s="90"/>
      <c r="HS115" s="90"/>
      <c r="HT115" s="90"/>
      <c r="HU115" s="90"/>
      <c r="HV115" s="90"/>
      <c r="HW115" s="90"/>
      <c r="HX115" s="90"/>
      <c r="HY115" s="90"/>
      <c r="HZ115" s="90"/>
      <c r="IA115" s="90"/>
      <c r="IB115" s="90"/>
      <c r="IC115" s="90"/>
      <c r="ID115" s="90"/>
      <c r="IE115" s="90"/>
      <c r="IF115" s="90"/>
      <c r="IG115" s="90"/>
      <c r="IH115" s="90"/>
      <c r="II115" s="90"/>
      <c r="IJ115" s="90"/>
      <c r="IK115" s="90"/>
      <c r="IL115" s="90"/>
      <c r="IM115" s="90"/>
      <c r="IN115" s="90"/>
      <c r="IO115" s="90"/>
      <c r="IP115" s="90"/>
      <c r="IQ115" s="90"/>
      <c r="IR115" s="90"/>
      <c r="IS115" s="90"/>
      <c r="IT115" s="90"/>
      <c r="IU115" s="90"/>
      <c r="IV115" s="90"/>
    </row>
    <row r="116" spans="1:256" ht="108" customHeight="1" x14ac:dyDescent="0.2">
      <c r="A116" s="90"/>
      <c r="B116" s="503" t="s">
        <v>114</v>
      </c>
      <c r="C116" s="503" t="s">
        <v>120</v>
      </c>
      <c r="D116" s="503" t="s">
        <v>154</v>
      </c>
      <c r="E116" s="503" t="s">
        <v>155</v>
      </c>
      <c r="F116" s="503" t="s">
        <v>156</v>
      </c>
      <c r="G116" s="498" t="s">
        <v>157</v>
      </c>
      <c r="H116" s="155">
        <v>40711</v>
      </c>
      <c r="I116" s="503" t="s">
        <v>121</v>
      </c>
      <c r="J116" s="981" t="s">
        <v>2030</v>
      </c>
      <c r="K116" s="981" t="s">
        <v>2031</v>
      </c>
      <c r="L116" s="178" t="s">
        <v>2032</v>
      </c>
      <c r="M116" s="500" t="s">
        <v>0</v>
      </c>
      <c r="N116" s="500" t="s">
        <v>0</v>
      </c>
      <c r="O116" s="500" t="s">
        <v>0</v>
      </c>
      <c r="P116" s="1195" t="s">
        <v>410</v>
      </c>
      <c r="Q116" s="1298"/>
    </row>
    <row r="117" spans="1:256" ht="42.75" x14ac:dyDescent="0.25">
      <c r="B117" s="503" t="s">
        <v>115</v>
      </c>
      <c r="C117" s="503" t="s">
        <v>419</v>
      </c>
      <c r="D117" s="503" t="s">
        <v>158</v>
      </c>
      <c r="E117" s="503" t="s">
        <v>159</v>
      </c>
      <c r="F117" s="503" t="s">
        <v>127</v>
      </c>
      <c r="G117" s="503" t="s">
        <v>160</v>
      </c>
      <c r="H117" s="7">
        <v>41620</v>
      </c>
      <c r="I117" s="503" t="s">
        <v>150</v>
      </c>
      <c r="J117" s="503" t="s">
        <v>161</v>
      </c>
      <c r="K117" s="503" t="s">
        <v>162</v>
      </c>
      <c r="L117" s="503" t="s">
        <v>162</v>
      </c>
      <c r="M117" s="503" t="s">
        <v>122</v>
      </c>
      <c r="N117" s="503" t="s">
        <v>122</v>
      </c>
      <c r="O117" s="503" t="s">
        <v>122</v>
      </c>
      <c r="P117" s="1299"/>
      <c r="Q117" s="1300"/>
    </row>
    <row r="120" spans="1:256" ht="15" thickBot="1" x14ac:dyDescent="0.3"/>
    <row r="121" spans="1:256" ht="45" x14ac:dyDescent="0.25">
      <c r="B121" s="493" t="s">
        <v>19</v>
      </c>
      <c r="C121" s="493" t="s">
        <v>96</v>
      </c>
      <c r="D121" s="494" t="s">
        <v>97</v>
      </c>
      <c r="E121" s="493" t="s">
        <v>29</v>
      </c>
      <c r="F121" s="87" t="s">
        <v>103</v>
      </c>
      <c r="G121" s="64"/>
    </row>
    <row r="122" spans="1:256" ht="156.75" x14ac:dyDescent="0.2">
      <c r="B122" s="1048" t="s">
        <v>104</v>
      </c>
      <c r="C122" s="528" t="s">
        <v>105</v>
      </c>
      <c r="D122" s="500">
        <v>25</v>
      </c>
      <c r="E122" s="500">
        <v>25</v>
      </c>
      <c r="F122" s="1301">
        <v>60</v>
      </c>
      <c r="G122" s="492"/>
    </row>
    <row r="123" spans="1:256" ht="114" x14ac:dyDescent="0.2">
      <c r="B123" s="1048"/>
      <c r="C123" s="528" t="s">
        <v>106</v>
      </c>
      <c r="D123" s="503">
        <v>25</v>
      </c>
      <c r="E123" s="500">
        <v>25</v>
      </c>
      <c r="F123" s="1302"/>
      <c r="G123" s="492"/>
    </row>
    <row r="124" spans="1:256" ht="99.75" x14ac:dyDescent="0.2">
      <c r="B124" s="1048"/>
      <c r="C124" s="528" t="s">
        <v>107</v>
      </c>
      <c r="D124" s="500">
        <v>10</v>
      </c>
      <c r="E124" s="500">
        <v>10</v>
      </c>
      <c r="F124" s="1303"/>
      <c r="G124" s="492"/>
    </row>
    <row r="125" spans="1:256" x14ac:dyDescent="0.2">
      <c r="C125" s="59"/>
    </row>
    <row r="128" spans="1:256" ht="15" x14ac:dyDescent="0.25">
      <c r="B128" s="75" t="s">
        <v>108</v>
      </c>
    </row>
    <row r="131" spans="2:5" ht="15" x14ac:dyDescent="0.25">
      <c r="B131" s="494" t="s">
        <v>19</v>
      </c>
      <c r="C131" s="494" t="s">
        <v>28</v>
      </c>
      <c r="D131" s="493" t="s">
        <v>29</v>
      </c>
      <c r="E131" s="493" t="s">
        <v>30</v>
      </c>
    </row>
    <row r="132" spans="2:5" ht="42.75" x14ac:dyDescent="0.25">
      <c r="B132" s="505" t="s">
        <v>31</v>
      </c>
      <c r="C132" s="503">
        <v>40</v>
      </c>
      <c r="D132" s="500">
        <f>+E106</f>
        <v>20</v>
      </c>
      <c r="E132" s="1052">
        <f>+D132+D133</f>
        <v>80</v>
      </c>
    </row>
    <row r="133" spans="2:5" ht="71.25" x14ac:dyDescent="0.25">
      <c r="B133" s="505" t="s">
        <v>32</v>
      </c>
      <c r="C133" s="503">
        <v>60</v>
      </c>
      <c r="D133" s="500">
        <f>+F122</f>
        <v>60</v>
      </c>
      <c r="E133" s="1053"/>
    </row>
  </sheetData>
  <mergeCells count="62">
    <mergeCell ref="C9:N9"/>
    <mergeCell ref="B2:P2"/>
    <mergeCell ref="B4:P4"/>
    <mergeCell ref="A5:L5"/>
    <mergeCell ref="C7:N7"/>
    <mergeCell ref="C8:N8"/>
    <mergeCell ref="P65:Q65"/>
    <mergeCell ref="C10:N10"/>
    <mergeCell ref="C11:E11"/>
    <mergeCell ref="B15:C22"/>
    <mergeCell ref="B23:C23"/>
    <mergeCell ref="E41:E42"/>
    <mergeCell ref="M46:N46"/>
    <mergeCell ref="B56:B57"/>
    <mergeCell ref="C56:C57"/>
    <mergeCell ref="D56:E56"/>
    <mergeCell ref="C60:N60"/>
    <mergeCell ref="B62:N62"/>
    <mergeCell ref="P66:Q66"/>
    <mergeCell ref="P67:Q67"/>
    <mergeCell ref="B73:N73"/>
    <mergeCell ref="B78:B79"/>
    <mergeCell ref="C78:C79"/>
    <mergeCell ref="D78:D79"/>
    <mergeCell ref="E78:E79"/>
    <mergeCell ref="F78:F79"/>
    <mergeCell ref="G78:G79"/>
    <mergeCell ref="H78:H79"/>
    <mergeCell ref="B91:P91"/>
    <mergeCell ref="I78:I79"/>
    <mergeCell ref="J78:L78"/>
    <mergeCell ref="M78:M79"/>
    <mergeCell ref="N78:N79"/>
    <mergeCell ref="O78:O79"/>
    <mergeCell ref="P78:Q79"/>
    <mergeCell ref="P80:Q80"/>
    <mergeCell ref="P81:Q81"/>
    <mergeCell ref="B84:N84"/>
    <mergeCell ref="D87:E87"/>
    <mergeCell ref="D88:E88"/>
    <mergeCell ref="O113:O114"/>
    <mergeCell ref="P113:Q114"/>
    <mergeCell ref="B94:N94"/>
    <mergeCell ref="E106:E108"/>
    <mergeCell ref="B111:N111"/>
    <mergeCell ref="B113:B114"/>
    <mergeCell ref="C113:C114"/>
    <mergeCell ref="D113:D114"/>
    <mergeCell ref="E113:E114"/>
    <mergeCell ref="F113:F114"/>
    <mergeCell ref="G113:G114"/>
    <mergeCell ref="H113:H114"/>
    <mergeCell ref="E132:E133"/>
    <mergeCell ref="I113:I114"/>
    <mergeCell ref="J113:L113"/>
    <mergeCell ref="M113:M114"/>
    <mergeCell ref="N113:N114"/>
    <mergeCell ref="P115:Q115"/>
    <mergeCell ref="P116:Q116"/>
    <mergeCell ref="P117:Q117"/>
    <mergeCell ref="B122:B124"/>
    <mergeCell ref="F122:F124"/>
  </mergeCells>
  <dataValidations count="2">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3:IS65583 SO65563:SO65583 ACK65563:ACK65583 AMG65563:AMG65583 AWC65563:AWC65583 BFY65563:BFY65583 BPU65563:BPU65583 BZQ65563:BZQ65583 CJM65563:CJM65583 CTI65563:CTI65583 DDE65563:DDE65583 DNA65563:DNA65583 DWW65563:DWW65583 EGS65563:EGS65583 EQO65563:EQO65583 FAK65563:FAK65583 FKG65563:FKG65583 FUC65563:FUC65583 GDY65563:GDY65583 GNU65563:GNU65583 GXQ65563:GXQ65583 HHM65563:HHM65583 HRI65563:HRI65583 IBE65563:IBE65583 ILA65563:ILA65583 IUW65563:IUW65583 JES65563:JES65583 JOO65563:JOO65583 JYK65563:JYK65583 KIG65563:KIG65583 KSC65563:KSC65583 LBY65563:LBY65583 LLU65563:LLU65583 LVQ65563:LVQ65583 MFM65563:MFM65583 MPI65563:MPI65583 MZE65563:MZE65583 NJA65563:NJA65583 NSW65563:NSW65583 OCS65563:OCS65583 OMO65563:OMO65583 OWK65563:OWK65583 PGG65563:PGG65583 PQC65563:PQC65583 PZY65563:PZY65583 QJU65563:QJU65583 QTQ65563:QTQ65583 RDM65563:RDM65583 RNI65563:RNI65583 RXE65563:RXE65583 SHA65563:SHA65583 SQW65563:SQW65583 TAS65563:TAS65583 TKO65563:TKO65583 TUK65563:TUK65583 UEG65563:UEG65583 UOC65563:UOC65583 UXY65563:UXY65583 VHU65563:VHU65583 VRQ65563:VRQ65583 WBM65563:WBM65583 WLI65563:WLI65583 WVE65563:WVE65583 XFA65563:XFA65583 IS131099:IS131119 SO131099:SO131119 ACK131099:ACK131119 AMG131099:AMG131119 AWC131099:AWC131119 BFY131099:BFY131119 BPU131099:BPU131119 BZQ131099:BZQ131119 CJM131099:CJM131119 CTI131099:CTI131119 DDE131099:DDE131119 DNA131099:DNA131119 DWW131099:DWW131119 EGS131099:EGS131119 EQO131099:EQO131119 FAK131099:FAK131119 FKG131099:FKG131119 FUC131099:FUC131119 GDY131099:GDY131119 GNU131099:GNU131119 GXQ131099:GXQ131119 HHM131099:HHM131119 HRI131099:HRI131119 IBE131099:IBE131119 ILA131099:ILA131119 IUW131099:IUW131119 JES131099:JES131119 JOO131099:JOO131119 JYK131099:JYK131119 KIG131099:KIG131119 KSC131099:KSC131119 LBY131099:LBY131119 LLU131099:LLU131119 LVQ131099:LVQ131119 MFM131099:MFM131119 MPI131099:MPI131119 MZE131099:MZE131119 NJA131099:NJA131119 NSW131099:NSW131119 OCS131099:OCS131119 OMO131099:OMO131119 OWK131099:OWK131119 PGG131099:PGG131119 PQC131099:PQC131119 PZY131099:PZY131119 QJU131099:QJU131119 QTQ131099:QTQ131119 RDM131099:RDM131119 RNI131099:RNI131119 RXE131099:RXE131119 SHA131099:SHA131119 SQW131099:SQW131119 TAS131099:TAS131119 TKO131099:TKO131119 TUK131099:TUK131119 UEG131099:UEG131119 UOC131099:UOC131119 UXY131099:UXY131119 VHU131099:VHU131119 VRQ131099:VRQ131119 WBM131099:WBM131119 WLI131099:WLI131119 WVE131099:WVE131119 XFA131099:XFA131119 IS196635:IS196655 SO196635:SO196655 ACK196635:ACK196655 AMG196635:AMG196655 AWC196635:AWC196655 BFY196635:BFY196655 BPU196635:BPU196655 BZQ196635:BZQ196655 CJM196635:CJM196655 CTI196635:CTI196655 DDE196635:DDE196655 DNA196635:DNA196655 DWW196635:DWW196655 EGS196635:EGS196655 EQO196635:EQO196655 FAK196635:FAK196655 FKG196635:FKG196655 FUC196635:FUC196655 GDY196635:GDY196655 GNU196635:GNU196655 GXQ196635:GXQ196655 HHM196635:HHM196655 HRI196635:HRI196655 IBE196635:IBE196655 ILA196635:ILA196655 IUW196635:IUW196655 JES196635:JES196655 JOO196635:JOO196655 JYK196635:JYK196655 KIG196635:KIG196655 KSC196635:KSC196655 LBY196635:LBY196655 LLU196635:LLU196655 LVQ196635:LVQ196655 MFM196635:MFM196655 MPI196635:MPI196655 MZE196635:MZE196655 NJA196635:NJA196655 NSW196635:NSW196655 OCS196635:OCS196655 OMO196635:OMO196655 OWK196635:OWK196655 PGG196635:PGG196655 PQC196635:PQC196655 PZY196635:PZY196655 QJU196635:QJU196655 QTQ196635:QTQ196655 RDM196635:RDM196655 RNI196635:RNI196655 RXE196635:RXE196655 SHA196635:SHA196655 SQW196635:SQW196655 TAS196635:TAS196655 TKO196635:TKO196655 TUK196635:TUK196655 UEG196635:UEG196655 UOC196635:UOC196655 UXY196635:UXY196655 VHU196635:VHU196655 VRQ196635:VRQ196655 WBM196635:WBM196655 WLI196635:WLI196655 WVE196635:WVE196655 XFA196635:XFA196655 IS262171:IS262191 SO262171:SO262191 ACK262171:ACK262191 AMG262171:AMG262191 AWC262171:AWC262191 BFY262171:BFY262191 BPU262171:BPU262191 BZQ262171:BZQ262191 CJM262171:CJM262191 CTI262171:CTI262191 DDE262171:DDE262191 DNA262171:DNA262191 DWW262171:DWW262191 EGS262171:EGS262191 EQO262171:EQO262191 FAK262171:FAK262191 FKG262171:FKG262191 FUC262171:FUC262191 GDY262171:GDY262191 GNU262171:GNU262191 GXQ262171:GXQ262191 HHM262171:HHM262191 HRI262171:HRI262191 IBE262171:IBE262191 ILA262171:ILA262191 IUW262171:IUW262191 JES262171:JES262191 JOO262171:JOO262191 JYK262171:JYK262191 KIG262171:KIG262191 KSC262171:KSC262191 LBY262171:LBY262191 LLU262171:LLU262191 LVQ262171:LVQ262191 MFM262171:MFM262191 MPI262171:MPI262191 MZE262171:MZE262191 NJA262171:NJA262191 NSW262171:NSW262191 OCS262171:OCS262191 OMO262171:OMO262191 OWK262171:OWK262191 PGG262171:PGG262191 PQC262171:PQC262191 PZY262171:PZY262191 QJU262171:QJU262191 QTQ262171:QTQ262191 RDM262171:RDM262191 RNI262171:RNI262191 RXE262171:RXE262191 SHA262171:SHA262191 SQW262171:SQW262191 TAS262171:TAS262191 TKO262171:TKO262191 TUK262171:TUK262191 UEG262171:UEG262191 UOC262171:UOC262191 UXY262171:UXY262191 VHU262171:VHU262191 VRQ262171:VRQ262191 WBM262171:WBM262191 WLI262171:WLI262191 WVE262171:WVE262191 XFA262171:XFA262191 IS327707:IS327727 SO327707:SO327727 ACK327707:ACK327727 AMG327707:AMG327727 AWC327707:AWC327727 BFY327707:BFY327727 BPU327707:BPU327727 BZQ327707:BZQ327727 CJM327707:CJM327727 CTI327707:CTI327727 DDE327707:DDE327727 DNA327707:DNA327727 DWW327707:DWW327727 EGS327707:EGS327727 EQO327707:EQO327727 FAK327707:FAK327727 FKG327707:FKG327727 FUC327707:FUC327727 GDY327707:GDY327727 GNU327707:GNU327727 GXQ327707:GXQ327727 HHM327707:HHM327727 HRI327707:HRI327727 IBE327707:IBE327727 ILA327707:ILA327727 IUW327707:IUW327727 JES327707:JES327727 JOO327707:JOO327727 JYK327707:JYK327727 KIG327707:KIG327727 KSC327707:KSC327727 LBY327707:LBY327727 LLU327707:LLU327727 LVQ327707:LVQ327727 MFM327707:MFM327727 MPI327707:MPI327727 MZE327707:MZE327727 NJA327707:NJA327727 NSW327707:NSW327727 OCS327707:OCS327727 OMO327707:OMO327727 OWK327707:OWK327727 PGG327707:PGG327727 PQC327707:PQC327727 PZY327707:PZY327727 QJU327707:QJU327727 QTQ327707:QTQ327727 RDM327707:RDM327727 RNI327707:RNI327727 RXE327707:RXE327727 SHA327707:SHA327727 SQW327707:SQW327727 TAS327707:TAS327727 TKO327707:TKO327727 TUK327707:TUK327727 UEG327707:UEG327727 UOC327707:UOC327727 UXY327707:UXY327727 VHU327707:VHU327727 VRQ327707:VRQ327727 WBM327707:WBM327727 WLI327707:WLI327727 WVE327707:WVE327727 XFA327707:XFA327727 IS393243:IS393263 SO393243:SO393263 ACK393243:ACK393263 AMG393243:AMG393263 AWC393243:AWC393263 BFY393243:BFY393263 BPU393243:BPU393263 BZQ393243:BZQ393263 CJM393243:CJM393263 CTI393243:CTI393263 DDE393243:DDE393263 DNA393243:DNA393263 DWW393243:DWW393263 EGS393243:EGS393263 EQO393243:EQO393263 FAK393243:FAK393263 FKG393243:FKG393263 FUC393243:FUC393263 GDY393243:GDY393263 GNU393243:GNU393263 GXQ393243:GXQ393263 HHM393243:HHM393263 HRI393243:HRI393263 IBE393243:IBE393263 ILA393243:ILA393263 IUW393243:IUW393263 JES393243:JES393263 JOO393243:JOO393263 JYK393243:JYK393263 KIG393243:KIG393263 KSC393243:KSC393263 LBY393243:LBY393263 LLU393243:LLU393263 LVQ393243:LVQ393263 MFM393243:MFM393263 MPI393243:MPI393263 MZE393243:MZE393263 NJA393243:NJA393263 NSW393243:NSW393263 OCS393243:OCS393263 OMO393243:OMO393263 OWK393243:OWK393263 PGG393243:PGG393263 PQC393243:PQC393263 PZY393243:PZY393263 QJU393243:QJU393263 QTQ393243:QTQ393263 RDM393243:RDM393263 RNI393243:RNI393263 RXE393243:RXE393263 SHA393243:SHA393263 SQW393243:SQW393263 TAS393243:TAS393263 TKO393243:TKO393263 TUK393243:TUK393263 UEG393243:UEG393263 UOC393243:UOC393263 UXY393243:UXY393263 VHU393243:VHU393263 VRQ393243:VRQ393263 WBM393243:WBM393263 WLI393243:WLI393263 WVE393243:WVE393263 XFA393243:XFA393263 IS458779:IS458799 SO458779:SO458799 ACK458779:ACK458799 AMG458779:AMG458799 AWC458779:AWC458799 BFY458779:BFY458799 BPU458779:BPU458799 BZQ458779:BZQ458799 CJM458779:CJM458799 CTI458779:CTI458799 DDE458779:DDE458799 DNA458779:DNA458799 DWW458779:DWW458799 EGS458779:EGS458799 EQO458779:EQO458799 FAK458779:FAK458799 FKG458779:FKG458799 FUC458779:FUC458799 GDY458779:GDY458799 GNU458779:GNU458799 GXQ458779:GXQ458799 HHM458779:HHM458799 HRI458779:HRI458799 IBE458779:IBE458799 ILA458779:ILA458799 IUW458779:IUW458799 JES458779:JES458799 JOO458779:JOO458799 JYK458779:JYK458799 KIG458779:KIG458799 KSC458779:KSC458799 LBY458779:LBY458799 LLU458779:LLU458799 LVQ458779:LVQ458799 MFM458779:MFM458799 MPI458779:MPI458799 MZE458779:MZE458799 NJA458779:NJA458799 NSW458779:NSW458799 OCS458779:OCS458799 OMO458779:OMO458799 OWK458779:OWK458799 PGG458779:PGG458799 PQC458779:PQC458799 PZY458779:PZY458799 QJU458779:QJU458799 QTQ458779:QTQ458799 RDM458779:RDM458799 RNI458779:RNI458799 RXE458779:RXE458799 SHA458779:SHA458799 SQW458779:SQW458799 TAS458779:TAS458799 TKO458779:TKO458799 TUK458779:TUK458799 UEG458779:UEG458799 UOC458779:UOC458799 UXY458779:UXY458799 VHU458779:VHU458799 VRQ458779:VRQ458799 WBM458779:WBM458799 WLI458779:WLI458799 WVE458779:WVE458799 XFA458779:XFA458799 IS524315:IS524335 SO524315:SO524335 ACK524315:ACK524335 AMG524315:AMG524335 AWC524315:AWC524335 BFY524315:BFY524335 BPU524315:BPU524335 BZQ524315:BZQ524335 CJM524315:CJM524335 CTI524315:CTI524335 DDE524315:DDE524335 DNA524315:DNA524335 DWW524315:DWW524335 EGS524315:EGS524335 EQO524315:EQO524335 FAK524315:FAK524335 FKG524315:FKG524335 FUC524315:FUC524335 GDY524315:GDY524335 GNU524315:GNU524335 GXQ524315:GXQ524335 HHM524315:HHM524335 HRI524315:HRI524335 IBE524315:IBE524335 ILA524315:ILA524335 IUW524315:IUW524335 JES524315:JES524335 JOO524315:JOO524335 JYK524315:JYK524335 KIG524315:KIG524335 KSC524315:KSC524335 LBY524315:LBY524335 LLU524315:LLU524335 LVQ524315:LVQ524335 MFM524315:MFM524335 MPI524315:MPI524335 MZE524315:MZE524335 NJA524315:NJA524335 NSW524315:NSW524335 OCS524315:OCS524335 OMO524315:OMO524335 OWK524315:OWK524335 PGG524315:PGG524335 PQC524315:PQC524335 PZY524315:PZY524335 QJU524315:QJU524335 QTQ524315:QTQ524335 RDM524315:RDM524335 RNI524315:RNI524335 RXE524315:RXE524335 SHA524315:SHA524335 SQW524315:SQW524335 TAS524315:TAS524335 TKO524315:TKO524335 TUK524315:TUK524335 UEG524315:UEG524335 UOC524315:UOC524335 UXY524315:UXY524335 VHU524315:VHU524335 VRQ524315:VRQ524335 WBM524315:WBM524335 WLI524315:WLI524335 WVE524315:WVE524335 XFA524315:XFA524335 IS589851:IS589871 SO589851:SO589871 ACK589851:ACK589871 AMG589851:AMG589871 AWC589851:AWC589871 BFY589851:BFY589871 BPU589851:BPU589871 BZQ589851:BZQ589871 CJM589851:CJM589871 CTI589851:CTI589871 DDE589851:DDE589871 DNA589851:DNA589871 DWW589851:DWW589871 EGS589851:EGS589871 EQO589851:EQO589871 FAK589851:FAK589871 FKG589851:FKG589871 FUC589851:FUC589871 GDY589851:GDY589871 GNU589851:GNU589871 GXQ589851:GXQ589871 HHM589851:HHM589871 HRI589851:HRI589871 IBE589851:IBE589871 ILA589851:ILA589871 IUW589851:IUW589871 JES589851:JES589871 JOO589851:JOO589871 JYK589851:JYK589871 KIG589851:KIG589871 KSC589851:KSC589871 LBY589851:LBY589871 LLU589851:LLU589871 LVQ589851:LVQ589871 MFM589851:MFM589871 MPI589851:MPI589871 MZE589851:MZE589871 NJA589851:NJA589871 NSW589851:NSW589871 OCS589851:OCS589871 OMO589851:OMO589871 OWK589851:OWK589871 PGG589851:PGG589871 PQC589851:PQC589871 PZY589851:PZY589871 QJU589851:QJU589871 QTQ589851:QTQ589871 RDM589851:RDM589871 RNI589851:RNI589871 RXE589851:RXE589871 SHA589851:SHA589871 SQW589851:SQW589871 TAS589851:TAS589871 TKO589851:TKO589871 TUK589851:TUK589871 UEG589851:UEG589871 UOC589851:UOC589871 UXY589851:UXY589871 VHU589851:VHU589871 VRQ589851:VRQ589871 WBM589851:WBM589871 WLI589851:WLI589871 WVE589851:WVE589871 XFA589851:XFA589871 IS655387:IS655407 SO655387:SO655407 ACK655387:ACK655407 AMG655387:AMG655407 AWC655387:AWC655407 BFY655387:BFY655407 BPU655387:BPU655407 BZQ655387:BZQ655407 CJM655387:CJM655407 CTI655387:CTI655407 DDE655387:DDE655407 DNA655387:DNA655407 DWW655387:DWW655407 EGS655387:EGS655407 EQO655387:EQO655407 FAK655387:FAK655407 FKG655387:FKG655407 FUC655387:FUC655407 GDY655387:GDY655407 GNU655387:GNU655407 GXQ655387:GXQ655407 HHM655387:HHM655407 HRI655387:HRI655407 IBE655387:IBE655407 ILA655387:ILA655407 IUW655387:IUW655407 JES655387:JES655407 JOO655387:JOO655407 JYK655387:JYK655407 KIG655387:KIG655407 KSC655387:KSC655407 LBY655387:LBY655407 LLU655387:LLU655407 LVQ655387:LVQ655407 MFM655387:MFM655407 MPI655387:MPI655407 MZE655387:MZE655407 NJA655387:NJA655407 NSW655387:NSW655407 OCS655387:OCS655407 OMO655387:OMO655407 OWK655387:OWK655407 PGG655387:PGG655407 PQC655387:PQC655407 PZY655387:PZY655407 QJU655387:QJU655407 QTQ655387:QTQ655407 RDM655387:RDM655407 RNI655387:RNI655407 RXE655387:RXE655407 SHA655387:SHA655407 SQW655387:SQW655407 TAS655387:TAS655407 TKO655387:TKO655407 TUK655387:TUK655407 UEG655387:UEG655407 UOC655387:UOC655407 UXY655387:UXY655407 VHU655387:VHU655407 VRQ655387:VRQ655407 WBM655387:WBM655407 WLI655387:WLI655407 WVE655387:WVE655407 XFA655387:XFA655407 IS720923:IS720943 SO720923:SO720943 ACK720923:ACK720943 AMG720923:AMG720943 AWC720923:AWC720943 BFY720923:BFY720943 BPU720923:BPU720943 BZQ720923:BZQ720943 CJM720923:CJM720943 CTI720923:CTI720943 DDE720923:DDE720943 DNA720923:DNA720943 DWW720923:DWW720943 EGS720923:EGS720943 EQO720923:EQO720943 FAK720923:FAK720943 FKG720923:FKG720943 FUC720923:FUC720943 GDY720923:GDY720943 GNU720923:GNU720943 GXQ720923:GXQ720943 HHM720923:HHM720943 HRI720923:HRI720943 IBE720923:IBE720943 ILA720923:ILA720943 IUW720923:IUW720943 JES720923:JES720943 JOO720923:JOO720943 JYK720923:JYK720943 KIG720923:KIG720943 KSC720923:KSC720943 LBY720923:LBY720943 LLU720923:LLU720943 LVQ720923:LVQ720943 MFM720923:MFM720943 MPI720923:MPI720943 MZE720923:MZE720943 NJA720923:NJA720943 NSW720923:NSW720943 OCS720923:OCS720943 OMO720923:OMO720943 OWK720923:OWK720943 PGG720923:PGG720943 PQC720923:PQC720943 PZY720923:PZY720943 QJU720923:QJU720943 QTQ720923:QTQ720943 RDM720923:RDM720943 RNI720923:RNI720943 RXE720923:RXE720943 SHA720923:SHA720943 SQW720923:SQW720943 TAS720923:TAS720943 TKO720923:TKO720943 TUK720923:TUK720943 UEG720923:UEG720943 UOC720923:UOC720943 UXY720923:UXY720943 VHU720923:VHU720943 VRQ720923:VRQ720943 WBM720923:WBM720943 WLI720923:WLI720943 WVE720923:WVE720943 XFA720923:XFA720943 IS786459:IS786479 SO786459:SO786479 ACK786459:ACK786479 AMG786459:AMG786479 AWC786459:AWC786479 BFY786459:BFY786479 BPU786459:BPU786479 BZQ786459:BZQ786479 CJM786459:CJM786479 CTI786459:CTI786479 DDE786459:DDE786479 DNA786459:DNA786479 DWW786459:DWW786479 EGS786459:EGS786479 EQO786459:EQO786479 FAK786459:FAK786479 FKG786459:FKG786479 FUC786459:FUC786479 GDY786459:GDY786479 GNU786459:GNU786479 GXQ786459:GXQ786479 HHM786459:HHM786479 HRI786459:HRI786479 IBE786459:IBE786479 ILA786459:ILA786479 IUW786459:IUW786479 JES786459:JES786479 JOO786459:JOO786479 JYK786459:JYK786479 KIG786459:KIG786479 KSC786459:KSC786479 LBY786459:LBY786479 LLU786459:LLU786479 LVQ786459:LVQ786479 MFM786459:MFM786479 MPI786459:MPI786479 MZE786459:MZE786479 NJA786459:NJA786479 NSW786459:NSW786479 OCS786459:OCS786479 OMO786459:OMO786479 OWK786459:OWK786479 PGG786459:PGG786479 PQC786459:PQC786479 PZY786459:PZY786479 QJU786459:QJU786479 QTQ786459:QTQ786479 RDM786459:RDM786479 RNI786459:RNI786479 RXE786459:RXE786479 SHA786459:SHA786479 SQW786459:SQW786479 TAS786459:TAS786479 TKO786459:TKO786479 TUK786459:TUK786479 UEG786459:UEG786479 UOC786459:UOC786479 UXY786459:UXY786479 VHU786459:VHU786479 VRQ786459:VRQ786479 WBM786459:WBM786479 WLI786459:WLI786479 WVE786459:WVE786479 XFA786459:XFA786479 IS851995:IS852015 SO851995:SO852015 ACK851995:ACK852015 AMG851995:AMG852015 AWC851995:AWC852015 BFY851995:BFY852015 BPU851995:BPU852015 BZQ851995:BZQ852015 CJM851995:CJM852015 CTI851995:CTI852015 DDE851995:DDE852015 DNA851995:DNA852015 DWW851995:DWW852015 EGS851995:EGS852015 EQO851995:EQO852015 FAK851995:FAK852015 FKG851995:FKG852015 FUC851995:FUC852015 GDY851995:GDY852015 GNU851995:GNU852015 GXQ851995:GXQ852015 HHM851995:HHM852015 HRI851995:HRI852015 IBE851995:IBE852015 ILA851995:ILA852015 IUW851995:IUW852015 JES851995:JES852015 JOO851995:JOO852015 JYK851995:JYK852015 KIG851995:KIG852015 KSC851995:KSC852015 LBY851995:LBY852015 LLU851995:LLU852015 LVQ851995:LVQ852015 MFM851995:MFM852015 MPI851995:MPI852015 MZE851995:MZE852015 NJA851995:NJA852015 NSW851995:NSW852015 OCS851995:OCS852015 OMO851995:OMO852015 OWK851995:OWK852015 PGG851995:PGG852015 PQC851995:PQC852015 PZY851995:PZY852015 QJU851995:QJU852015 QTQ851995:QTQ852015 RDM851995:RDM852015 RNI851995:RNI852015 RXE851995:RXE852015 SHA851995:SHA852015 SQW851995:SQW852015 TAS851995:TAS852015 TKO851995:TKO852015 TUK851995:TUK852015 UEG851995:UEG852015 UOC851995:UOC852015 UXY851995:UXY852015 VHU851995:VHU852015 VRQ851995:VRQ852015 WBM851995:WBM852015 WLI851995:WLI852015 WVE851995:WVE852015 XFA851995:XFA852015 IS917531:IS917551 SO917531:SO917551 ACK917531:ACK917551 AMG917531:AMG917551 AWC917531:AWC917551 BFY917531:BFY917551 BPU917531:BPU917551 BZQ917531:BZQ917551 CJM917531:CJM917551 CTI917531:CTI917551 DDE917531:DDE917551 DNA917531:DNA917551 DWW917531:DWW917551 EGS917531:EGS917551 EQO917531:EQO917551 FAK917531:FAK917551 FKG917531:FKG917551 FUC917531:FUC917551 GDY917531:GDY917551 GNU917531:GNU917551 GXQ917531:GXQ917551 HHM917531:HHM917551 HRI917531:HRI917551 IBE917531:IBE917551 ILA917531:ILA917551 IUW917531:IUW917551 JES917531:JES917551 JOO917531:JOO917551 JYK917531:JYK917551 KIG917531:KIG917551 KSC917531:KSC917551 LBY917531:LBY917551 LLU917531:LLU917551 LVQ917531:LVQ917551 MFM917531:MFM917551 MPI917531:MPI917551 MZE917531:MZE917551 NJA917531:NJA917551 NSW917531:NSW917551 OCS917531:OCS917551 OMO917531:OMO917551 OWK917531:OWK917551 PGG917531:PGG917551 PQC917531:PQC917551 PZY917531:PZY917551 QJU917531:QJU917551 QTQ917531:QTQ917551 RDM917531:RDM917551 RNI917531:RNI917551 RXE917531:RXE917551 SHA917531:SHA917551 SQW917531:SQW917551 TAS917531:TAS917551 TKO917531:TKO917551 TUK917531:TUK917551 UEG917531:UEG917551 UOC917531:UOC917551 UXY917531:UXY917551 VHU917531:VHU917551 VRQ917531:VRQ917551 WBM917531:WBM917551 WLI917531:WLI917551 WVE917531:WVE917551 XFA917531:XFA917551 IS983067:IS983087 SO983067:SO983087 ACK983067:ACK983087 AMG983067:AMG983087 AWC983067:AWC983087 BFY983067:BFY983087 BPU983067:BPU983087 BZQ983067:BZQ983087 CJM983067:CJM983087 CTI983067:CTI983087 DDE983067:DDE983087 DNA983067:DNA983087 DWW983067:DWW983087 EGS983067:EGS983087 EQO983067:EQO983087 FAK983067:FAK983087 FKG983067:FKG983087 FUC983067:FUC983087 GDY983067:GDY983087 GNU983067:GNU983087 GXQ983067:GXQ983087 HHM983067:HHM983087 HRI983067:HRI983087 IBE983067:IBE983087 ILA983067:ILA983087 IUW983067:IUW983087 JES983067:JES983087 JOO983067:JOO983087 JYK983067:JYK983087 KIG983067:KIG983087 KSC983067:KSC983087 LBY983067:LBY983087 LLU983067:LLU983087 LVQ983067:LVQ983087 MFM983067:MFM983087 MPI983067:MPI983087 MZE983067:MZE983087 NJA983067:NJA983087 NSW983067:NSW983087 OCS983067:OCS983087 OMO983067:OMO983087 OWK983067:OWK983087 PGG983067:PGG983087 PQC983067:PQC983087 PZY983067:PZY983087 QJU983067:QJU983087 QTQ983067:QTQ983087 RDM983067:RDM983087 RNI983067:RNI983087 RXE983067:RXE983087 SHA983067:SHA983087 SQW983067:SQW983087 TAS983067:TAS983087 TKO983067:TKO983087 TUK983067:TUK983087 UEG983067:UEG983087 UOC983067:UOC983087 UXY983067:UXY983087 VHU983067:VHU983087 VRQ983067:VRQ983087 WBM983067:WBM983087 WLI983067:WLI983087 WVE983067:WVE983087 XFA983067:XFA983087 A25:A45 IW25:IW45 SS25:SS45 ACO25:ACO45 AMK25:AMK45 AWG25:AWG45 BGC25:BGC45 BPY25:BPY45 BZU25:BZU45 CJQ25:CJQ45 CTM25:CTM45 DDI25:DDI45 DNE25:DNE45 DXA25:DXA45 EGW25:EGW45 EQS25:EQS45 FAO25:FAO45 FKK25:FKK45 FUG25:FUG45 GEC25:GEC45 GNY25:GNY45 GXU25:GXU45 HHQ25:HHQ45 HRM25:HRM45 IBI25:IBI45 ILE25:ILE45 IVA25:IVA45 JEW25:JEW45 JOS25:JOS45 JYO25:JYO45 KIK25:KIK45 KSG25:KSG45 LCC25:LCC45 LLY25:LLY45 LVU25:LVU45 MFQ25:MFQ45 MPM25:MPM45 MZI25:MZI45 NJE25:NJE45 NTA25:NTA45 OCW25:OCW45 OMS25:OMS45 OWO25:OWO45 PGK25:PGK45 PQG25:PQG45 QAC25:QAC45 QJY25:QJY45 QTU25:QTU45 RDQ25:RDQ45 RNM25:RNM45 RXI25:RXI45 SHE25:SHE45 SRA25:SRA45 TAW25:TAW45 TKS25:TKS45 TUO25:TUO45 UEK25:UEK45 UOG25:UOG45 UYC25:UYC45 VHY25:VHY45 VRU25:VRU45 WBQ25:WBQ45 WLM25:WLM45 WVI25:WVI45 A65564:A65584 IW65563:IW65583 SS65563:SS65583 ACO65563:ACO65583 AMK65563:AMK65583 AWG65563:AWG65583 BGC65563:BGC65583 BPY65563:BPY65583 BZU65563:BZU65583 CJQ65563:CJQ65583 CTM65563:CTM65583 DDI65563:DDI65583 DNE65563:DNE65583 DXA65563:DXA65583 EGW65563:EGW65583 EQS65563:EQS65583 FAO65563:FAO65583 FKK65563:FKK65583 FUG65563:FUG65583 GEC65563:GEC65583 GNY65563:GNY65583 GXU65563:GXU65583 HHQ65563:HHQ65583 HRM65563:HRM65583 IBI65563:IBI65583 ILE65563:ILE65583 IVA65563:IVA65583 JEW65563:JEW65583 JOS65563:JOS65583 JYO65563:JYO65583 KIK65563:KIK65583 KSG65563:KSG65583 LCC65563:LCC65583 LLY65563:LLY65583 LVU65563:LVU65583 MFQ65563:MFQ65583 MPM65563:MPM65583 MZI65563:MZI65583 NJE65563:NJE65583 NTA65563:NTA65583 OCW65563:OCW65583 OMS65563:OMS65583 OWO65563:OWO65583 PGK65563:PGK65583 PQG65563:PQG65583 QAC65563:QAC65583 QJY65563:QJY65583 QTU65563:QTU65583 RDQ65563:RDQ65583 RNM65563:RNM65583 RXI65563:RXI65583 SHE65563:SHE65583 SRA65563:SRA65583 TAW65563:TAW65583 TKS65563:TKS65583 TUO65563:TUO65583 UEK65563:UEK65583 UOG65563:UOG65583 UYC65563:UYC65583 VHY65563:VHY65583 VRU65563:VRU65583 WBQ65563:WBQ65583 WLM65563:WLM65583 WVI65563:WVI65583 A131100:A131120 IW131099:IW131119 SS131099:SS131119 ACO131099:ACO131119 AMK131099:AMK131119 AWG131099:AWG131119 BGC131099:BGC131119 BPY131099:BPY131119 BZU131099:BZU131119 CJQ131099:CJQ131119 CTM131099:CTM131119 DDI131099:DDI131119 DNE131099:DNE131119 DXA131099:DXA131119 EGW131099:EGW131119 EQS131099:EQS131119 FAO131099:FAO131119 FKK131099:FKK131119 FUG131099:FUG131119 GEC131099:GEC131119 GNY131099:GNY131119 GXU131099:GXU131119 HHQ131099:HHQ131119 HRM131099:HRM131119 IBI131099:IBI131119 ILE131099:ILE131119 IVA131099:IVA131119 JEW131099:JEW131119 JOS131099:JOS131119 JYO131099:JYO131119 KIK131099:KIK131119 KSG131099:KSG131119 LCC131099:LCC131119 LLY131099:LLY131119 LVU131099:LVU131119 MFQ131099:MFQ131119 MPM131099:MPM131119 MZI131099:MZI131119 NJE131099:NJE131119 NTA131099:NTA131119 OCW131099:OCW131119 OMS131099:OMS131119 OWO131099:OWO131119 PGK131099:PGK131119 PQG131099:PQG131119 QAC131099:QAC131119 QJY131099:QJY131119 QTU131099:QTU131119 RDQ131099:RDQ131119 RNM131099:RNM131119 RXI131099:RXI131119 SHE131099:SHE131119 SRA131099:SRA131119 TAW131099:TAW131119 TKS131099:TKS131119 TUO131099:TUO131119 UEK131099:UEK131119 UOG131099:UOG131119 UYC131099:UYC131119 VHY131099:VHY131119 VRU131099:VRU131119 WBQ131099:WBQ131119 WLM131099:WLM131119 WVI131099:WVI131119 A196636:A196656 IW196635:IW196655 SS196635:SS196655 ACO196635:ACO196655 AMK196635:AMK196655 AWG196635:AWG196655 BGC196635:BGC196655 BPY196635:BPY196655 BZU196635:BZU196655 CJQ196635:CJQ196655 CTM196635:CTM196655 DDI196635:DDI196655 DNE196635:DNE196655 DXA196635:DXA196655 EGW196635:EGW196655 EQS196635:EQS196655 FAO196635:FAO196655 FKK196635:FKK196655 FUG196635:FUG196655 GEC196635:GEC196655 GNY196635:GNY196655 GXU196635:GXU196655 HHQ196635:HHQ196655 HRM196635:HRM196655 IBI196635:IBI196655 ILE196635:ILE196655 IVA196635:IVA196655 JEW196635:JEW196655 JOS196635:JOS196655 JYO196635:JYO196655 KIK196635:KIK196655 KSG196635:KSG196655 LCC196635:LCC196655 LLY196635:LLY196655 LVU196635:LVU196655 MFQ196635:MFQ196655 MPM196635:MPM196655 MZI196635:MZI196655 NJE196635:NJE196655 NTA196635:NTA196655 OCW196635:OCW196655 OMS196635:OMS196655 OWO196635:OWO196655 PGK196635:PGK196655 PQG196635:PQG196655 QAC196635:QAC196655 QJY196635:QJY196655 QTU196635:QTU196655 RDQ196635:RDQ196655 RNM196635:RNM196655 RXI196635:RXI196655 SHE196635:SHE196655 SRA196635:SRA196655 TAW196635:TAW196655 TKS196635:TKS196655 TUO196635:TUO196655 UEK196635:UEK196655 UOG196635:UOG196655 UYC196635:UYC196655 VHY196635:VHY196655 VRU196635:VRU196655 WBQ196635:WBQ196655 WLM196635:WLM196655 WVI196635:WVI196655 A262172:A262192 IW262171:IW262191 SS262171:SS262191 ACO262171:ACO262191 AMK262171:AMK262191 AWG262171:AWG262191 BGC262171:BGC262191 BPY262171:BPY262191 BZU262171:BZU262191 CJQ262171:CJQ262191 CTM262171:CTM262191 DDI262171:DDI262191 DNE262171:DNE262191 DXA262171:DXA262191 EGW262171:EGW262191 EQS262171:EQS262191 FAO262171:FAO262191 FKK262171:FKK262191 FUG262171:FUG262191 GEC262171:GEC262191 GNY262171:GNY262191 GXU262171:GXU262191 HHQ262171:HHQ262191 HRM262171:HRM262191 IBI262171:IBI262191 ILE262171:ILE262191 IVA262171:IVA262191 JEW262171:JEW262191 JOS262171:JOS262191 JYO262171:JYO262191 KIK262171:KIK262191 KSG262171:KSG262191 LCC262171:LCC262191 LLY262171:LLY262191 LVU262171:LVU262191 MFQ262171:MFQ262191 MPM262171:MPM262191 MZI262171:MZI262191 NJE262171:NJE262191 NTA262171:NTA262191 OCW262171:OCW262191 OMS262171:OMS262191 OWO262171:OWO262191 PGK262171:PGK262191 PQG262171:PQG262191 QAC262171:QAC262191 QJY262171:QJY262191 QTU262171:QTU262191 RDQ262171:RDQ262191 RNM262171:RNM262191 RXI262171:RXI262191 SHE262171:SHE262191 SRA262171:SRA262191 TAW262171:TAW262191 TKS262171:TKS262191 TUO262171:TUO262191 UEK262171:UEK262191 UOG262171:UOG262191 UYC262171:UYC262191 VHY262171:VHY262191 VRU262171:VRU262191 WBQ262171:WBQ262191 WLM262171:WLM262191 WVI262171:WVI262191 A327708:A327728 IW327707:IW327727 SS327707:SS327727 ACO327707:ACO327727 AMK327707:AMK327727 AWG327707:AWG327727 BGC327707:BGC327727 BPY327707:BPY327727 BZU327707:BZU327727 CJQ327707:CJQ327727 CTM327707:CTM327727 DDI327707:DDI327727 DNE327707:DNE327727 DXA327707:DXA327727 EGW327707:EGW327727 EQS327707:EQS327727 FAO327707:FAO327727 FKK327707:FKK327727 FUG327707:FUG327727 GEC327707:GEC327727 GNY327707:GNY327727 GXU327707:GXU327727 HHQ327707:HHQ327727 HRM327707:HRM327727 IBI327707:IBI327727 ILE327707:ILE327727 IVA327707:IVA327727 JEW327707:JEW327727 JOS327707:JOS327727 JYO327707:JYO327727 KIK327707:KIK327727 KSG327707:KSG327727 LCC327707:LCC327727 LLY327707:LLY327727 LVU327707:LVU327727 MFQ327707:MFQ327727 MPM327707:MPM327727 MZI327707:MZI327727 NJE327707:NJE327727 NTA327707:NTA327727 OCW327707:OCW327727 OMS327707:OMS327727 OWO327707:OWO327727 PGK327707:PGK327727 PQG327707:PQG327727 QAC327707:QAC327727 QJY327707:QJY327727 QTU327707:QTU327727 RDQ327707:RDQ327727 RNM327707:RNM327727 RXI327707:RXI327727 SHE327707:SHE327727 SRA327707:SRA327727 TAW327707:TAW327727 TKS327707:TKS327727 TUO327707:TUO327727 UEK327707:UEK327727 UOG327707:UOG327727 UYC327707:UYC327727 VHY327707:VHY327727 VRU327707:VRU327727 WBQ327707:WBQ327727 WLM327707:WLM327727 WVI327707:WVI327727 A393244:A393264 IW393243:IW393263 SS393243:SS393263 ACO393243:ACO393263 AMK393243:AMK393263 AWG393243:AWG393263 BGC393243:BGC393263 BPY393243:BPY393263 BZU393243:BZU393263 CJQ393243:CJQ393263 CTM393243:CTM393263 DDI393243:DDI393263 DNE393243:DNE393263 DXA393243:DXA393263 EGW393243:EGW393263 EQS393243:EQS393263 FAO393243:FAO393263 FKK393243:FKK393263 FUG393243:FUG393263 GEC393243:GEC393263 GNY393243:GNY393263 GXU393243:GXU393263 HHQ393243:HHQ393263 HRM393243:HRM393263 IBI393243:IBI393263 ILE393243:ILE393263 IVA393243:IVA393263 JEW393243:JEW393263 JOS393243:JOS393263 JYO393243:JYO393263 KIK393243:KIK393263 KSG393243:KSG393263 LCC393243:LCC393263 LLY393243:LLY393263 LVU393243:LVU393263 MFQ393243:MFQ393263 MPM393243:MPM393263 MZI393243:MZI393263 NJE393243:NJE393263 NTA393243:NTA393263 OCW393243:OCW393263 OMS393243:OMS393263 OWO393243:OWO393263 PGK393243:PGK393263 PQG393243:PQG393263 QAC393243:QAC393263 QJY393243:QJY393263 QTU393243:QTU393263 RDQ393243:RDQ393263 RNM393243:RNM393263 RXI393243:RXI393263 SHE393243:SHE393263 SRA393243:SRA393263 TAW393243:TAW393263 TKS393243:TKS393263 TUO393243:TUO393263 UEK393243:UEK393263 UOG393243:UOG393263 UYC393243:UYC393263 VHY393243:VHY393263 VRU393243:VRU393263 WBQ393243:WBQ393263 WLM393243:WLM393263 WVI393243:WVI393263 A458780:A458800 IW458779:IW458799 SS458779:SS458799 ACO458779:ACO458799 AMK458779:AMK458799 AWG458779:AWG458799 BGC458779:BGC458799 BPY458779:BPY458799 BZU458779:BZU458799 CJQ458779:CJQ458799 CTM458779:CTM458799 DDI458779:DDI458799 DNE458779:DNE458799 DXA458779:DXA458799 EGW458779:EGW458799 EQS458779:EQS458799 FAO458779:FAO458799 FKK458779:FKK458799 FUG458779:FUG458799 GEC458779:GEC458799 GNY458779:GNY458799 GXU458779:GXU458799 HHQ458779:HHQ458799 HRM458779:HRM458799 IBI458779:IBI458799 ILE458779:ILE458799 IVA458779:IVA458799 JEW458779:JEW458799 JOS458779:JOS458799 JYO458779:JYO458799 KIK458779:KIK458799 KSG458779:KSG458799 LCC458779:LCC458799 LLY458779:LLY458799 LVU458779:LVU458799 MFQ458779:MFQ458799 MPM458779:MPM458799 MZI458779:MZI458799 NJE458779:NJE458799 NTA458779:NTA458799 OCW458779:OCW458799 OMS458779:OMS458799 OWO458779:OWO458799 PGK458779:PGK458799 PQG458779:PQG458799 QAC458779:QAC458799 QJY458779:QJY458799 QTU458779:QTU458799 RDQ458779:RDQ458799 RNM458779:RNM458799 RXI458779:RXI458799 SHE458779:SHE458799 SRA458779:SRA458799 TAW458779:TAW458799 TKS458779:TKS458799 TUO458779:TUO458799 UEK458779:UEK458799 UOG458779:UOG458799 UYC458779:UYC458799 VHY458779:VHY458799 VRU458779:VRU458799 WBQ458779:WBQ458799 WLM458779:WLM458799 WVI458779:WVI458799 A524316:A524336 IW524315:IW524335 SS524315:SS524335 ACO524315:ACO524335 AMK524315:AMK524335 AWG524315:AWG524335 BGC524315:BGC524335 BPY524315:BPY524335 BZU524315:BZU524335 CJQ524315:CJQ524335 CTM524315:CTM524335 DDI524315:DDI524335 DNE524315:DNE524335 DXA524315:DXA524335 EGW524315:EGW524335 EQS524315:EQS524335 FAO524315:FAO524335 FKK524315:FKK524335 FUG524315:FUG524335 GEC524315:GEC524335 GNY524315:GNY524335 GXU524315:GXU524335 HHQ524315:HHQ524335 HRM524315:HRM524335 IBI524315:IBI524335 ILE524315:ILE524335 IVA524315:IVA524335 JEW524315:JEW524335 JOS524315:JOS524335 JYO524315:JYO524335 KIK524315:KIK524335 KSG524315:KSG524335 LCC524315:LCC524335 LLY524315:LLY524335 LVU524315:LVU524335 MFQ524315:MFQ524335 MPM524315:MPM524335 MZI524315:MZI524335 NJE524315:NJE524335 NTA524315:NTA524335 OCW524315:OCW524335 OMS524315:OMS524335 OWO524315:OWO524335 PGK524315:PGK524335 PQG524315:PQG524335 QAC524315:QAC524335 QJY524315:QJY524335 QTU524315:QTU524335 RDQ524315:RDQ524335 RNM524315:RNM524335 RXI524315:RXI524335 SHE524315:SHE524335 SRA524315:SRA524335 TAW524315:TAW524335 TKS524315:TKS524335 TUO524315:TUO524335 UEK524315:UEK524335 UOG524315:UOG524335 UYC524315:UYC524335 VHY524315:VHY524335 VRU524315:VRU524335 WBQ524315:WBQ524335 WLM524315:WLM524335 WVI524315:WVI524335 A589852:A589872 IW589851:IW589871 SS589851:SS589871 ACO589851:ACO589871 AMK589851:AMK589871 AWG589851:AWG589871 BGC589851:BGC589871 BPY589851:BPY589871 BZU589851:BZU589871 CJQ589851:CJQ589871 CTM589851:CTM589871 DDI589851:DDI589871 DNE589851:DNE589871 DXA589851:DXA589871 EGW589851:EGW589871 EQS589851:EQS589871 FAO589851:FAO589871 FKK589851:FKK589871 FUG589851:FUG589871 GEC589851:GEC589871 GNY589851:GNY589871 GXU589851:GXU589871 HHQ589851:HHQ589871 HRM589851:HRM589871 IBI589851:IBI589871 ILE589851:ILE589871 IVA589851:IVA589871 JEW589851:JEW589871 JOS589851:JOS589871 JYO589851:JYO589871 KIK589851:KIK589871 KSG589851:KSG589871 LCC589851:LCC589871 LLY589851:LLY589871 LVU589851:LVU589871 MFQ589851:MFQ589871 MPM589851:MPM589871 MZI589851:MZI589871 NJE589851:NJE589871 NTA589851:NTA589871 OCW589851:OCW589871 OMS589851:OMS589871 OWO589851:OWO589871 PGK589851:PGK589871 PQG589851:PQG589871 QAC589851:QAC589871 QJY589851:QJY589871 QTU589851:QTU589871 RDQ589851:RDQ589871 RNM589851:RNM589871 RXI589851:RXI589871 SHE589851:SHE589871 SRA589851:SRA589871 TAW589851:TAW589871 TKS589851:TKS589871 TUO589851:TUO589871 UEK589851:UEK589871 UOG589851:UOG589871 UYC589851:UYC589871 VHY589851:VHY589871 VRU589851:VRU589871 WBQ589851:WBQ589871 WLM589851:WLM589871 WVI589851:WVI589871 A655388:A655408 IW655387:IW655407 SS655387:SS655407 ACO655387:ACO655407 AMK655387:AMK655407 AWG655387:AWG655407 BGC655387:BGC655407 BPY655387:BPY655407 BZU655387:BZU655407 CJQ655387:CJQ655407 CTM655387:CTM655407 DDI655387:DDI655407 DNE655387:DNE655407 DXA655387:DXA655407 EGW655387:EGW655407 EQS655387:EQS655407 FAO655387:FAO655407 FKK655387:FKK655407 FUG655387:FUG655407 GEC655387:GEC655407 GNY655387:GNY655407 GXU655387:GXU655407 HHQ655387:HHQ655407 HRM655387:HRM655407 IBI655387:IBI655407 ILE655387:ILE655407 IVA655387:IVA655407 JEW655387:JEW655407 JOS655387:JOS655407 JYO655387:JYO655407 KIK655387:KIK655407 KSG655387:KSG655407 LCC655387:LCC655407 LLY655387:LLY655407 LVU655387:LVU655407 MFQ655387:MFQ655407 MPM655387:MPM655407 MZI655387:MZI655407 NJE655387:NJE655407 NTA655387:NTA655407 OCW655387:OCW655407 OMS655387:OMS655407 OWO655387:OWO655407 PGK655387:PGK655407 PQG655387:PQG655407 QAC655387:QAC655407 QJY655387:QJY655407 QTU655387:QTU655407 RDQ655387:RDQ655407 RNM655387:RNM655407 RXI655387:RXI655407 SHE655387:SHE655407 SRA655387:SRA655407 TAW655387:TAW655407 TKS655387:TKS655407 TUO655387:TUO655407 UEK655387:UEK655407 UOG655387:UOG655407 UYC655387:UYC655407 VHY655387:VHY655407 VRU655387:VRU655407 WBQ655387:WBQ655407 WLM655387:WLM655407 WVI655387:WVI655407 A720924:A720944 IW720923:IW720943 SS720923:SS720943 ACO720923:ACO720943 AMK720923:AMK720943 AWG720923:AWG720943 BGC720923:BGC720943 BPY720923:BPY720943 BZU720923:BZU720943 CJQ720923:CJQ720943 CTM720923:CTM720943 DDI720923:DDI720943 DNE720923:DNE720943 DXA720923:DXA720943 EGW720923:EGW720943 EQS720923:EQS720943 FAO720923:FAO720943 FKK720923:FKK720943 FUG720923:FUG720943 GEC720923:GEC720943 GNY720923:GNY720943 GXU720923:GXU720943 HHQ720923:HHQ720943 HRM720923:HRM720943 IBI720923:IBI720943 ILE720923:ILE720943 IVA720923:IVA720943 JEW720923:JEW720943 JOS720923:JOS720943 JYO720923:JYO720943 KIK720923:KIK720943 KSG720923:KSG720943 LCC720923:LCC720943 LLY720923:LLY720943 LVU720923:LVU720943 MFQ720923:MFQ720943 MPM720923:MPM720943 MZI720923:MZI720943 NJE720923:NJE720943 NTA720923:NTA720943 OCW720923:OCW720943 OMS720923:OMS720943 OWO720923:OWO720943 PGK720923:PGK720943 PQG720923:PQG720943 QAC720923:QAC720943 QJY720923:QJY720943 QTU720923:QTU720943 RDQ720923:RDQ720943 RNM720923:RNM720943 RXI720923:RXI720943 SHE720923:SHE720943 SRA720923:SRA720943 TAW720923:TAW720943 TKS720923:TKS720943 TUO720923:TUO720943 UEK720923:UEK720943 UOG720923:UOG720943 UYC720923:UYC720943 VHY720923:VHY720943 VRU720923:VRU720943 WBQ720923:WBQ720943 WLM720923:WLM720943 WVI720923:WVI720943 A786460:A786480 IW786459:IW786479 SS786459:SS786479 ACO786459:ACO786479 AMK786459:AMK786479 AWG786459:AWG786479 BGC786459:BGC786479 BPY786459:BPY786479 BZU786459:BZU786479 CJQ786459:CJQ786479 CTM786459:CTM786479 DDI786459:DDI786479 DNE786459:DNE786479 DXA786459:DXA786479 EGW786459:EGW786479 EQS786459:EQS786479 FAO786459:FAO786479 FKK786459:FKK786479 FUG786459:FUG786479 GEC786459:GEC786479 GNY786459:GNY786479 GXU786459:GXU786479 HHQ786459:HHQ786479 HRM786459:HRM786479 IBI786459:IBI786479 ILE786459:ILE786479 IVA786459:IVA786479 JEW786459:JEW786479 JOS786459:JOS786479 JYO786459:JYO786479 KIK786459:KIK786479 KSG786459:KSG786479 LCC786459:LCC786479 LLY786459:LLY786479 LVU786459:LVU786479 MFQ786459:MFQ786479 MPM786459:MPM786479 MZI786459:MZI786479 NJE786459:NJE786479 NTA786459:NTA786479 OCW786459:OCW786479 OMS786459:OMS786479 OWO786459:OWO786479 PGK786459:PGK786479 PQG786459:PQG786479 QAC786459:QAC786479 QJY786459:QJY786479 QTU786459:QTU786479 RDQ786459:RDQ786479 RNM786459:RNM786479 RXI786459:RXI786479 SHE786459:SHE786479 SRA786459:SRA786479 TAW786459:TAW786479 TKS786459:TKS786479 TUO786459:TUO786479 UEK786459:UEK786479 UOG786459:UOG786479 UYC786459:UYC786479 VHY786459:VHY786479 VRU786459:VRU786479 WBQ786459:WBQ786479 WLM786459:WLM786479 WVI786459:WVI786479 A851996:A852016 IW851995:IW852015 SS851995:SS852015 ACO851995:ACO852015 AMK851995:AMK852015 AWG851995:AWG852015 BGC851995:BGC852015 BPY851995:BPY852015 BZU851995:BZU852015 CJQ851995:CJQ852015 CTM851995:CTM852015 DDI851995:DDI852015 DNE851995:DNE852015 DXA851995:DXA852015 EGW851995:EGW852015 EQS851995:EQS852015 FAO851995:FAO852015 FKK851995:FKK852015 FUG851995:FUG852015 GEC851995:GEC852015 GNY851995:GNY852015 GXU851995:GXU852015 HHQ851995:HHQ852015 HRM851995:HRM852015 IBI851995:IBI852015 ILE851995:ILE852015 IVA851995:IVA852015 JEW851995:JEW852015 JOS851995:JOS852015 JYO851995:JYO852015 KIK851995:KIK852015 KSG851995:KSG852015 LCC851995:LCC852015 LLY851995:LLY852015 LVU851995:LVU852015 MFQ851995:MFQ852015 MPM851995:MPM852015 MZI851995:MZI852015 NJE851995:NJE852015 NTA851995:NTA852015 OCW851995:OCW852015 OMS851995:OMS852015 OWO851995:OWO852015 PGK851995:PGK852015 PQG851995:PQG852015 QAC851995:QAC852015 QJY851995:QJY852015 QTU851995:QTU852015 RDQ851995:RDQ852015 RNM851995:RNM852015 RXI851995:RXI852015 SHE851995:SHE852015 SRA851995:SRA852015 TAW851995:TAW852015 TKS851995:TKS852015 TUO851995:TUO852015 UEK851995:UEK852015 UOG851995:UOG852015 UYC851995:UYC852015 VHY851995:VHY852015 VRU851995:VRU852015 WBQ851995:WBQ852015 WLM851995:WLM852015 WVI851995:WVI852015 A917532:A917552 IW917531:IW917551 SS917531:SS917551 ACO917531:ACO917551 AMK917531:AMK917551 AWG917531:AWG917551 BGC917531:BGC917551 BPY917531:BPY917551 BZU917531:BZU917551 CJQ917531:CJQ917551 CTM917531:CTM917551 DDI917531:DDI917551 DNE917531:DNE917551 DXA917531:DXA917551 EGW917531:EGW917551 EQS917531:EQS917551 FAO917531:FAO917551 FKK917531:FKK917551 FUG917531:FUG917551 GEC917531:GEC917551 GNY917531:GNY917551 GXU917531:GXU917551 HHQ917531:HHQ917551 HRM917531:HRM917551 IBI917531:IBI917551 ILE917531:ILE917551 IVA917531:IVA917551 JEW917531:JEW917551 JOS917531:JOS917551 JYO917531:JYO917551 KIK917531:KIK917551 KSG917531:KSG917551 LCC917531:LCC917551 LLY917531:LLY917551 LVU917531:LVU917551 MFQ917531:MFQ917551 MPM917531:MPM917551 MZI917531:MZI917551 NJE917531:NJE917551 NTA917531:NTA917551 OCW917531:OCW917551 OMS917531:OMS917551 OWO917531:OWO917551 PGK917531:PGK917551 PQG917531:PQG917551 QAC917531:QAC917551 QJY917531:QJY917551 QTU917531:QTU917551 RDQ917531:RDQ917551 RNM917531:RNM917551 RXI917531:RXI917551 SHE917531:SHE917551 SRA917531:SRA917551 TAW917531:TAW917551 TKS917531:TKS917551 TUO917531:TUO917551 UEK917531:UEK917551 UOG917531:UOG917551 UYC917531:UYC917551 VHY917531:VHY917551 VRU917531:VRU917551 WBQ917531:WBQ917551 WLM917531:WLM917551 WVI917531:WVI917551 A983068:A983088 IW983067:IW983087 SS983067:SS983087 ACO983067:ACO983087 AMK983067:AMK983087 AWG983067:AWG983087 BGC983067:BGC983087 BPY983067:BPY983087 BZU983067:BZU983087 CJQ983067:CJQ983087 CTM983067:CTM983087 DDI983067:DDI983087 DNE983067:DNE983087 DXA983067:DXA983087 EGW983067:EGW983087 EQS983067:EQS983087 FAO983067:FAO983087 FKK983067:FKK983087 FUG983067:FUG983087 GEC983067:GEC983087 GNY983067:GNY983087 GXU983067:GXU983087 HHQ983067:HHQ983087 HRM983067:HRM983087 IBI983067:IBI983087 ILE983067:ILE983087 IVA983067:IVA983087 JEW983067:JEW983087 JOS983067:JOS983087 JYO983067:JYO983087 KIK983067:KIK983087 KSG983067:KSG983087 LCC983067:LCC983087 LLY983067:LLY983087 LVU983067:LVU983087 MFQ983067:MFQ983087 MPM983067:MPM983087 MZI983067:MZI983087 NJE983067:NJE983087 NTA983067:NTA983087 OCW983067:OCW983087 OMS983067:OMS983087 OWO983067:OWO983087 PGK983067:PGK983087 PQG983067:PQG983087 QAC983067:QAC983087 QJY983067:QJY983087 QTU983067:QTU983087 RDQ983067:RDQ983087 RNM983067:RNM983087 RXI983067:RXI983087 SHE983067:SHE983087 SRA983067:SRA983087 TAW983067:TAW983087 TKS983067:TKS983087 TUO983067:TUO983087 UEK983067:UEK983087 UOG983067:UOG983087 UYC983067:UYC983087 VHY983067:VHY983087 VRU983067:VRU983087 WBQ983067:WBQ983087 WLM983067:WLM983087 WVI983067:WVI983087">
      <formula1>"1,2,3,4,5"</formula1>
    </dataValidation>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3:IV65583 SR65563:SR65583 ACN65563:ACN65583 AMJ65563:AMJ65583 AWF65563:AWF65583 BGB65563:BGB65583 BPX65563:BPX65583 BZT65563:BZT65583 CJP65563:CJP65583 CTL65563:CTL65583 DDH65563:DDH65583 DND65563:DND65583 DWZ65563:DWZ65583 EGV65563:EGV65583 EQR65563:EQR65583 FAN65563:FAN65583 FKJ65563:FKJ65583 FUF65563:FUF65583 GEB65563:GEB65583 GNX65563:GNX65583 GXT65563:GXT65583 HHP65563:HHP65583 HRL65563:HRL65583 IBH65563:IBH65583 ILD65563:ILD65583 IUZ65563:IUZ65583 JEV65563:JEV65583 JOR65563:JOR65583 JYN65563:JYN65583 KIJ65563:KIJ65583 KSF65563:KSF65583 LCB65563:LCB65583 LLX65563:LLX65583 LVT65563:LVT65583 MFP65563:MFP65583 MPL65563:MPL65583 MZH65563:MZH65583 NJD65563:NJD65583 NSZ65563:NSZ65583 OCV65563:OCV65583 OMR65563:OMR65583 OWN65563:OWN65583 PGJ65563:PGJ65583 PQF65563:PQF65583 QAB65563:QAB65583 QJX65563:QJX65583 QTT65563:QTT65583 RDP65563:RDP65583 RNL65563:RNL65583 RXH65563:RXH65583 SHD65563:SHD65583 SQZ65563:SQZ65583 TAV65563:TAV65583 TKR65563:TKR65583 TUN65563:TUN65583 UEJ65563:UEJ65583 UOF65563:UOF65583 UYB65563:UYB65583 VHX65563:VHX65583 VRT65563:VRT65583 WBP65563:WBP65583 WLL65563:WLL65583 WVH65563:WVH65583 XFD65563:XFD65583 IV131099:IV131119 SR131099:SR131119 ACN131099:ACN131119 AMJ131099:AMJ131119 AWF131099:AWF131119 BGB131099:BGB131119 BPX131099:BPX131119 BZT131099:BZT131119 CJP131099:CJP131119 CTL131099:CTL131119 DDH131099:DDH131119 DND131099:DND131119 DWZ131099:DWZ131119 EGV131099:EGV131119 EQR131099:EQR131119 FAN131099:FAN131119 FKJ131099:FKJ131119 FUF131099:FUF131119 GEB131099:GEB131119 GNX131099:GNX131119 GXT131099:GXT131119 HHP131099:HHP131119 HRL131099:HRL131119 IBH131099:IBH131119 ILD131099:ILD131119 IUZ131099:IUZ131119 JEV131099:JEV131119 JOR131099:JOR131119 JYN131099:JYN131119 KIJ131099:KIJ131119 KSF131099:KSF131119 LCB131099:LCB131119 LLX131099:LLX131119 LVT131099:LVT131119 MFP131099:MFP131119 MPL131099:MPL131119 MZH131099:MZH131119 NJD131099:NJD131119 NSZ131099:NSZ131119 OCV131099:OCV131119 OMR131099:OMR131119 OWN131099:OWN131119 PGJ131099:PGJ131119 PQF131099:PQF131119 QAB131099:QAB131119 QJX131099:QJX131119 QTT131099:QTT131119 RDP131099:RDP131119 RNL131099:RNL131119 RXH131099:RXH131119 SHD131099:SHD131119 SQZ131099:SQZ131119 TAV131099:TAV131119 TKR131099:TKR131119 TUN131099:TUN131119 UEJ131099:UEJ131119 UOF131099:UOF131119 UYB131099:UYB131119 VHX131099:VHX131119 VRT131099:VRT131119 WBP131099:WBP131119 WLL131099:WLL131119 WVH131099:WVH131119 XFD131099:XFD131119 IV196635:IV196655 SR196635:SR196655 ACN196635:ACN196655 AMJ196635:AMJ196655 AWF196635:AWF196655 BGB196635:BGB196655 BPX196635:BPX196655 BZT196635:BZT196655 CJP196635:CJP196655 CTL196635:CTL196655 DDH196635:DDH196655 DND196635:DND196655 DWZ196635:DWZ196655 EGV196635:EGV196655 EQR196635:EQR196655 FAN196635:FAN196655 FKJ196635:FKJ196655 FUF196635:FUF196655 GEB196635:GEB196655 GNX196635:GNX196655 GXT196635:GXT196655 HHP196635:HHP196655 HRL196635:HRL196655 IBH196635:IBH196655 ILD196635:ILD196655 IUZ196635:IUZ196655 JEV196635:JEV196655 JOR196635:JOR196655 JYN196635:JYN196655 KIJ196635:KIJ196655 KSF196635:KSF196655 LCB196635:LCB196655 LLX196635:LLX196655 LVT196635:LVT196655 MFP196635:MFP196655 MPL196635:MPL196655 MZH196635:MZH196655 NJD196635:NJD196655 NSZ196635:NSZ196655 OCV196635:OCV196655 OMR196635:OMR196655 OWN196635:OWN196655 PGJ196635:PGJ196655 PQF196635:PQF196655 QAB196635:QAB196655 QJX196635:QJX196655 QTT196635:QTT196655 RDP196635:RDP196655 RNL196635:RNL196655 RXH196635:RXH196655 SHD196635:SHD196655 SQZ196635:SQZ196655 TAV196635:TAV196655 TKR196635:TKR196655 TUN196635:TUN196655 UEJ196635:UEJ196655 UOF196635:UOF196655 UYB196635:UYB196655 VHX196635:VHX196655 VRT196635:VRT196655 WBP196635:WBP196655 WLL196635:WLL196655 WVH196635:WVH196655 XFD196635:XFD196655 IV262171:IV262191 SR262171:SR262191 ACN262171:ACN262191 AMJ262171:AMJ262191 AWF262171:AWF262191 BGB262171:BGB262191 BPX262171:BPX262191 BZT262171:BZT262191 CJP262171:CJP262191 CTL262171:CTL262191 DDH262171:DDH262191 DND262171:DND262191 DWZ262171:DWZ262191 EGV262171:EGV262191 EQR262171:EQR262191 FAN262171:FAN262191 FKJ262171:FKJ262191 FUF262171:FUF262191 GEB262171:GEB262191 GNX262171:GNX262191 GXT262171:GXT262191 HHP262171:HHP262191 HRL262171:HRL262191 IBH262171:IBH262191 ILD262171:ILD262191 IUZ262171:IUZ262191 JEV262171:JEV262191 JOR262171:JOR262191 JYN262171:JYN262191 KIJ262171:KIJ262191 KSF262171:KSF262191 LCB262171:LCB262191 LLX262171:LLX262191 LVT262171:LVT262191 MFP262171:MFP262191 MPL262171:MPL262191 MZH262171:MZH262191 NJD262171:NJD262191 NSZ262171:NSZ262191 OCV262171:OCV262191 OMR262171:OMR262191 OWN262171:OWN262191 PGJ262171:PGJ262191 PQF262171:PQF262191 QAB262171:QAB262191 QJX262171:QJX262191 QTT262171:QTT262191 RDP262171:RDP262191 RNL262171:RNL262191 RXH262171:RXH262191 SHD262171:SHD262191 SQZ262171:SQZ262191 TAV262171:TAV262191 TKR262171:TKR262191 TUN262171:TUN262191 UEJ262171:UEJ262191 UOF262171:UOF262191 UYB262171:UYB262191 VHX262171:VHX262191 VRT262171:VRT262191 WBP262171:WBP262191 WLL262171:WLL262191 WVH262171:WVH262191 XFD262171:XFD262191 IV327707:IV327727 SR327707:SR327727 ACN327707:ACN327727 AMJ327707:AMJ327727 AWF327707:AWF327727 BGB327707:BGB327727 BPX327707:BPX327727 BZT327707:BZT327727 CJP327707:CJP327727 CTL327707:CTL327727 DDH327707:DDH327727 DND327707:DND327727 DWZ327707:DWZ327727 EGV327707:EGV327727 EQR327707:EQR327727 FAN327707:FAN327727 FKJ327707:FKJ327727 FUF327707:FUF327727 GEB327707:GEB327727 GNX327707:GNX327727 GXT327707:GXT327727 HHP327707:HHP327727 HRL327707:HRL327727 IBH327707:IBH327727 ILD327707:ILD327727 IUZ327707:IUZ327727 JEV327707:JEV327727 JOR327707:JOR327727 JYN327707:JYN327727 KIJ327707:KIJ327727 KSF327707:KSF327727 LCB327707:LCB327727 LLX327707:LLX327727 LVT327707:LVT327727 MFP327707:MFP327727 MPL327707:MPL327727 MZH327707:MZH327727 NJD327707:NJD327727 NSZ327707:NSZ327727 OCV327707:OCV327727 OMR327707:OMR327727 OWN327707:OWN327727 PGJ327707:PGJ327727 PQF327707:PQF327727 QAB327707:QAB327727 QJX327707:QJX327727 QTT327707:QTT327727 RDP327707:RDP327727 RNL327707:RNL327727 RXH327707:RXH327727 SHD327707:SHD327727 SQZ327707:SQZ327727 TAV327707:TAV327727 TKR327707:TKR327727 TUN327707:TUN327727 UEJ327707:UEJ327727 UOF327707:UOF327727 UYB327707:UYB327727 VHX327707:VHX327727 VRT327707:VRT327727 WBP327707:WBP327727 WLL327707:WLL327727 WVH327707:WVH327727 XFD327707:XFD327727 IV393243:IV393263 SR393243:SR393263 ACN393243:ACN393263 AMJ393243:AMJ393263 AWF393243:AWF393263 BGB393243:BGB393263 BPX393243:BPX393263 BZT393243:BZT393263 CJP393243:CJP393263 CTL393243:CTL393263 DDH393243:DDH393263 DND393243:DND393263 DWZ393243:DWZ393263 EGV393243:EGV393263 EQR393243:EQR393263 FAN393243:FAN393263 FKJ393243:FKJ393263 FUF393243:FUF393263 GEB393243:GEB393263 GNX393243:GNX393263 GXT393243:GXT393263 HHP393243:HHP393263 HRL393243:HRL393263 IBH393243:IBH393263 ILD393243:ILD393263 IUZ393243:IUZ393263 JEV393243:JEV393263 JOR393243:JOR393263 JYN393243:JYN393263 KIJ393243:KIJ393263 KSF393243:KSF393263 LCB393243:LCB393263 LLX393243:LLX393263 LVT393243:LVT393263 MFP393243:MFP393263 MPL393243:MPL393263 MZH393243:MZH393263 NJD393243:NJD393263 NSZ393243:NSZ393263 OCV393243:OCV393263 OMR393243:OMR393263 OWN393243:OWN393263 PGJ393243:PGJ393263 PQF393243:PQF393263 QAB393243:QAB393263 QJX393243:QJX393263 QTT393243:QTT393263 RDP393243:RDP393263 RNL393243:RNL393263 RXH393243:RXH393263 SHD393243:SHD393263 SQZ393243:SQZ393263 TAV393243:TAV393263 TKR393243:TKR393263 TUN393243:TUN393263 UEJ393243:UEJ393263 UOF393243:UOF393263 UYB393243:UYB393263 VHX393243:VHX393263 VRT393243:VRT393263 WBP393243:WBP393263 WLL393243:WLL393263 WVH393243:WVH393263 XFD393243:XFD393263 IV458779:IV458799 SR458779:SR458799 ACN458779:ACN458799 AMJ458779:AMJ458799 AWF458779:AWF458799 BGB458779:BGB458799 BPX458779:BPX458799 BZT458779:BZT458799 CJP458779:CJP458799 CTL458779:CTL458799 DDH458779:DDH458799 DND458779:DND458799 DWZ458779:DWZ458799 EGV458779:EGV458799 EQR458779:EQR458799 FAN458779:FAN458799 FKJ458779:FKJ458799 FUF458779:FUF458799 GEB458779:GEB458799 GNX458779:GNX458799 GXT458779:GXT458799 HHP458779:HHP458799 HRL458779:HRL458799 IBH458779:IBH458799 ILD458779:ILD458799 IUZ458779:IUZ458799 JEV458779:JEV458799 JOR458779:JOR458799 JYN458779:JYN458799 KIJ458779:KIJ458799 KSF458779:KSF458799 LCB458779:LCB458799 LLX458779:LLX458799 LVT458779:LVT458799 MFP458779:MFP458799 MPL458779:MPL458799 MZH458779:MZH458799 NJD458779:NJD458799 NSZ458779:NSZ458799 OCV458779:OCV458799 OMR458779:OMR458799 OWN458779:OWN458799 PGJ458779:PGJ458799 PQF458779:PQF458799 QAB458779:QAB458799 QJX458779:QJX458799 QTT458779:QTT458799 RDP458779:RDP458799 RNL458779:RNL458799 RXH458779:RXH458799 SHD458779:SHD458799 SQZ458779:SQZ458799 TAV458779:TAV458799 TKR458779:TKR458799 TUN458779:TUN458799 UEJ458779:UEJ458799 UOF458779:UOF458799 UYB458779:UYB458799 VHX458779:VHX458799 VRT458779:VRT458799 WBP458779:WBP458799 WLL458779:WLL458799 WVH458779:WVH458799 XFD458779:XFD458799 IV524315:IV524335 SR524315:SR524335 ACN524315:ACN524335 AMJ524315:AMJ524335 AWF524315:AWF524335 BGB524315:BGB524335 BPX524315:BPX524335 BZT524315:BZT524335 CJP524315:CJP524335 CTL524315:CTL524335 DDH524315:DDH524335 DND524315:DND524335 DWZ524315:DWZ524335 EGV524315:EGV524335 EQR524315:EQR524335 FAN524315:FAN524335 FKJ524315:FKJ524335 FUF524315:FUF524335 GEB524315:GEB524335 GNX524315:GNX524335 GXT524315:GXT524335 HHP524315:HHP524335 HRL524315:HRL524335 IBH524315:IBH524335 ILD524315:ILD524335 IUZ524315:IUZ524335 JEV524315:JEV524335 JOR524315:JOR524335 JYN524315:JYN524335 KIJ524315:KIJ524335 KSF524315:KSF524335 LCB524315:LCB524335 LLX524315:LLX524335 LVT524315:LVT524335 MFP524315:MFP524335 MPL524315:MPL524335 MZH524315:MZH524335 NJD524315:NJD524335 NSZ524315:NSZ524335 OCV524315:OCV524335 OMR524315:OMR524335 OWN524315:OWN524335 PGJ524315:PGJ524335 PQF524315:PQF524335 QAB524315:QAB524335 QJX524315:QJX524335 QTT524315:QTT524335 RDP524315:RDP524335 RNL524315:RNL524335 RXH524315:RXH524335 SHD524315:SHD524335 SQZ524315:SQZ524335 TAV524315:TAV524335 TKR524315:TKR524335 TUN524315:TUN524335 UEJ524315:UEJ524335 UOF524315:UOF524335 UYB524315:UYB524335 VHX524315:VHX524335 VRT524315:VRT524335 WBP524315:WBP524335 WLL524315:WLL524335 WVH524315:WVH524335 XFD524315:XFD524335 IV589851:IV589871 SR589851:SR589871 ACN589851:ACN589871 AMJ589851:AMJ589871 AWF589851:AWF589871 BGB589851:BGB589871 BPX589851:BPX589871 BZT589851:BZT589871 CJP589851:CJP589871 CTL589851:CTL589871 DDH589851:DDH589871 DND589851:DND589871 DWZ589851:DWZ589871 EGV589851:EGV589871 EQR589851:EQR589871 FAN589851:FAN589871 FKJ589851:FKJ589871 FUF589851:FUF589871 GEB589851:GEB589871 GNX589851:GNX589871 GXT589851:GXT589871 HHP589851:HHP589871 HRL589851:HRL589871 IBH589851:IBH589871 ILD589851:ILD589871 IUZ589851:IUZ589871 JEV589851:JEV589871 JOR589851:JOR589871 JYN589851:JYN589871 KIJ589851:KIJ589871 KSF589851:KSF589871 LCB589851:LCB589871 LLX589851:LLX589871 LVT589851:LVT589871 MFP589851:MFP589871 MPL589851:MPL589871 MZH589851:MZH589871 NJD589851:NJD589871 NSZ589851:NSZ589871 OCV589851:OCV589871 OMR589851:OMR589871 OWN589851:OWN589871 PGJ589851:PGJ589871 PQF589851:PQF589871 QAB589851:QAB589871 QJX589851:QJX589871 QTT589851:QTT589871 RDP589851:RDP589871 RNL589851:RNL589871 RXH589851:RXH589871 SHD589851:SHD589871 SQZ589851:SQZ589871 TAV589851:TAV589871 TKR589851:TKR589871 TUN589851:TUN589871 UEJ589851:UEJ589871 UOF589851:UOF589871 UYB589851:UYB589871 VHX589851:VHX589871 VRT589851:VRT589871 WBP589851:WBP589871 WLL589851:WLL589871 WVH589851:WVH589871 XFD589851:XFD589871 IV655387:IV655407 SR655387:SR655407 ACN655387:ACN655407 AMJ655387:AMJ655407 AWF655387:AWF655407 BGB655387:BGB655407 BPX655387:BPX655407 BZT655387:BZT655407 CJP655387:CJP655407 CTL655387:CTL655407 DDH655387:DDH655407 DND655387:DND655407 DWZ655387:DWZ655407 EGV655387:EGV655407 EQR655387:EQR655407 FAN655387:FAN655407 FKJ655387:FKJ655407 FUF655387:FUF655407 GEB655387:GEB655407 GNX655387:GNX655407 GXT655387:GXT655407 HHP655387:HHP655407 HRL655387:HRL655407 IBH655387:IBH655407 ILD655387:ILD655407 IUZ655387:IUZ655407 JEV655387:JEV655407 JOR655387:JOR655407 JYN655387:JYN655407 KIJ655387:KIJ655407 KSF655387:KSF655407 LCB655387:LCB655407 LLX655387:LLX655407 LVT655387:LVT655407 MFP655387:MFP655407 MPL655387:MPL655407 MZH655387:MZH655407 NJD655387:NJD655407 NSZ655387:NSZ655407 OCV655387:OCV655407 OMR655387:OMR655407 OWN655387:OWN655407 PGJ655387:PGJ655407 PQF655387:PQF655407 QAB655387:QAB655407 QJX655387:QJX655407 QTT655387:QTT655407 RDP655387:RDP655407 RNL655387:RNL655407 RXH655387:RXH655407 SHD655387:SHD655407 SQZ655387:SQZ655407 TAV655387:TAV655407 TKR655387:TKR655407 TUN655387:TUN655407 UEJ655387:UEJ655407 UOF655387:UOF655407 UYB655387:UYB655407 VHX655387:VHX655407 VRT655387:VRT655407 WBP655387:WBP655407 WLL655387:WLL655407 WVH655387:WVH655407 XFD655387:XFD655407 IV720923:IV720943 SR720923:SR720943 ACN720923:ACN720943 AMJ720923:AMJ720943 AWF720923:AWF720943 BGB720923:BGB720943 BPX720923:BPX720943 BZT720923:BZT720943 CJP720923:CJP720943 CTL720923:CTL720943 DDH720923:DDH720943 DND720923:DND720943 DWZ720923:DWZ720943 EGV720923:EGV720943 EQR720923:EQR720943 FAN720923:FAN720943 FKJ720923:FKJ720943 FUF720923:FUF720943 GEB720923:GEB720943 GNX720923:GNX720943 GXT720923:GXT720943 HHP720923:HHP720943 HRL720923:HRL720943 IBH720923:IBH720943 ILD720923:ILD720943 IUZ720923:IUZ720943 JEV720923:JEV720943 JOR720923:JOR720943 JYN720923:JYN720943 KIJ720923:KIJ720943 KSF720923:KSF720943 LCB720923:LCB720943 LLX720923:LLX720943 LVT720923:LVT720943 MFP720923:MFP720943 MPL720923:MPL720943 MZH720923:MZH720943 NJD720923:NJD720943 NSZ720923:NSZ720943 OCV720923:OCV720943 OMR720923:OMR720943 OWN720923:OWN720943 PGJ720923:PGJ720943 PQF720923:PQF720943 QAB720923:QAB720943 QJX720923:QJX720943 QTT720923:QTT720943 RDP720923:RDP720943 RNL720923:RNL720943 RXH720923:RXH720943 SHD720923:SHD720943 SQZ720923:SQZ720943 TAV720923:TAV720943 TKR720923:TKR720943 TUN720923:TUN720943 UEJ720923:UEJ720943 UOF720923:UOF720943 UYB720923:UYB720943 VHX720923:VHX720943 VRT720923:VRT720943 WBP720923:WBP720943 WLL720923:WLL720943 WVH720923:WVH720943 XFD720923:XFD720943 IV786459:IV786479 SR786459:SR786479 ACN786459:ACN786479 AMJ786459:AMJ786479 AWF786459:AWF786479 BGB786459:BGB786479 BPX786459:BPX786479 BZT786459:BZT786479 CJP786459:CJP786479 CTL786459:CTL786479 DDH786459:DDH786479 DND786459:DND786479 DWZ786459:DWZ786479 EGV786459:EGV786479 EQR786459:EQR786479 FAN786459:FAN786479 FKJ786459:FKJ786479 FUF786459:FUF786479 GEB786459:GEB786479 GNX786459:GNX786479 GXT786459:GXT786479 HHP786459:HHP786479 HRL786459:HRL786479 IBH786459:IBH786479 ILD786459:ILD786479 IUZ786459:IUZ786479 JEV786459:JEV786479 JOR786459:JOR786479 JYN786459:JYN786479 KIJ786459:KIJ786479 KSF786459:KSF786479 LCB786459:LCB786479 LLX786459:LLX786479 LVT786459:LVT786479 MFP786459:MFP786479 MPL786459:MPL786479 MZH786459:MZH786479 NJD786459:NJD786479 NSZ786459:NSZ786479 OCV786459:OCV786479 OMR786459:OMR786479 OWN786459:OWN786479 PGJ786459:PGJ786479 PQF786459:PQF786479 QAB786459:QAB786479 QJX786459:QJX786479 QTT786459:QTT786479 RDP786459:RDP786479 RNL786459:RNL786479 RXH786459:RXH786479 SHD786459:SHD786479 SQZ786459:SQZ786479 TAV786459:TAV786479 TKR786459:TKR786479 TUN786459:TUN786479 UEJ786459:UEJ786479 UOF786459:UOF786479 UYB786459:UYB786479 VHX786459:VHX786479 VRT786459:VRT786479 WBP786459:WBP786479 WLL786459:WLL786479 WVH786459:WVH786479 XFD786459:XFD786479 IV851995:IV852015 SR851995:SR852015 ACN851995:ACN852015 AMJ851995:AMJ852015 AWF851995:AWF852015 BGB851995:BGB852015 BPX851995:BPX852015 BZT851995:BZT852015 CJP851995:CJP852015 CTL851995:CTL852015 DDH851995:DDH852015 DND851995:DND852015 DWZ851995:DWZ852015 EGV851995:EGV852015 EQR851995:EQR852015 FAN851995:FAN852015 FKJ851995:FKJ852015 FUF851995:FUF852015 GEB851995:GEB852015 GNX851995:GNX852015 GXT851995:GXT852015 HHP851995:HHP852015 HRL851995:HRL852015 IBH851995:IBH852015 ILD851995:ILD852015 IUZ851995:IUZ852015 JEV851995:JEV852015 JOR851995:JOR852015 JYN851995:JYN852015 KIJ851995:KIJ852015 KSF851995:KSF852015 LCB851995:LCB852015 LLX851995:LLX852015 LVT851995:LVT852015 MFP851995:MFP852015 MPL851995:MPL852015 MZH851995:MZH852015 NJD851995:NJD852015 NSZ851995:NSZ852015 OCV851995:OCV852015 OMR851995:OMR852015 OWN851995:OWN852015 PGJ851995:PGJ852015 PQF851995:PQF852015 QAB851995:QAB852015 QJX851995:QJX852015 QTT851995:QTT852015 RDP851995:RDP852015 RNL851995:RNL852015 RXH851995:RXH852015 SHD851995:SHD852015 SQZ851995:SQZ852015 TAV851995:TAV852015 TKR851995:TKR852015 TUN851995:TUN852015 UEJ851995:UEJ852015 UOF851995:UOF852015 UYB851995:UYB852015 VHX851995:VHX852015 VRT851995:VRT852015 WBP851995:WBP852015 WLL851995:WLL852015 WVH851995:WVH852015 XFD851995:XFD852015 IV917531:IV917551 SR917531:SR917551 ACN917531:ACN917551 AMJ917531:AMJ917551 AWF917531:AWF917551 BGB917531:BGB917551 BPX917531:BPX917551 BZT917531:BZT917551 CJP917531:CJP917551 CTL917531:CTL917551 DDH917531:DDH917551 DND917531:DND917551 DWZ917531:DWZ917551 EGV917531:EGV917551 EQR917531:EQR917551 FAN917531:FAN917551 FKJ917531:FKJ917551 FUF917531:FUF917551 GEB917531:GEB917551 GNX917531:GNX917551 GXT917531:GXT917551 HHP917531:HHP917551 HRL917531:HRL917551 IBH917531:IBH917551 ILD917531:ILD917551 IUZ917531:IUZ917551 JEV917531:JEV917551 JOR917531:JOR917551 JYN917531:JYN917551 KIJ917531:KIJ917551 KSF917531:KSF917551 LCB917531:LCB917551 LLX917531:LLX917551 LVT917531:LVT917551 MFP917531:MFP917551 MPL917531:MPL917551 MZH917531:MZH917551 NJD917531:NJD917551 NSZ917531:NSZ917551 OCV917531:OCV917551 OMR917531:OMR917551 OWN917531:OWN917551 PGJ917531:PGJ917551 PQF917531:PQF917551 QAB917531:QAB917551 QJX917531:QJX917551 QTT917531:QTT917551 RDP917531:RDP917551 RNL917531:RNL917551 RXH917531:RXH917551 SHD917531:SHD917551 SQZ917531:SQZ917551 TAV917531:TAV917551 TKR917531:TKR917551 TUN917531:TUN917551 UEJ917531:UEJ917551 UOF917531:UOF917551 UYB917531:UYB917551 VHX917531:VHX917551 VRT917531:VRT917551 WBP917531:WBP917551 WLL917531:WLL917551 WVH917531:WVH917551 XFD917531:XFD917551 IV983067:IV983087 SR983067:SR983087 ACN983067:ACN983087 AMJ983067:AMJ983087 AWF983067:AWF983087 BGB983067:BGB983087 BPX983067:BPX983087 BZT983067:BZT983087 CJP983067:CJP983087 CTL983067:CTL983087 DDH983067:DDH983087 DND983067:DND983087 DWZ983067:DWZ983087 EGV983067:EGV983087 EQR983067:EQR983087 FAN983067:FAN983087 FKJ983067:FKJ983087 FUF983067:FUF983087 GEB983067:GEB983087 GNX983067:GNX983087 GXT983067:GXT983087 HHP983067:HHP983087 HRL983067:HRL983087 IBH983067:IBH983087 ILD983067:ILD983087 IUZ983067:IUZ983087 JEV983067:JEV983087 JOR983067:JOR983087 JYN983067:JYN983087 KIJ983067:KIJ983087 KSF983067:KSF983087 LCB983067:LCB983087 LLX983067:LLX983087 LVT983067:LVT983087 MFP983067:MFP983087 MPL983067:MPL983087 MZH983067:MZH983087 NJD983067:NJD983087 NSZ983067:NSZ983087 OCV983067:OCV983087 OMR983067:OMR983087 OWN983067:OWN983087 PGJ983067:PGJ983087 PQF983067:PQF983087 QAB983067:QAB983087 QJX983067:QJX983087 QTT983067:QTT983087 RDP983067:RDP983087 RNL983067:RNL983087 RXH983067:RXH983087 SHD983067:SHD983087 SQZ983067:SQZ983087 TAV983067:TAV983087 TKR983067:TKR983087 TUN983067:TUN983087 UEJ983067:UEJ983087 UOF983067:UOF983087 UYB983067:UYB983087 VHX983067:VHX983087 VRT983067:VRT983087 WBP983067:WBP983087 WLL983067:WLL983087 WVH983067:WVH983087 XFD983067:XFD983087">
      <formula1>0</formula1>
      <formula2>1</formula2>
    </dataValidation>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4"/>
  <sheetViews>
    <sheetView zoomScale="70" zoomScaleNormal="70" workbookViewId="0">
      <selection activeCell="K50" sqref="K50"/>
    </sheetView>
  </sheetViews>
  <sheetFormatPr baseColWidth="1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21.85546875" style="31" customWidth="1"/>
    <col min="18" max="18" width="18.28515625" style="31" customWidth="1"/>
    <col min="19" max="22" width="6.42578125" style="31" customWidth="1"/>
    <col min="23" max="251" width="11.42578125" style="31"/>
    <col min="252" max="252" width="1" style="31" customWidth="1"/>
    <col min="253" max="253" width="4.28515625" style="31" customWidth="1"/>
    <col min="254" max="254" width="34.7109375" style="31" customWidth="1"/>
    <col min="255" max="255" width="0" style="31" hidden="1" customWidth="1"/>
    <col min="256" max="256" width="20" style="31" customWidth="1"/>
    <col min="257" max="257" width="20.85546875" style="31" customWidth="1"/>
    <col min="258" max="258" width="25" style="31" customWidth="1"/>
    <col min="259" max="259" width="18.7109375" style="31" customWidth="1"/>
    <col min="260" max="260" width="29.7109375" style="31" customWidth="1"/>
    <col min="261" max="261" width="13.42578125" style="31" customWidth="1"/>
    <col min="262" max="262" width="13.85546875" style="31" customWidth="1"/>
    <col min="263" max="267" width="16.5703125" style="31" customWidth="1"/>
    <col min="268" max="268" width="20.5703125" style="31" customWidth="1"/>
    <col min="269" max="269" width="21.140625" style="31" customWidth="1"/>
    <col min="270" max="270" width="9.5703125" style="31" customWidth="1"/>
    <col min="271" max="271" width="0.42578125" style="31" customWidth="1"/>
    <col min="272" max="278" width="6.42578125" style="31" customWidth="1"/>
    <col min="279" max="507" width="11.42578125" style="31"/>
    <col min="508" max="508" width="1" style="31" customWidth="1"/>
    <col min="509" max="509" width="4.28515625" style="31" customWidth="1"/>
    <col min="510" max="510" width="34.7109375" style="31" customWidth="1"/>
    <col min="511" max="511" width="0" style="31" hidden="1" customWidth="1"/>
    <col min="512" max="512" width="20" style="31" customWidth="1"/>
    <col min="513" max="513" width="20.85546875" style="31" customWidth="1"/>
    <col min="514" max="514" width="25" style="31" customWidth="1"/>
    <col min="515" max="515" width="18.7109375" style="31" customWidth="1"/>
    <col min="516" max="516" width="29.7109375" style="31" customWidth="1"/>
    <col min="517" max="517" width="13.42578125" style="31" customWidth="1"/>
    <col min="518" max="518" width="13.85546875" style="31" customWidth="1"/>
    <col min="519" max="523" width="16.5703125" style="31" customWidth="1"/>
    <col min="524" max="524" width="20.5703125" style="31" customWidth="1"/>
    <col min="525" max="525" width="21.140625" style="31" customWidth="1"/>
    <col min="526" max="526" width="9.5703125" style="31" customWidth="1"/>
    <col min="527" max="527" width="0.42578125" style="31" customWidth="1"/>
    <col min="528" max="534" width="6.42578125" style="31" customWidth="1"/>
    <col min="535" max="763" width="11.42578125" style="31"/>
    <col min="764" max="764" width="1" style="31" customWidth="1"/>
    <col min="765" max="765" width="4.28515625" style="31" customWidth="1"/>
    <col min="766" max="766" width="34.7109375" style="31" customWidth="1"/>
    <col min="767" max="767" width="0" style="31" hidden="1" customWidth="1"/>
    <col min="768" max="768" width="20" style="31" customWidth="1"/>
    <col min="769" max="769" width="20.85546875" style="31" customWidth="1"/>
    <col min="770" max="770" width="25" style="31" customWidth="1"/>
    <col min="771" max="771" width="18.7109375" style="31" customWidth="1"/>
    <col min="772" max="772" width="29.7109375" style="31" customWidth="1"/>
    <col min="773" max="773" width="13.42578125" style="31" customWidth="1"/>
    <col min="774" max="774" width="13.85546875" style="31" customWidth="1"/>
    <col min="775" max="779" width="16.5703125" style="31" customWidth="1"/>
    <col min="780" max="780" width="20.5703125" style="31" customWidth="1"/>
    <col min="781" max="781" width="21.140625" style="31" customWidth="1"/>
    <col min="782" max="782" width="9.5703125" style="31" customWidth="1"/>
    <col min="783" max="783" width="0.42578125" style="31" customWidth="1"/>
    <col min="784" max="790" width="6.42578125" style="31" customWidth="1"/>
    <col min="791" max="1019" width="11.42578125" style="31"/>
    <col min="1020" max="1020" width="1" style="31" customWidth="1"/>
    <col min="1021" max="1021" width="4.28515625" style="31" customWidth="1"/>
    <col min="1022" max="1022" width="34.7109375" style="31" customWidth="1"/>
    <col min="1023" max="1023" width="0" style="31" hidden="1" customWidth="1"/>
    <col min="1024" max="1024" width="20" style="31" customWidth="1"/>
    <col min="1025" max="1025" width="20.85546875" style="31" customWidth="1"/>
    <col min="1026" max="1026" width="25" style="31" customWidth="1"/>
    <col min="1027" max="1027" width="18.7109375" style="31" customWidth="1"/>
    <col min="1028" max="1028" width="29.7109375" style="31" customWidth="1"/>
    <col min="1029" max="1029" width="13.42578125" style="31" customWidth="1"/>
    <col min="1030" max="1030" width="13.85546875" style="31" customWidth="1"/>
    <col min="1031" max="1035" width="16.5703125" style="31" customWidth="1"/>
    <col min="1036" max="1036" width="20.5703125" style="31" customWidth="1"/>
    <col min="1037" max="1037" width="21.140625" style="31" customWidth="1"/>
    <col min="1038" max="1038" width="9.5703125" style="31" customWidth="1"/>
    <col min="1039" max="1039" width="0.42578125" style="31" customWidth="1"/>
    <col min="1040" max="1046" width="6.42578125" style="31" customWidth="1"/>
    <col min="1047" max="1275" width="11.42578125" style="31"/>
    <col min="1276" max="1276" width="1" style="31" customWidth="1"/>
    <col min="1277" max="1277" width="4.28515625" style="31" customWidth="1"/>
    <col min="1278" max="1278" width="34.7109375" style="31" customWidth="1"/>
    <col min="1279" max="1279" width="0" style="31" hidden="1" customWidth="1"/>
    <col min="1280" max="1280" width="20" style="31" customWidth="1"/>
    <col min="1281" max="1281" width="20.85546875" style="31" customWidth="1"/>
    <col min="1282" max="1282" width="25" style="31" customWidth="1"/>
    <col min="1283" max="1283" width="18.7109375" style="31" customWidth="1"/>
    <col min="1284" max="1284" width="29.7109375" style="31" customWidth="1"/>
    <col min="1285" max="1285" width="13.42578125" style="31" customWidth="1"/>
    <col min="1286" max="1286" width="13.85546875" style="31" customWidth="1"/>
    <col min="1287" max="1291" width="16.5703125" style="31" customWidth="1"/>
    <col min="1292" max="1292" width="20.5703125" style="31" customWidth="1"/>
    <col min="1293" max="1293" width="21.140625" style="31" customWidth="1"/>
    <col min="1294" max="1294" width="9.5703125" style="31" customWidth="1"/>
    <col min="1295" max="1295" width="0.42578125" style="31" customWidth="1"/>
    <col min="1296" max="1302" width="6.42578125" style="31" customWidth="1"/>
    <col min="1303" max="1531" width="11.42578125" style="31"/>
    <col min="1532" max="1532" width="1" style="31" customWidth="1"/>
    <col min="1533" max="1533" width="4.28515625" style="31" customWidth="1"/>
    <col min="1534" max="1534" width="34.7109375" style="31" customWidth="1"/>
    <col min="1535" max="1535" width="0" style="31" hidden="1" customWidth="1"/>
    <col min="1536" max="1536" width="20" style="31" customWidth="1"/>
    <col min="1537" max="1537" width="20.85546875" style="31" customWidth="1"/>
    <col min="1538" max="1538" width="25" style="31" customWidth="1"/>
    <col min="1539" max="1539" width="18.7109375" style="31" customWidth="1"/>
    <col min="1540" max="1540" width="29.7109375" style="31" customWidth="1"/>
    <col min="1541" max="1541" width="13.42578125" style="31" customWidth="1"/>
    <col min="1542" max="1542" width="13.85546875" style="31" customWidth="1"/>
    <col min="1543" max="1547" width="16.5703125" style="31" customWidth="1"/>
    <col min="1548" max="1548" width="20.5703125" style="31" customWidth="1"/>
    <col min="1549" max="1549" width="21.140625" style="31" customWidth="1"/>
    <col min="1550" max="1550" width="9.5703125" style="31" customWidth="1"/>
    <col min="1551" max="1551" width="0.42578125" style="31" customWidth="1"/>
    <col min="1552" max="1558" width="6.42578125" style="31" customWidth="1"/>
    <col min="1559" max="1787" width="11.42578125" style="31"/>
    <col min="1788" max="1788" width="1" style="31" customWidth="1"/>
    <col min="1789" max="1789" width="4.28515625" style="31" customWidth="1"/>
    <col min="1790" max="1790" width="34.7109375" style="31" customWidth="1"/>
    <col min="1791" max="1791" width="0" style="31" hidden="1" customWidth="1"/>
    <col min="1792" max="1792" width="20" style="31" customWidth="1"/>
    <col min="1793" max="1793" width="20.85546875" style="31" customWidth="1"/>
    <col min="1794" max="1794" width="25" style="31" customWidth="1"/>
    <col min="1795" max="1795" width="18.7109375" style="31" customWidth="1"/>
    <col min="1796" max="1796" width="29.7109375" style="31" customWidth="1"/>
    <col min="1797" max="1797" width="13.42578125" style="31" customWidth="1"/>
    <col min="1798" max="1798" width="13.85546875" style="31" customWidth="1"/>
    <col min="1799" max="1803" width="16.5703125" style="31" customWidth="1"/>
    <col min="1804" max="1804" width="20.5703125" style="31" customWidth="1"/>
    <col min="1805" max="1805" width="21.140625" style="31" customWidth="1"/>
    <col min="1806" max="1806" width="9.5703125" style="31" customWidth="1"/>
    <col min="1807" max="1807" width="0.42578125" style="31" customWidth="1"/>
    <col min="1808" max="1814" width="6.42578125" style="31" customWidth="1"/>
    <col min="1815" max="2043" width="11.42578125" style="31"/>
    <col min="2044" max="2044" width="1" style="31" customWidth="1"/>
    <col min="2045" max="2045" width="4.28515625" style="31" customWidth="1"/>
    <col min="2046" max="2046" width="34.7109375" style="31" customWidth="1"/>
    <col min="2047" max="2047" width="0" style="31" hidden="1" customWidth="1"/>
    <col min="2048" max="2048" width="20" style="31" customWidth="1"/>
    <col min="2049" max="2049" width="20.85546875" style="31" customWidth="1"/>
    <col min="2050" max="2050" width="25" style="31" customWidth="1"/>
    <col min="2051" max="2051" width="18.7109375" style="31" customWidth="1"/>
    <col min="2052" max="2052" width="29.7109375" style="31" customWidth="1"/>
    <col min="2053" max="2053" width="13.42578125" style="31" customWidth="1"/>
    <col min="2054" max="2054" width="13.85546875" style="31" customWidth="1"/>
    <col min="2055" max="2059" width="16.5703125" style="31" customWidth="1"/>
    <col min="2060" max="2060" width="20.5703125" style="31" customWidth="1"/>
    <col min="2061" max="2061" width="21.140625" style="31" customWidth="1"/>
    <col min="2062" max="2062" width="9.5703125" style="31" customWidth="1"/>
    <col min="2063" max="2063" width="0.42578125" style="31" customWidth="1"/>
    <col min="2064" max="2070" width="6.42578125" style="31" customWidth="1"/>
    <col min="2071" max="2299" width="11.42578125" style="31"/>
    <col min="2300" max="2300" width="1" style="31" customWidth="1"/>
    <col min="2301" max="2301" width="4.28515625" style="31" customWidth="1"/>
    <col min="2302" max="2302" width="34.7109375" style="31" customWidth="1"/>
    <col min="2303" max="2303" width="0" style="31" hidden="1" customWidth="1"/>
    <col min="2304" max="2304" width="20" style="31" customWidth="1"/>
    <col min="2305" max="2305" width="20.85546875" style="31" customWidth="1"/>
    <col min="2306" max="2306" width="25" style="31" customWidth="1"/>
    <col min="2307" max="2307" width="18.7109375" style="31" customWidth="1"/>
    <col min="2308" max="2308" width="29.7109375" style="31" customWidth="1"/>
    <col min="2309" max="2309" width="13.42578125" style="31" customWidth="1"/>
    <col min="2310" max="2310" width="13.85546875" style="31" customWidth="1"/>
    <col min="2311" max="2315" width="16.5703125" style="31" customWidth="1"/>
    <col min="2316" max="2316" width="20.5703125" style="31" customWidth="1"/>
    <col min="2317" max="2317" width="21.140625" style="31" customWidth="1"/>
    <col min="2318" max="2318" width="9.5703125" style="31" customWidth="1"/>
    <col min="2319" max="2319" width="0.42578125" style="31" customWidth="1"/>
    <col min="2320" max="2326" width="6.42578125" style="31" customWidth="1"/>
    <col min="2327" max="2555" width="11.42578125" style="31"/>
    <col min="2556" max="2556" width="1" style="31" customWidth="1"/>
    <col min="2557" max="2557" width="4.28515625" style="31" customWidth="1"/>
    <col min="2558" max="2558" width="34.7109375" style="31" customWidth="1"/>
    <col min="2559" max="2559" width="0" style="31" hidden="1" customWidth="1"/>
    <col min="2560" max="2560" width="20" style="31" customWidth="1"/>
    <col min="2561" max="2561" width="20.85546875" style="31" customWidth="1"/>
    <col min="2562" max="2562" width="25" style="31" customWidth="1"/>
    <col min="2563" max="2563" width="18.7109375" style="31" customWidth="1"/>
    <col min="2564" max="2564" width="29.7109375" style="31" customWidth="1"/>
    <col min="2565" max="2565" width="13.42578125" style="31" customWidth="1"/>
    <col min="2566" max="2566" width="13.85546875" style="31" customWidth="1"/>
    <col min="2567" max="2571" width="16.5703125" style="31" customWidth="1"/>
    <col min="2572" max="2572" width="20.5703125" style="31" customWidth="1"/>
    <col min="2573" max="2573" width="21.140625" style="31" customWidth="1"/>
    <col min="2574" max="2574" width="9.5703125" style="31" customWidth="1"/>
    <col min="2575" max="2575" width="0.42578125" style="31" customWidth="1"/>
    <col min="2576" max="2582" width="6.42578125" style="31" customWidth="1"/>
    <col min="2583" max="2811" width="11.42578125" style="31"/>
    <col min="2812" max="2812" width="1" style="31" customWidth="1"/>
    <col min="2813" max="2813" width="4.28515625" style="31" customWidth="1"/>
    <col min="2814" max="2814" width="34.7109375" style="31" customWidth="1"/>
    <col min="2815" max="2815" width="0" style="31" hidden="1" customWidth="1"/>
    <col min="2816" max="2816" width="20" style="31" customWidth="1"/>
    <col min="2817" max="2817" width="20.85546875" style="31" customWidth="1"/>
    <col min="2818" max="2818" width="25" style="31" customWidth="1"/>
    <col min="2819" max="2819" width="18.7109375" style="31" customWidth="1"/>
    <col min="2820" max="2820" width="29.7109375" style="31" customWidth="1"/>
    <col min="2821" max="2821" width="13.42578125" style="31" customWidth="1"/>
    <col min="2822" max="2822" width="13.85546875" style="31" customWidth="1"/>
    <col min="2823" max="2827" width="16.5703125" style="31" customWidth="1"/>
    <col min="2828" max="2828" width="20.5703125" style="31" customWidth="1"/>
    <col min="2829" max="2829" width="21.140625" style="31" customWidth="1"/>
    <col min="2830" max="2830" width="9.5703125" style="31" customWidth="1"/>
    <col min="2831" max="2831" width="0.42578125" style="31" customWidth="1"/>
    <col min="2832" max="2838" width="6.42578125" style="31" customWidth="1"/>
    <col min="2839" max="3067" width="11.42578125" style="31"/>
    <col min="3068" max="3068" width="1" style="31" customWidth="1"/>
    <col min="3069" max="3069" width="4.28515625" style="31" customWidth="1"/>
    <col min="3070" max="3070" width="34.7109375" style="31" customWidth="1"/>
    <col min="3071" max="3071" width="0" style="31" hidden="1" customWidth="1"/>
    <col min="3072" max="3072" width="20" style="31" customWidth="1"/>
    <col min="3073" max="3073" width="20.85546875" style="31" customWidth="1"/>
    <col min="3074" max="3074" width="25" style="31" customWidth="1"/>
    <col min="3075" max="3075" width="18.7109375" style="31" customWidth="1"/>
    <col min="3076" max="3076" width="29.7109375" style="31" customWidth="1"/>
    <col min="3077" max="3077" width="13.42578125" style="31" customWidth="1"/>
    <col min="3078" max="3078" width="13.85546875" style="31" customWidth="1"/>
    <col min="3079" max="3083" width="16.5703125" style="31" customWidth="1"/>
    <col min="3084" max="3084" width="20.5703125" style="31" customWidth="1"/>
    <col min="3085" max="3085" width="21.140625" style="31" customWidth="1"/>
    <col min="3086" max="3086" width="9.5703125" style="31" customWidth="1"/>
    <col min="3087" max="3087" width="0.42578125" style="31" customWidth="1"/>
    <col min="3088" max="3094" width="6.42578125" style="31" customWidth="1"/>
    <col min="3095" max="3323" width="11.42578125" style="31"/>
    <col min="3324" max="3324" width="1" style="31" customWidth="1"/>
    <col min="3325" max="3325" width="4.28515625" style="31" customWidth="1"/>
    <col min="3326" max="3326" width="34.7109375" style="31" customWidth="1"/>
    <col min="3327" max="3327" width="0" style="31" hidden="1" customWidth="1"/>
    <col min="3328" max="3328" width="20" style="31" customWidth="1"/>
    <col min="3329" max="3329" width="20.85546875" style="31" customWidth="1"/>
    <col min="3330" max="3330" width="25" style="31" customWidth="1"/>
    <col min="3331" max="3331" width="18.7109375" style="31" customWidth="1"/>
    <col min="3332" max="3332" width="29.7109375" style="31" customWidth="1"/>
    <col min="3333" max="3333" width="13.42578125" style="31" customWidth="1"/>
    <col min="3334" max="3334" width="13.85546875" style="31" customWidth="1"/>
    <col min="3335" max="3339" width="16.5703125" style="31" customWidth="1"/>
    <col min="3340" max="3340" width="20.5703125" style="31" customWidth="1"/>
    <col min="3341" max="3341" width="21.140625" style="31" customWidth="1"/>
    <col min="3342" max="3342" width="9.5703125" style="31" customWidth="1"/>
    <col min="3343" max="3343" width="0.42578125" style="31" customWidth="1"/>
    <col min="3344" max="3350" width="6.42578125" style="31" customWidth="1"/>
    <col min="3351" max="3579" width="11.42578125" style="31"/>
    <col min="3580" max="3580" width="1" style="31" customWidth="1"/>
    <col min="3581" max="3581" width="4.28515625" style="31" customWidth="1"/>
    <col min="3582" max="3582" width="34.7109375" style="31" customWidth="1"/>
    <col min="3583" max="3583" width="0" style="31" hidden="1" customWidth="1"/>
    <col min="3584" max="3584" width="20" style="31" customWidth="1"/>
    <col min="3585" max="3585" width="20.85546875" style="31" customWidth="1"/>
    <col min="3586" max="3586" width="25" style="31" customWidth="1"/>
    <col min="3587" max="3587" width="18.7109375" style="31" customWidth="1"/>
    <col min="3588" max="3588" width="29.7109375" style="31" customWidth="1"/>
    <col min="3589" max="3589" width="13.42578125" style="31" customWidth="1"/>
    <col min="3590" max="3590" width="13.85546875" style="31" customWidth="1"/>
    <col min="3591" max="3595" width="16.5703125" style="31" customWidth="1"/>
    <col min="3596" max="3596" width="20.5703125" style="31" customWidth="1"/>
    <col min="3597" max="3597" width="21.140625" style="31" customWidth="1"/>
    <col min="3598" max="3598" width="9.5703125" style="31" customWidth="1"/>
    <col min="3599" max="3599" width="0.42578125" style="31" customWidth="1"/>
    <col min="3600" max="3606" width="6.42578125" style="31" customWidth="1"/>
    <col min="3607" max="3835" width="11.42578125" style="31"/>
    <col min="3836" max="3836" width="1" style="31" customWidth="1"/>
    <col min="3837" max="3837" width="4.28515625" style="31" customWidth="1"/>
    <col min="3838" max="3838" width="34.7109375" style="31" customWidth="1"/>
    <col min="3839" max="3839" width="0" style="31" hidden="1" customWidth="1"/>
    <col min="3840" max="3840" width="20" style="31" customWidth="1"/>
    <col min="3841" max="3841" width="20.85546875" style="31" customWidth="1"/>
    <col min="3842" max="3842" width="25" style="31" customWidth="1"/>
    <col min="3843" max="3843" width="18.7109375" style="31" customWidth="1"/>
    <col min="3844" max="3844" width="29.7109375" style="31" customWidth="1"/>
    <col min="3845" max="3845" width="13.42578125" style="31" customWidth="1"/>
    <col min="3846" max="3846" width="13.85546875" style="31" customWidth="1"/>
    <col min="3847" max="3851" width="16.5703125" style="31" customWidth="1"/>
    <col min="3852" max="3852" width="20.5703125" style="31" customWidth="1"/>
    <col min="3853" max="3853" width="21.140625" style="31" customWidth="1"/>
    <col min="3854" max="3854" width="9.5703125" style="31" customWidth="1"/>
    <col min="3855" max="3855" width="0.42578125" style="31" customWidth="1"/>
    <col min="3856" max="3862" width="6.42578125" style="31" customWidth="1"/>
    <col min="3863" max="4091" width="11.42578125" style="31"/>
    <col min="4092" max="4092" width="1" style="31" customWidth="1"/>
    <col min="4093" max="4093" width="4.28515625" style="31" customWidth="1"/>
    <col min="4094" max="4094" width="34.7109375" style="31" customWidth="1"/>
    <col min="4095" max="4095" width="0" style="31" hidden="1" customWidth="1"/>
    <col min="4096" max="4096" width="20" style="31" customWidth="1"/>
    <col min="4097" max="4097" width="20.85546875" style="31" customWidth="1"/>
    <col min="4098" max="4098" width="25" style="31" customWidth="1"/>
    <col min="4099" max="4099" width="18.7109375" style="31" customWidth="1"/>
    <col min="4100" max="4100" width="29.7109375" style="31" customWidth="1"/>
    <col min="4101" max="4101" width="13.42578125" style="31" customWidth="1"/>
    <col min="4102" max="4102" width="13.85546875" style="31" customWidth="1"/>
    <col min="4103" max="4107" width="16.5703125" style="31" customWidth="1"/>
    <col min="4108" max="4108" width="20.5703125" style="31" customWidth="1"/>
    <col min="4109" max="4109" width="21.140625" style="31" customWidth="1"/>
    <col min="4110" max="4110" width="9.5703125" style="31" customWidth="1"/>
    <col min="4111" max="4111" width="0.42578125" style="31" customWidth="1"/>
    <col min="4112" max="4118" width="6.42578125" style="31" customWidth="1"/>
    <col min="4119" max="4347" width="11.42578125" style="31"/>
    <col min="4348" max="4348" width="1" style="31" customWidth="1"/>
    <col min="4349" max="4349" width="4.28515625" style="31" customWidth="1"/>
    <col min="4350" max="4350" width="34.7109375" style="31" customWidth="1"/>
    <col min="4351" max="4351" width="0" style="31" hidden="1" customWidth="1"/>
    <col min="4352" max="4352" width="20" style="31" customWidth="1"/>
    <col min="4353" max="4353" width="20.85546875" style="31" customWidth="1"/>
    <col min="4354" max="4354" width="25" style="31" customWidth="1"/>
    <col min="4355" max="4355" width="18.7109375" style="31" customWidth="1"/>
    <col min="4356" max="4356" width="29.7109375" style="31" customWidth="1"/>
    <col min="4357" max="4357" width="13.42578125" style="31" customWidth="1"/>
    <col min="4358" max="4358" width="13.85546875" style="31" customWidth="1"/>
    <col min="4359" max="4363" width="16.5703125" style="31" customWidth="1"/>
    <col min="4364" max="4364" width="20.5703125" style="31" customWidth="1"/>
    <col min="4365" max="4365" width="21.140625" style="31" customWidth="1"/>
    <col min="4366" max="4366" width="9.5703125" style="31" customWidth="1"/>
    <col min="4367" max="4367" width="0.42578125" style="31" customWidth="1"/>
    <col min="4368" max="4374" width="6.42578125" style="31" customWidth="1"/>
    <col min="4375" max="4603" width="11.42578125" style="31"/>
    <col min="4604" max="4604" width="1" style="31" customWidth="1"/>
    <col min="4605" max="4605" width="4.28515625" style="31" customWidth="1"/>
    <col min="4606" max="4606" width="34.7109375" style="31" customWidth="1"/>
    <col min="4607" max="4607" width="0" style="31" hidden="1" customWidth="1"/>
    <col min="4608" max="4608" width="20" style="31" customWidth="1"/>
    <col min="4609" max="4609" width="20.85546875" style="31" customWidth="1"/>
    <col min="4610" max="4610" width="25" style="31" customWidth="1"/>
    <col min="4611" max="4611" width="18.7109375" style="31" customWidth="1"/>
    <col min="4612" max="4612" width="29.7109375" style="31" customWidth="1"/>
    <col min="4613" max="4613" width="13.42578125" style="31" customWidth="1"/>
    <col min="4614" max="4614" width="13.85546875" style="31" customWidth="1"/>
    <col min="4615" max="4619" width="16.5703125" style="31" customWidth="1"/>
    <col min="4620" max="4620" width="20.5703125" style="31" customWidth="1"/>
    <col min="4621" max="4621" width="21.140625" style="31" customWidth="1"/>
    <col min="4622" max="4622" width="9.5703125" style="31" customWidth="1"/>
    <col min="4623" max="4623" width="0.42578125" style="31" customWidth="1"/>
    <col min="4624" max="4630" width="6.42578125" style="31" customWidth="1"/>
    <col min="4631" max="4859" width="11.42578125" style="31"/>
    <col min="4860" max="4860" width="1" style="31" customWidth="1"/>
    <col min="4861" max="4861" width="4.28515625" style="31" customWidth="1"/>
    <col min="4862" max="4862" width="34.7109375" style="31" customWidth="1"/>
    <col min="4863" max="4863" width="0" style="31" hidden="1" customWidth="1"/>
    <col min="4864" max="4864" width="20" style="31" customWidth="1"/>
    <col min="4865" max="4865" width="20.85546875" style="31" customWidth="1"/>
    <col min="4866" max="4866" width="25" style="31" customWidth="1"/>
    <col min="4867" max="4867" width="18.7109375" style="31" customWidth="1"/>
    <col min="4868" max="4868" width="29.7109375" style="31" customWidth="1"/>
    <col min="4869" max="4869" width="13.42578125" style="31" customWidth="1"/>
    <col min="4870" max="4870" width="13.85546875" style="31" customWidth="1"/>
    <col min="4871" max="4875" width="16.5703125" style="31" customWidth="1"/>
    <col min="4876" max="4876" width="20.5703125" style="31" customWidth="1"/>
    <col min="4877" max="4877" width="21.140625" style="31" customWidth="1"/>
    <col min="4878" max="4878" width="9.5703125" style="31" customWidth="1"/>
    <col min="4879" max="4879" width="0.42578125" style="31" customWidth="1"/>
    <col min="4880" max="4886" width="6.42578125" style="31" customWidth="1"/>
    <col min="4887" max="5115" width="11.42578125" style="31"/>
    <col min="5116" max="5116" width="1" style="31" customWidth="1"/>
    <col min="5117" max="5117" width="4.28515625" style="31" customWidth="1"/>
    <col min="5118" max="5118" width="34.7109375" style="31" customWidth="1"/>
    <col min="5119" max="5119" width="0" style="31" hidden="1" customWidth="1"/>
    <col min="5120" max="5120" width="20" style="31" customWidth="1"/>
    <col min="5121" max="5121" width="20.85546875" style="31" customWidth="1"/>
    <col min="5122" max="5122" width="25" style="31" customWidth="1"/>
    <col min="5123" max="5123" width="18.7109375" style="31" customWidth="1"/>
    <col min="5124" max="5124" width="29.7109375" style="31" customWidth="1"/>
    <col min="5125" max="5125" width="13.42578125" style="31" customWidth="1"/>
    <col min="5126" max="5126" width="13.85546875" style="31" customWidth="1"/>
    <col min="5127" max="5131" width="16.5703125" style="31" customWidth="1"/>
    <col min="5132" max="5132" width="20.5703125" style="31" customWidth="1"/>
    <col min="5133" max="5133" width="21.140625" style="31" customWidth="1"/>
    <col min="5134" max="5134" width="9.5703125" style="31" customWidth="1"/>
    <col min="5135" max="5135" width="0.42578125" style="31" customWidth="1"/>
    <col min="5136" max="5142" width="6.42578125" style="31" customWidth="1"/>
    <col min="5143" max="5371" width="11.42578125" style="31"/>
    <col min="5372" max="5372" width="1" style="31" customWidth="1"/>
    <col min="5373" max="5373" width="4.28515625" style="31" customWidth="1"/>
    <col min="5374" max="5374" width="34.7109375" style="31" customWidth="1"/>
    <col min="5375" max="5375" width="0" style="31" hidden="1" customWidth="1"/>
    <col min="5376" max="5376" width="20" style="31" customWidth="1"/>
    <col min="5377" max="5377" width="20.85546875" style="31" customWidth="1"/>
    <col min="5378" max="5378" width="25" style="31" customWidth="1"/>
    <col min="5379" max="5379" width="18.7109375" style="31" customWidth="1"/>
    <col min="5380" max="5380" width="29.7109375" style="31" customWidth="1"/>
    <col min="5381" max="5381" width="13.42578125" style="31" customWidth="1"/>
    <col min="5382" max="5382" width="13.85546875" style="31" customWidth="1"/>
    <col min="5383" max="5387" width="16.5703125" style="31" customWidth="1"/>
    <col min="5388" max="5388" width="20.5703125" style="31" customWidth="1"/>
    <col min="5389" max="5389" width="21.140625" style="31" customWidth="1"/>
    <col min="5390" max="5390" width="9.5703125" style="31" customWidth="1"/>
    <col min="5391" max="5391" width="0.42578125" style="31" customWidth="1"/>
    <col min="5392" max="5398" width="6.42578125" style="31" customWidth="1"/>
    <col min="5399" max="5627" width="11.42578125" style="31"/>
    <col min="5628" max="5628" width="1" style="31" customWidth="1"/>
    <col min="5629" max="5629" width="4.28515625" style="31" customWidth="1"/>
    <col min="5630" max="5630" width="34.7109375" style="31" customWidth="1"/>
    <col min="5631" max="5631" width="0" style="31" hidden="1" customWidth="1"/>
    <col min="5632" max="5632" width="20" style="31" customWidth="1"/>
    <col min="5633" max="5633" width="20.85546875" style="31" customWidth="1"/>
    <col min="5634" max="5634" width="25" style="31" customWidth="1"/>
    <col min="5635" max="5635" width="18.7109375" style="31" customWidth="1"/>
    <col min="5636" max="5636" width="29.7109375" style="31" customWidth="1"/>
    <col min="5637" max="5637" width="13.42578125" style="31" customWidth="1"/>
    <col min="5638" max="5638" width="13.85546875" style="31" customWidth="1"/>
    <col min="5639" max="5643" width="16.5703125" style="31" customWidth="1"/>
    <col min="5644" max="5644" width="20.5703125" style="31" customWidth="1"/>
    <col min="5645" max="5645" width="21.140625" style="31" customWidth="1"/>
    <col min="5646" max="5646" width="9.5703125" style="31" customWidth="1"/>
    <col min="5647" max="5647" width="0.42578125" style="31" customWidth="1"/>
    <col min="5648" max="5654" width="6.42578125" style="31" customWidth="1"/>
    <col min="5655" max="5883" width="11.42578125" style="31"/>
    <col min="5884" max="5884" width="1" style="31" customWidth="1"/>
    <col min="5885" max="5885" width="4.28515625" style="31" customWidth="1"/>
    <col min="5886" max="5886" width="34.7109375" style="31" customWidth="1"/>
    <col min="5887" max="5887" width="0" style="31" hidden="1" customWidth="1"/>
    <col min="5888" max="5888" width="20" style="31" customWidth="1"/>
    <col min="5889" max="5889" width="20.85546875" style="31" customWidth="1"/>
    <col min="5890" max="5890" width="25" style="31" customWidth="1"/>
    <col min="5891" max="5891" width="18.7109375" style="31" customWidth="1"/>
    <col min="5892" max="5892" width="29.7109375" style="31" customWidth="1"/>
    <col min="5893" max="5893" width="13.42578125" style="31" customWidth="1"/>
    <col min="5894" max="5894" width="13.85546875" style="31" customWidth="1"/>
    <col min="5895" max="5899" width="16.5703125" style="31" customWidth="1"/>
    <col min="5900" max="5900" width="20.5703125" style="31" customWidth="1"/>
    <col min="5901" max="5901" width="21.140625" style="31" customWidth="1"/>
    <col min="5902" max="5902" width="9.5703125" style="31" customWidth="1"/>
    <col min="5903" max="5903" width="0.42578125" style="31" customWidth="1"/>
    <col min="5904" max="5910" width="6.42578125" style="31" customWidth="1"/>
    <col min="5911" max="6139" width="11.42578125" style="31"/>
    <col min="6140" max="6140" width="1" style="31" customWidth="1"/>
    <col min="6141" max="6141" width="4.28515625" style="31" customWidth="1"/>
    <col min="6142" max="6142" width="34.7109375" style="31" customWidth="1"/>
    <col min="6143" max="6143" width="0" style="31" hidden="1" customWidth="1"/>
    <col min="6144" max="6144" width="20" style="31" customWidth="1"/>
    <col min="6145" max="6145" width="20.85546875" style="31" customWidth="1"/>
    <col min="6146" max="6146" width="25" style="31" customWidth="1"/>
    <col min="6147" max="6147" width="18.7109375" style="31" customWidth="1"/>
    <col min="6148" max="6148" width="29.7109375" style="31" customWidth="1"/>
    <col min="6149" max="6149" width="13.42578125" style="31" customWidth="1"/>
    <col min="6150" max="6150" width="13.85546875" style="31" customWidth="1"/>
    <col min="6151" max="6155" width="16.5703125" style="31" customWidth="1"/>
    <col min="6156" max="6156" width="20.5703125" style="31" customWidth="1"/>
    <col min="6157" max="6157" width="21.140625" style="31" customWidth="1"/>
    <col min="6158" max="6158" width="9.5703125" style="31" customWidth="1"/>
    <col min="6159" max="6159" width="0.42578125" style="31" customWidth="1"/>
    <col min="6160" max="6166" width="6.42578125" style="31" customWidth="1"/>
    <col min="6167" max="6395" width="11.42578125" style="31"/>
    <col min="6396" max="6396" width="1" style="31" customWidth="1"/>
    <col min="6397" max="6397" width="4.28515625" style="31" customWidth="1"/>
    <col min="6398" max="6398" width="34.7109375" style="31" customWidth="1"/>
    <col min="6399" max="6399" width="0" style="31" hidden="1" customWidth="1"/>
    <col min="6400" max="6400" width="20" style="31" customWidth="1"/>
    <col min="6401" max="6401" width="20.85546875" style="31" customWidth="1"/>
    <col min="6402" max="6402" width="25" style="31" customWidth="1"/>
    <col min="6403" max="6403" width="18.7109375" style="31" customWidth="1"/>
    <col min="6404" max="6404" width="29.7109375" style="31" customWidth="1"/>
    <col min="6405" max="6405" width="13.42578125" style="31" customWidth="1"/>
    <col min="6406" max="6406" width="13.85546875" style="31" customWidth="1"/>
    <col min="6407" max="6411" width="16.5703125" style="31" customWidth="1"/>
    <col min="6412" max="6412" width="20.5703125" style="31" customWidth="1"/>
    <col min="6413" max="6413" width="21.140625" style="31" customWidth="1"/>
    <col min="6414" max="6414" width="9.5703125" style="31" customWidth="1"/>
    <col min="6415" max="6415" width="0.42578125" style="31" customWidth="1"/>
    <col min="6416" max="6422" width="6.42578125" style="31" customWidth="1"/>
    <col min="6423" max="6651" width="11.42578125" style="31"/>
    <col min="6652" max="6652" width="1" style="31" customWidth="1"/>
    <col min="6653" max="6653" width="4.28515625" style="31" customWidth="1"/>
    <col min="6654" max="6654" width="34.7109375" style="31" customWidth="1"/>
    <col min="6655" max="6655" width="0" style="31" hidden="1" customWidth="1"/>
    <col min="6656" max="6656" width="20" style="31" customWidth="1"/>
    <col min="6657" max="6657" width="20.85546875" style="31" customWidth="1"/>
    <col min="6658" max="6658" width="25" style="31" customWidth="1"/>
    <col min="6659" max="6659" width="18.7109375" style="31" customWidth="1"/>
    <col min="6660" max="6660" width="29.7109375" style="31" customWidth="1"/>
    <col min="6661" max="6661" width="13.42578125" style="31" customWidth="1"/>
    <col min="6662" max="6662" width="13.85546875" style="31" customWidth="1"/>
    <col min="6663" max="6667" width="16.5703125" style="31" customWidth="1"/>
    <col min="6668" max="6668" width="20.5703125" style="31" customWidth="1"/>
    <col min="6669" max="6669" width="21.140625" style="31" customWidth="1"/>
    <col min="6670" max="6670" width="9.5703125" style="31" customWidth="1"/>
    <col min="6671" max="6671" width="0.42578125" style="31" customWidth="1"/>
    <col min="6672" max="6678" width="6.42578125" style="31" customWidth="1"/>
    <col min="6679" max="6907" width="11.42578125" style="31"/>
    <col min="6908" max="6908" width="1" style="31" customWidth="1"/>
    <col min="6909" max="6909" width="4.28515625" style="31" customWidth="1"/>
    <col min="6910" max="6910" width="34.7109375" style="31" customWidth="1"/>
    <col min="6911" max="6911" width="0" style="31" hidden="1" customWidth="1"/>
    <col min="6912" max="6912" width="20" style="31" customWidth="1"/>
    <col min="6913" max="6913" width="20.85546875" style="31" customWidth="1"/>
    <col min="6914" max="6914" width="25" style="31" customWidth="1"/>
    <col min="6915" max="6915" width="18.7109375" style="31" customWidth="1"/>
    <col min="6916" max="6916" width="29.7109375" style="31" customWidth="1"/>
    <col min="6917" max="6917" width="13.42578125" style="31" customWidth="1"/>
    <col min="6918" max="6918" width="13.85546875" style="31" customWidth="1"/>
    <col min="6919" max="6923" width="16.5703125" style="31" customWidth="1"/>
    <col min="6924" max="6924" width="20.5703125" style="31" customWidth="1"/>
    <col min="6925" max="6925" width="21.140625" style="31" customWidth="1"/>
    <col min="6926" max="6926" width="9.5703125" style="31" customWidth="1"/>
    <col min="6927" max="6927" width="0.42578125" style="31" customWidth="1"/>
    <col min="6928" max="6934" width="6.42578125" style="31" customWidth="1"/>
    <col min="6935" max="7163" width="11.42578125" style="31"/>
    <col min="7164" max="7164" width="1" style="31" customWidth="1"/>
    <col min="7165" max="7165" width="4.28515625" style="31" customWidth="1"/>
    <col min="7166" max="7166" width="34.7109375" style="31" customWidth="1"/>
    <col min="7167" max="7167" width="0" style="31" hidden="1" customWidth="1"/>
    <col min="7168" max="7168" width="20" style="31" customWidth="1"/>
    <col min="7169" max="7169" width="20.85546875" style="31" customWidth="1"/>
    <col min="7170" max="7170" width="25" style="31" customWidth="1"/>
    <col min="7171" max="7171" width="18.7109375" style="31" customWidth="1"/>
    <col min="7172" max="7172" width="29.7109375" style="31" customWidth="1"/>
    <col min="7173" max="7173" width="13.42578125" style="31" customWidth="1"/>
    <col min="7174" max="7174" width="13.85546875" style="31" customWidth="1"/>
    <col min="7175" max="7179" width="16.5703125" style="31" customWidth="1"/>
    <col min="7180" max="7180" width="20.5703125" style="31" customWidth="1"/>
    <col min="7181" max="7181" width="21.140625" style="31" customWidth="1"/>
    <col min="7182" max="7182" width="9.5703125" style="31" customWidth="1"/>
    <col min="7183" max="7183" width="0.42578125" style="31" customWidth="1"/>
    <col min="7184" max="7190" width="6.42578125" style="31" customWidth="1"/>
    <col min="7191" max="7419" width="11.42578125" style="31"/>
    <col min="7420" max="7420" width="1" style="31" customWidth="1"/>
    <col min="7421" max="7421" width="4.28515625" style="31" customWidth="1"/>
    <col min="7422" max="7422" width="34.7109375" style="31" customWidth="1"/>
    <col min="7423" max="7423" width="0" style="31" hidden="1" customWidth="1"/>
    <col min="7424" max="7424" width="20" style="31" customWidth="1"/>
    <col min="7425" max="7425" width="20.85546875" style="31" customWidth="1"/>
    <col min="7426" max="7426" width="25" style="31" customWidth="1"/>
    <col min="7427" max="7427" width="18.7109375" style="31" customWidth="1"/>
    <col min="7428" max="7428" width="29.7109375" style="31" customWidth="1"/>
    <col min="7429" max="7429" width="13.42578125" style="31" customWidth="1"/>
    <col min="7430" max="7430" width="13.85546875" style="31" customWidth="1"/>
    <col min="7431" max="7435" width="16.5703125" style="31" customWidth="1"/>
    <col min="7436" max="7436" width="20.5703125" style="31" customWidth="1"/>
    <col min="7437" max="7437" width="21.140625" style="31" customWidth="1"/>
    <col min="7438" max="7438" width="9.5703125" style="31" customWidth="1"/>
    <col min="7439" max="7439" width="0.42578125" style="31" customWidth="1"/>
    <col min="7440" max="7446" width="6.42578125" style="31" customWidth="1"/>
    <col min="7447" max="7675" width="11.42578125" style="31"/>
    <col min="7676" max="7676" width="1" style="31" customWidth="1"/>
    <col min="7677" max="7677" width="4.28515625" style="31" customWidth="1"/>
    <col min="7678" max="7678" width="34.7109375" style="31" customWidth="1"/>
    <col min="7679" max="7679" width="0" style="31" hidden="1" customWidth="1"/>
    <col min="7680" max="7680" width="20" style="31" customWidth="1"/>
    <col min="7681" max="7681" width="20.85546875" style="31" customWidth="1"/>
    <col min="7682" max="7682" width="25" style="31" customWidth="1"/>
    <col min="7683" max="7683" width="18.7109375" style="31" customWidth="1"/>
    <col min="7684" max="7684" width="29.7109375" style="31" customWidth="1"/>
    <col min="7685" max="7685" width="13.42578125" style="31" customWidth="1"/>
    <col min="7686" max="7686" width="13.85546875" style="31" customWidth="1"/>
    <col min="7687" max="7691" width="16.5703125" style="31" customWidth="1"/>
    <col min="7692" max="7692" width="20.5703125" style="31" customWidth="1"/>
    <col min="7693" max="7693" width="21.140625" style="31" customWidth="1"/>
    <col min="7694" max="7694" width="9.5703125" style="31" customWidth="1"/>
    <col min="7695" max="7695" width="0.42578125" style="31" customWidth="1"/>
    <col min="7696" max="7702" width="6.42578125" style="31" customWidth="1"/>
    <col min="7703" max="7931" width="11.42578125" style="31"/>
    <col min="7932" max="7932" width="1" style="31" customWidth="1"/>
    <col min="7933" max="7933" width="4.28515625" style="31" customWidth="1"/>
    <col min="7934" max="7934" width="34.7109375" style="31" customWidth="1"/>
    <col min="7935" max="7935" width="0" style="31" hidden="1" customWidth="1"/>
    <col min="7936" max="7936" width="20" style="31" customWidth="1"/>
    <col min="7937" max="7937" width="20.85546875" style="31" customWidth="1"/>
    <col min="7938" max="7938" width="25" style="31" customWidth="1"/>
    <col min="7939" max="7939" width="18.7109375" style="31" customWidth="1"/>
    <col min="7940" max="7940" width="29.7109375" style="31" customWidth="1"/>
    <col min="7941" max="7941" width="13.42578125" style="31" customWidth="1"/>
    <col min="7942" max="7942" width="13.85546875" style="31" customWidth="1"/>
    <col min="7943" max="7947" width="16.5703125" style="31" customWidth="1"/>
    <col min="7948" max="7948" width="20.5703125" style="31" customWidth="1"/>
    <col min="7949" max="7949" width="21.140625" style="31" customWidth="1"/>
    <col min="7950" max="7950" width="9.5703125" style="31" customWidth="1"/>
    <col min="7951" max="7951" width="0.42578125" style="31" customWidth="1"/>
    <col min="7952" max="7958" width="6.42578125" style="31" customWidth="1"/>
    <col min="7959" max="8187" width="11.42578125" style="31"/>
    <col min="8188" max="8188" width="1" style="31" customWidth="1"/>
    <col min="8189" max="8189" width="4.28515625" style="31" customWidth="1"/>
    <col min="8190" max="8190" width="34.7109375" style="31" customWidth="1"/>
    <col min="8191" max="8191" width="0" style="31" hidden="1" customWidth="1"/>
    <col min="8192" max="8192" width="20" style="31" customWidth="1"/>
    <col min="8193" max="8193" width="20.85546875" style="31" customWidth="1"/>
    <col min="8194" max="8194" width="25" style="31" customWidth="1"/>
    <col min="8195" max="8195" width="18.7109375" style="31" customWidth="1"/>
    <col min="8196" max="8196" width="29.7109375" style="31" customWidth="1"/>
    <col min="8197" max="8197" width="13.42578125" style="31" customWidth="1"/>
    <col min="8198" max="8198" width="13.85546875" style="31" customWidth="1"/>
    <col min="8199" max="8203" width="16.5703125" style="31" customWidth="1"/>
    <col min="8204" max="8204" width="20.5703125" style="31" customWidth="1"/>
    <col min="8205" max="8205" width="21.140625" style="31" customWidth="1"/>
    <col min="8206" max="8206" width="9.5703125" style="31" customWidth="1"/>
    <col min="8207" max="8207" width="0.42578125" style="31" customWidth="1"/>
    <col min="8208" max="8214" width="6.42578125" style="31" customWidth="1"/>
    <col min="8215" max="8443" width="11.42578125" style="31"/>
    <col min="8444" max="8444" width="1" style="31" customWidth="1"/>
    <col min="8445" max="8445" width="4.28515625" style="31" customWidth="1"/>
    <col min="8446" max="8446" width="34.7109375" style="31" customWidth="1"/>
    <col min="8447" max="8447" width="0" style="31" hidden="1" customWidth="1"/>
    <col min="8448" max="8448" width="20" style="31" customWidth="1"/>
    <col min="8449" max="8449" width="20.85546875" style="31" customWidth="1"/>
    <col min="8450" max="8450" width="25" style="31" customWidth="1"/>
    <col min="8451" max="8451" width="18.7109375" style="31" customWidth="1"/>
    <col min="8452" max="8452" width="29.7109375" style="31" customWidth="1"/>
    <col min="8453" max="8453" width="13.42578125" style="31" customWidth="1"/>
    <col min="8454" max="8454" width="13.85546875" style="31" customWidth="1"/>
    <col min="8455" max="8459" width="16.5703125" style="31" customWidth="1"/>
    <col min="8460" max="8460" width="20.5703125" style="31" customWidth="1"/>
    <col min="8461" max="8461" width="21.140625" style="31" customWidth="1"/>
    <col min="8462" max="8462" width="9.5703125" style="31" customWidth="1"/>
    <col min="8463" max="8463" width="0.42578125" style="31" customWidth="1"/>
    <col min="8464" max="8470" width="6.42578125" style="31" customWidth="1"/>
    <col min="8471" max="8699" width="11.42578125" style="31"/>
    <col min="8700" max="8700" width="1" style="31" customWidth="1"/>
    <col min="8701" max="8701" width="4.28515625" style="31" customWidth="1"/>
    <col min="8702" max="8702" width="34.7109375" style="31" customWidth="1"/>
    <col min="8703" max="8703" width="0" style="31" hidden="1" customWidth="1"/>
    <col min="8704" max="8704" width="20" style="31" customWidth="1"/>
    <col min="8705" max="8705" width="20.85546875" style="31" customWidth="1"/>
    <col min="8706" max="8706" width="25" style="31" customWidth="1"/>
    <col min="8707" max="8707" width="18.7109375" style="31" customWidth="1"/>
    <col min="8708" max="8708" width="29.7109375" style="31" customWidth="1"/>
    <col min="8709" max="8709" width="13.42578125" style="31" customWidth="1"/>
    <col min="8710" max="8710" width="13.85546875" style="31" customWidth="1"/>
    <col min="8711" max="8715" width="16.5703125" style="31" customWidth="1"/>
    <col min="8716" max="8716" width="20.5703125" style="31" customWidth="1"/>
    <col min="8717" max="8717" width="21.140625" style="31" customWidth="1"/>
    <col min="8718" max="8718" width="9.5703125" style="31" customWidth="1"/>
    <col min="8719" max="8719" width="0.42578125" style="31" customWidth="1"/>
    <col min="8720" max="8726" width="6.42578125" style="31" customWidth="1"/>
    <col min="8727" max="8955" width="11.42578125" style="31"/>
    <col min="8956" max="8956" width="1" style="31" customWidth="1"/>
    <col min="8957" max="8957" width="4.28515625" style="31" customWidth="1"/>
    <col min="8958" max="8958" width="34.7109375" style="31" customWidth="1"/>
    <col min="8959" max="8959" width="0" style="31" hidden="1" customWidth="1"/>
    <col min="8960" max="8960" width="20" style="31" customWidth="1"/>
    <col min="8961" max="8961" width="20.85546875" style="31" customWidth="1"/>
    <col min="8962" max="8962" width="25" style="31" customWidth="1"/>
    <col min="8963" max="8963" width="18.7109375" style="31" customWidth="1"/>
    <col min="8964" max="8964" width="29.7109375" style="31" customWidth="1"/>
    <col min="8965" max="8965" width="13.42578125" style="31" customWidth="1"/>
    <col min="8966" max="8966" width="13.85546875" style="31" customWidth="1"/>
    <col min="8967" max="8971" width="16.5703125" style="31" customWidth="1"/>
    <col min="8972" max="8972" width="20.5703125" style="31" customWidth="1"/>
    <col min="8973" max="8973" width="21.140625" style="31" customWidth="1"/>
    <col min="8974" max="8974" width="9.5703125" style="31" customWidth="1"/>
    <col min="8975" max="8975" width="0.42578125" style="31" customWidth="1"/>
    <col min="8976" max="8982" width="6.42578125" style="31" customWidth="1"/>
    <col min="8983" max="9211" width="11.42578125" style="31"/>
    <col min="9212" max="9212" width="1" style="31" customWidth="1"/>
    <col min="9213" max="9213" width="4.28515625" style="31" customWidth="1"/>
    <col min="9214" max="9214" width="34.7109375" style="31" customWidth="1"/>
    <col min="9215" max="9215" width="0" style="31" hidden="1" customWidth="1"/>
    <col min="9216" max="9216" width="20" style="31" customWidth="1"/>
    <col min="9217" max="9217" width="20.85546875" style="31" customWidth="1"/>
    <col min="9218" max="9218" width="25" style="31" customWidth="1"/>
    <col min="9219" max="9219" width="18.7109375" style="31" customWidth="1"/>
    <col min="9220" max="9220" width="29.7109375" style="31" customWidth="1"/>
    <col min="9221" max="9221" width="13.42578125" style="31" customWidth="1"/>
    <col min="9222" max="9222" width="13.85546875" style="31" customWidth="1"/>
    <col min="9223" max="9227" width="16.5703125" style="31" customWidth="1"/>
    <col min="9228" max="9228" width="20.5703125" style="31" customWidth="1"/>
    <col min="9229" max="9229" width="21.140625" style="31" customWidth="1"/>
    <col min="9230" max="9230" width="9.5703125" style="31" customWidth="1"/>
    <col min="9231" max="9231" width="0.42578125" style="31" customWidth="1"/>
    <col min="9232" max="9238" width="6.42578125" style="31" customWidth="1"/>
    <col min="9239" max="9467" width="11.42578125" style="31"/>
    <col min="9468" max="9468" width="1" style="31" customWidth="1"/>
    <col min="9469" max="9469" width="4.28515625" style="31" customWidth="1"/>
    <col min="9470" max="9470" width="34.7109375" style="31" customWidth="1"/>
    <col min="9471" max="9471" width="0" style="31" hidden="1" customWidth="1"/>
    <col min="9472" max="9472" width="20" style="31" customWidth="1"/>
    <col min="9473" max="9473" width="20.85546875" style="31" customWidth="1"/>
    <col min="9474" max="9474" width="25" style="31" customWidth="1"/>
    <col min="9475" max="9475" width="18.7109375" style="31" customWidth="1"/>
    <col min="9476" max="9476" width="29.7109375" style="31" customWidth="1"/>
    <col min="9477" max="9477" width="13.42578125" style="31" customWidth="1"/>
    <col min="9478" max="9478" width="13.85546875" style="31" customWidth="1"/>
    <col min="9479" max="9483" width="16.5703125" style="31" customWidth="1"/>
    <col min="9484" max="9484" width="20.5703125" style="31" customWidth="1"/>
    <col min="9485" max="9485" width="21.140625" style="31" customWidth="1"/>
    <col min="9486" max="9486" width="9.5703125" style="31" customWidth="1"/>
    <col min="9487" max="9487" width="0.42578125" style="31" customWidth="1"/>
    <col min="9488" max="9494" width="6.42578125" style="31" customWidth="1"/>
    <col min="9495" max="9723" width="11.42578125" style="31"/>
    <col min="9724" max="9724" width="1" style="31" customWidth="1"/>
    <col min="9725" max="9725" width="4.28515625" style="31" customWidth="1"/>
    <col min="9726" max="9726" width="34.7109375" style="31" customWidth="1"/>
    <col min="9727" max="9727" width="0" style="31" hidden="1" customWidth="1"/>
    <col min="9728" max="9728" width="20" style="31" customWidth="1"/>
    <col min="9729" max="9729" width="20.85546875" style="31" customWidth="1"/>
    <col min="9730" max="9730" width="25" style="31" customWidth="1"/>
    <col min="9731" max="9731" width="18.7109375" style="31" customWidth="1"/>
    <col min="9732" max="9732" width="29.7109375" style="31" customWidth="1"/>
    <col min="9733" max="9733" width="13.42578125" style="31" customWidth="1"/>
    <col min="9734" max="9734" width="13.85546875" style="31" customWidth="1"/>
    <col min="9735" max="9739" width="16.5703125" style="31" customWidth="1"/>
    <col min="9740" max="9740" width="20.5703125" style="31" customWidth="1"/>
    <col min="9741" max="9741" width="21.140625" style="31" customWidth="1"/>
    <col min="9742" max="9742" width="9.5703125" style="31" customWidth="1"/>
    <col min="9743" max="9743" width="0.42578125" style="31" customWidth="1"/>
    <col min="9744" max="9750" width="6.42578125" style="31" customWidth="1"/>
    <col min="9751" max="9979" width="11.42578125" style="31"/>
    <col min="9980" max="9980" width="1" style="31" customWidth="1"/>
    <col min="9981" max="9981" width="4.28515625" style="31" customWidth="1"/>
    <col min="9982" max="9982" width="34.7109375" style="31" customWidth="1"/>
    <col min="9983" max="9983" width="0" style="31" hidden="1" customWidth="1"/>
    <col min="9984" max="9984" width="20" style="31" customWidth="1"/>
    <col min="9985" max="9985" width="20.85546875" style="31" customWidth="1"/>
    <col min="9986" max="9986" width="25" style="31" customWidth="1"/>
    <col min="9987" max="9987" width="18.7109375" style="31" customWidth="1"/>
    <col min="9988" max="9988" width="29.7109375" style="31" customWidth="1"/>
    <col min="9989" max="9989" width="13.42578125" style="31" customWidth="1"/>
    <col min="9990" max="9990" width="13.85546875" style="31" customWidth="1"/>
    <col min="9991" max="9995" width="16.5703125" style="31" customWidth="1"/>
    <col min="9996" max="9996" width="20.5703125" style="31" customWidth="1"/>
    <col min="9997" max="9997" width="21.140625" style="31" customWidth="1"/>
    <col min="9998" max="9998" width="9.5703125" style="31" customWidth="1"/>
    <col min="9999" max="9999" width="0.42578125" style="31" customWidth="1"/>
    <col min="10000" max="10006" width="6.42578125" style="31" customWidth="1"/>
    <col min="10007" max="10235" width="11.42578125" style="31"/>
    <col min="10236" max="10236" width="1" style="31" customWidth="1"/>
    <col min="10237" max="10237" width="4.28515625" style="31" customWidth="1"/>
    <col min="10238" max="10238" width="34.7109375" style="31" customWidth="1"/>
    <col min="10239" max="10239" width="0" style="31" hidden="1" customWidth="1"/>
    <col min="10240" max="10240" width="20" style="31" customWidth="1"/>
    <col min="10241" max="10241" width="20.85546875" style="31" customWidth="1"/>
    <col min="10242" max="10242" width="25" style="31" customWidth="1"/>
    <col min="10243" max="10243" width="18.7109375" style="31" customWidth="1"/>
    <col min="10244" max="10244" width="29.7109375" style="31" customWidth="1"/>
    <col min="10245" max="10245" width="13.42578125" style="31" customWidth="1"/>
    <col min="10246" max="10246" width="13.85546875" style="31" customWidth="1"/>
    <col min="10247" max="10251" width="16.5703125" style="31" customWidth="1"/>
    <col min="10252" max="10252" width="20.5703125" style="31" customWidth="1"/>
    <col min="10253" max="10253" width="21.140625" style="31" customWidth="1"/>
    <col min="10254" max="10254" width="9.5703125" style="31" customWidth="1"/>
    <col min="10255" max="10255" width="0.42578125" style="31" customWidth="1"/>
    <col min="10256" max="10262" width="6.42578125" style="31" customWidth="1"/>
    <col min="10263" max="10491" width="11.42578125" style="31"/>
    <col min="10492" max="10492" width="1" style="31" customWidth="1"/>
    <col min="10493" max="10493" width="4.28515625" style="31" customWidth="1"/>
    <col min="10494" max="10494" width="34.7109375" style="31" customWidth="1"/>
    <col min="10495" max="10495" width="0" style="31" hidden="1" customWidth="1"/>
    <col min="10496" max="10496" width="20" style="31" customWidth="1"/>
    <col min="10497" max="10497" width="20.85546875" style="31" customWidth="1"/>
    <col min="10498" max="10498" width="25" style="31" customWidth="1"/>
    <col min="10499" max="10499" width="18.7109375" style="31" customWidth="1"/>
    <col min="10500" max="10500" width="29.7109375" style="31" customWidth="1"/>
    <col min="10501" max="10501" width="13.42578125" style="31" customWidth="1"/>
    <col min="10502" max="10502" width="13.85546875" style="31" customWidth="1"/>
    <col min="10503" max="10507" width="16.5703125" style="31" customWidth="1"/>
    <col min="10508" max="10508" width="20.5703125" style="31" customWidth="1"/>
    <col min="10509" max="10509" width="21.140625" style="31" customWidth="1"/>
    <col min="10510" max="10510" width="9.5703125" style="31" customWidth="1"/>
    <col min="10511" max="10511" width="0.42578125" style="31" customWidth="1"/>
    <col min="10512" max="10518" width="6.42578125" style="31" customWidth="1"/>
    <col min="10519" max="10747" width="11.42578125" style="31"/>
    <col min="10748" max="10748" width="1" style="31" customWidth="1"/>
    <col min="10749" max="10749" width="4.28515625" style="31" customWidth="1"/>
    <col min="10750" max="10750" width="34.7109375" style="31" customWidth="1"/>
    <col min="10751" max="10751" width="0" style="31" hidden="1" customWidth="1"/>
    <col min="10752" max="10752" width="20" style="31" customWidth="1"/>
    <col min="10753" max="10753" width="20.85546875" style="31" customWidth="1"/>
    <col min="10754" max="10754" width="25" style="31" customWidth="1"/>
    <col min="10755" max="10755" width="18.7109375" style="31" customWidth="1"/>
    <col min="10756" max="10756" width="29.7109375" style="31" customWidth="1"/>
    <col min="10757" max="10757" width="13.42578125" style="31" customWidth="1"/>
    <col min="10758" max="10758" width="13.85546875" style="31" customWidth="1"/>
    <col min="10759" max="10763" width="16.5703125" style="31" customWidth="1"/>
    <col min="10764" max="10764" width="20.5703125" style="31" customWidth="1"/>
    <col min="10765" max="10765" width="21.140625" style="31" customWidth="1"/>
    <col min="10766" max="10766" width="9.5703125" style="31" customWidth="1"/>
    <col min="10767" max="10767" width="0.42578125" style="31" customWidth="1"/>
    <col min="10768" max="10774" width="6.42578125" style="31" customWidth="1"/>
    <col min="10775" max="11003" width="11.42578125" style="31"/>
    <col min="11004" max="11004" width="1" style="31" customWidth="1"/>
    <col min="11005" max="11005" width="4.28515625" style="31" customWidth="1"/>
    <col min="11006" max="11006" width="34.7109375" style="31" customWidth="1"/>
    <col min="11007" max="11007" width="0" style="31" hidden="1" customWidth="1"/>
    <col min="11008" max="11008" width="20" style="31" customWidth="1"/>
    <col min="11009" max="11009" width="20.85546875" style="31" customWidth="1"/>
    <col min="11010" max="11010" width="25" style="31" customWidth="1"/>
    <col min="11011" max="11011" width="18.7109375" style="31" customWidth="1"/>
    <col min="11012" max="11012" width="29.7109375" style="31" customWidth="1"/>
    <col min="11013" max="11013" width="13.42578125" style="31" customWidth="1"/>
    <col min="11014" max="11014" width="13.85546875" style="31" customWidth="1"/>
    <col min="11015" max="11019" width="16.5703125" style="31" customWidth="1"/>
    <col min="11020" max="11020" width="20.5703125" style="31" customWidth="1"/>
    <col min="11021" max="11021" width="21.140625" style="31" customWidth="1"/>
    <col min="11022" max="11022" width="9.5703125" style="31" customWidth="1"/>
    <col min="11023" max="11023" width="0.42578125" style="31" customWidth="1"/>
    <col min="11024" max="11030" width="6.42578125" style="31" customWidth="1"/>
    <col min="11031" max="11259" width="11.42578125" style="31"/>
    <col min="11260" max="11260" width="1" style="31" customWidth="1"/>
    <col min="11261" max="11261" width="4.28515625" style="31" customWidth="1"/>
    <col min="11262" max="11262" width="34.7109375" style="31" customWidth="1"/>
    <col min="11263" max="11263" width="0" style="31" hidden="1" customWidth="1"/>
    <col min="11264" max="11264" width="20" style="31" customWidth="1"/>
    <col min="11265" max="11265" width="20.85546875" style="31" customWidth="1"/>
    <col min="11266" max="11266" width="25" style="31" customWidth="1"/>
    <col min="11267" max="11267" width="18.7109375" style="31" customWidth="1"/>
    <col min="11268" max="11268" width="29.7109375" style="31" customWidth="1"/>
    <col min="11269" max="11269" width="13.42578125" style="31" customWidth="1"/>
    <col min="11270" max="11270" width="13.85546875" style="31" customWidth="1"/>
    <col min="11271" max="11275" width="16.5703125" style="31" customWidth="1"/>
    <col min="11276" max="11276" width="20.5703125" style="31" customWidth="1"/>
    <col min="11277" max="11277" width="21.140625" style="31" customWidth="1"/>
    <col min="11278" max="11278" width="9.5703125" style="31" customWidth="1"/>
    <col min="11279" max="11279" width="0.42578125" style="31" customWidth="1"/>
    <col min="11280" max="11286" width="6.42578125" style="31" customWidth="1"/>
    <col min="11287" max="11515" width="11.42578125" style="31"/>
    <col min="11516" max="11516" width="1" style="31" customWidth="1"/>
    <col min="11517" max="11517" width="4.28515625" style="31" customWidth="1"/>
    <col min="11518" max="11518" width="34.7109375" style="31" customWidth="1"/>
    <col min="11519" max="11519" width="0" style="31" hidden="1" customWidth="1"/>
    <col min="11520" max="11520" width="20" style="31" customWidth="1"/>
    <col min="11521" max="11521" width="20.85546875" style="31" customWidth="1"/>
    <col min="11522" max="11522" width="25" style="31" customWidth="1"/>
    <col min="11523" max="11523" width="18.7109375" style="31" customWidth="1"/>
    <col min="11524" max="11524" width="29.7109375" style="31" customWidth="1"/>
    <col min="11525" max="11525" width="13.42578125" style="31" customWidth="1"/>
    <col min="11526" max="11526" width="13.85546875" style="31" customWidth="1"/>
    <col min="11527" max="11531" width="16.5703125" style="31" customWidth="1"/>
    <col min="11532" max="11532" width="20.5703125" style="31" customWidth="1"/>
    <col min="11533" max="11533" width="21.140625" style="31" customWidth="1"/>
    <col min="11534" max="11534" width="9.5703125" style="31" customWidth="1"/>
    <col min="11535" max="11535" width="0.42578125" style="31" customWidth="1"/>
    <col min="11536" max="11542" width="6.42578125" style="31" customWidth="1"/>
    <col min="11543" max="11771" width="11.42578125" style="31"/>
    <col min="11772" max="11772" width="1" style="31" customWidth="1"/>
    <col min="11773" max="11773" width="4.28515625" style="31" customWidth="1"/>
    <col min="11774" max="11774" width="34.7109375" style="31" customWidth="1"/>
    <col min="11775" max="11775" width="0" style="31" hidden="1" customWidth="1"/>
    <col min="11776" max="11776" width="20" style="31" customWidth="1"/>
    <col min="11777" max="11777" width="20.85546875" style="31" customWidth="1"/>
    <col min="11778" max="11778" width="25" style="31" customWidth="1"/>
    <col min="11779" max="11779" width="18.7109375" style="31" customWidth="1"/>
    <col min="11780" max="11780" width="29.7109375" style="31" customWidth="1"/>
    <col min="11781" max="11781" width="13.42578125" style="31" customWidth="1"/>
    <col min="11782" max="11782" width="13.85546875" style="31" customWidth="1"/>
    <col min="11783" max="11787" width="16.5703125" style="31" customWidth="1"/>
    <col min="11788" max="11788" width="20.5703125" style="31" customWidth="1"/>
    <col min="11789" max="11789" width="21.140625" style="31" customWidth="1"/>
    <col min="11790" max="11790" width="9.5703125" style="31" customWidth="1"/>
    <col min="11791" max="11791" width="0.42578125" style="31" customWidth="1"/>
    <col min="11792" max="11798" width="6.42578125" style="31" customWidth="1"/>
    <col min="11799" max="12027" width="11.42578125" style="31"/>
    <col min="12028" max="12028" width="1" style="31" customWidth="1"/>
    <col min="12029" max="12029" width="4.28515625" style="31" customWidth="1"/>
    <col min="12030" max="12030" width="34.7109375" style="31" customWidth="1"/>
    <col min="12031" max="12031" width="0" style="31" hidden="1" customWidth="1"/>
    <col min="12032" max="12032" width="20" style="31" customWidth="1"/>
    <col min="12033" max="12033" width="20.85546875" style="31" customWidth="1"/>
    <col min="12034" max="12034" width="25" style="31" customWidth="1"/>
    <col min="12035" max="12035" width="18.7109375" style="31" customWidth="1"/>
    <col min="12036" max="12036" width="29.7109375" style="31" customWidth="1"/>
    <col min="12037" max="12037" width="13.42578125" style="31" customWidth="1"/>
    <col min="12038" max="12038" width="13.85546875" style="31" customWidth="1"/>
    <col min="12039" max="12043" width="16.5703125" style="31" customWidth="1"/>
    <col min="12044" max="12044" width="20.5703125" style="31" customWidth="1"/>
    <col min="12045" max="12045" width="21.140625" style="31" customWidth="1"/>
    <col min="12046" max="12046" width="9.5703125" style="31" customWidth="1"/>
    <col min="12047" max="12047" width="0.42578125" style="31" customWidth="1"/>
    <col min="12048" max="12054" width="6.42578125" style="31" customWidth="1"/>
    <col min="12055" max="12283" width="11.42578125" style="31"/>
    <col min="12284" max="12284" width="1" style="31" customWidth="1"/>
    <col min="12285" max="12285" width="4.28515625" style="31" customWidth="1"/>
    <col min="12286" max="12286" width="34.7109375" style="31" customWidth="1"/>
    <col min="12287" max="12287" width="0" style="31" hidden="1" customWidth="1"/>
    <col min="12288" max="12288" width="20" style="31" customWidth="1"/>
    <col min="12289" max="12289" width="20.85546875" style="31" customWidth="1"/>
    <col min="12290" max="12290" width="25" style="31" customWidth="1"/>
    <col min="12291" max="12291" width="18.7109375" style="31" customWidth="1"/>
    <col min="12292" max="12292" width="29.7109375" style="31" customWidth="1"/>
    <col min="12293" max="12293" width="13.42578125" style="31" customWidth="1"/>
    <col min="12294" max="12294" width="13.85546875" style="31" customWidth="1"/>
    <col min="12295" max="12299" width="16.5703125" style="31" customWidth="1"/>
    <col min="12300" max="12300" width="20.5703125" style="31" customWidth="1"/>
    <col min="12301" max="12301" width="21.140625" style="31" customWidth="1"/>
    <col min="12302" max="12302" width="9.5703125" style="31" customWidth="1"/>
    <col min="12303" max="12303" width="0.42578125" style="31" customWidth="1"/>
    <col min="12304" max="12310" width="6.42578125" style="31" customWidth="1"/>
    <col min="12311" max="12539" width="11.42578125" style="31"/>
    <col min="12540" max="12540" width="1" style="31" customWidth="1"/>
    <col min="12541" max="12541" width="4.28515625" style="31" customWidth="1"/>
    <col min="12542" max="12542" width="34.7109375" style="31" customWidth="1"/>
    <col min="12543" max="12543" width="0" style="31" hidden="1" customWidth="1"/>
    <col min="12544" max="12544" width="20" style="31" customWidth="1"/>
    <col min="12545" max="12545" width="20.85546875" style="31" customWidth="1"/>
    <col min="12546" max="12546" width="25" style="31" customWidth="1"/>
    <col min="12547" max="12547" width="18.7109375" style="31" customWidth="1"/>
    <col min="12548" max="12548" width="29.7109375" style="31" customWidth="1"/>
    <col min="12549" max="12549" width="13.42578125" style="31" customWidth="1"/>
    <col min="12550" max="12550" width="13.85546875" style="31" customWidth="1"/>
    <col min="12551" max="12555" width="16.5703125" style="31" customWidth="1"/>
    <col min="12556" max="12556" width="20.5703125" style="31" customWidth="1"/>
    <col min="12557" max="12557" width="21.140625" style="31" customWidth="1"/>
    <col min="12558" max="12558" width="9.5703125" style="31" customWidth="1"/>
    <col min="12559" max="12559" width="0.42578125" style="31" customWidth="1"/>
    <col min="12560" max="12566" width="6.42578125" style="31" customWidth="1"/>
    <col min="12567" max="12795" width="11.42578125" style="31"/>
    <col min="12796" max="12796" width="1" style="31" customWidth="1"/>
    <col min="12797" max="12797" width="4.28515625" style="31" customWidth="1"/>
    <col min="12798" max="12798" width="34.7109375" style="31" customWidth="1"/>
    <col min="12799" max="12799" width="0" style="31" hidden="1" customWidth="1"/>
    <col min="12800" max="12800" width="20" style="31" customWidth="1"/>
    <col min="12801" max="12801" width="20.85546875" style="31" customWidth="1"/>
    <col min="12802" max="12802" width="25" style="31" customWidth="1"/>
    <col min="12803" max="12803" width="18.7109375" style="31" customWidth="1"/>
    <col min="12804" max="12804" width="29.7109375" style="31" customWidth="1"/>
    <col min="12805" max="12805" width="13.42578125" style="31" customWidth="1"/>
    <col min="12806" max="12806" width="13.85546875" style="31" customWidth="1"/>
    <col min="12807" max="12811" width="16.5703125" style="31" customWidth="1"/>
    <col min="12812" max="12812" width="20.5703125" style="31" customWidth="1"/>
    <col min="12813" max="12813" width="21.140625" style="31" customWidth="1"/>
    <col min="12814" max="12814" width="9.5703125" style="31" customWidth="1"/>
    <col min="12815" max="12815" width="0.42578125" style="31" customWidth="1"/>
    <col min="12816" max="12822" width="6.42578125" style="31" customWidth="1"/>
    <col min="12823" max="13051" width="11.42578125" style="31"/>
    <col min="13052" max="13052" width="1" style="31" customWidth="1"/>
    <col min="13053" max="13053" width="4.28515625" style="31" customWidth="1"/>
    <col min="13054" max="13054" width="34.7109375" style="31" customWidth="1"/>
    <col min="13055" max="13055" width="0" style="31" hidden="1" customWidth="1"/>
    <col min="13056" max="13056" width="20" style="31" customWidth="1"/>
    <col min="13057" max="13057" width="20.85546875" style="31" customWidth="1"/>
    <col min="13058" max="13058" width="25" style="31" customWidth="1"/>
    <col min="13059" max="13059" width="18.7109375" style="31" customWidth="1"/>
    <col min="13060" max="13060" width="29.7109375" style="31" customWidth="1"/>
    <col min="13061" max="13061" width="13.42578125" style="31" customWidth="1"/>
    <col min="13062" max="13062" width="13.85546875" style="31" customWidth="1"/>
    <col min="13063" max="13067" width="16.5703125" style="31" customWidth="1"/>
    <col min="13068" max="13068" width="20.5703125" style="31" customWidth="1"/>
    <col min="13069" max="13069" width="21.140625" style="31" customWidth="1"/>
    <col min="13070" max="13070" width="9.5703125" style="31" customWidth="1"/>
    <col min="13071" max="13071" width="0.42578125" style="31" customWidth="1"/>
    <col min="13072" max="13078" width="6.42578125" style="31" customWidth="1"/>
    <col min="13079" max="13307" width="11.42578125" style="31"/>
    <col min="13308" max="13308" width="1" style="31" customWidth="1"/>
    <col min="13309" max="13309" width="4.28515625" style="31" customWidth="1"/>
    <col min="13310" max="13310" width="34.7109375" style="31" customWidth="1"/>
    <col min="13311" max="13311" width="0" style="31" hidden="1" customWidth="1"/>
    <col min="13312" max="13312" width="20" style="31" customWidth="1"/>
    <col min="13313" max="13313" width="20.85546875" style="31" customWidth="1"/>
    <col min="13314" max="13314" width="25" style="31" customWidth="1"/>
    <col min="13315" max="13315" width="18.7109375" style="31" customWidth="1"/>
    <col min="13316" max="13316" width="29.7109375" style="31" customWidth="1"/>
    <col min="13317" max="13317" width="13.42578125" style="31" customWidth="1"/>
    <col min="13318" max="13318" width="13.85546875" style="31" customWidth="1"/>
    <col min="13319" max="13323" width="16.5703125" style="31" customWidth="1"/>
    <col min="13324" max="13324" width="20.5703125" style="31" customWidth="1"/>
    <col min="13325" max="13325" width="21.140625" style="31" customWidth="1"/>
    <col min="13326" max="13326" width="9.5703125" style="31" customWidth="1"/>
    <col min="13327" max="13327" width="0.42578125" style="31" customWidth="1"/>
    <col min="13328" max="13334" width="6.42578125" style="31" customWidth="1"/>
    <col min="13335" max="13563" width="11.42578125" style="31"/>
    <col min="13564" max="13564" width="1" style="31" customWidth="1"/>
    <col min="13565" max="13565" width="4.28515625" style="31" customWidth="1"/>
    <col min="13566" max="13566" width="34.7109375" style="31" customWidth="1"/>
    <col min="13567" max="13567" width="0" style="31" hidden="1" customWidth="1"/>
    <col min="13568" max="13568" width="20" style="31" customWidth="1"/>
    <col min="13569" max="13569" width="20.85546875" style="31" customWidth="1"/>
    <col min="13570" max="13570" width="25" style="31" customWidth="1"/>
    <col min="13571" max="13571" width="18.7109375" style="31" customWidth="1"/>
    <col min="13572" max="13572" width="29.7109375" style="31" customWidth="1"/>
    <col min="13573" max="13573" width="13.42578125" style="31" customWidth="1"/>
    <col min="13574" max="13574" width="13.85546875" style="31" customWidth="1"/>
    <col min="13575" max="13579" width="16.5703125" style="31" customWidth="1"/>
    <col min="13580" max="13580" width="20.5703125" style="31" customWidth="1"/>
    <col min="13581" max="13581" width="21.140625" style="31" customWidth="1"/>
    <col min="13582" max="13582" width="9.5703125" style="31" customWidth="1"/>
    <col min="13583" max="13583" width="0.42578125" style="31" customWidth="1"/>
    <col min="13584" max="13590" width="6.42578125" style="31" customWidth="1"/>
    <col min="13591" max="13819" width="11.42578125" style="31"/>
    <col min="13820" max="13820" width="1" style="31" customWidth="1"/>
    <col min="13821" max="13821" width="4.28515625" style="31" customWidth="1"/>
    <col min="13822" max="13822" width="34.7109375" style="31" customWidth="1"/>
    <col min="13823" max="13823" width="0" style="31" hidden="1" customWidth="1"/>
    <col min="13824" max="13824" width="20" style="31" customWidth="1"/>
    <col min="13825" max="13825" width="20.85546875" style="31" customWidth="1"/>
    <col min="13826" max="13826" width="25" style="31" customWidth="1"/>
    <col min="13827" max="13827" width="18.7109375" style="31" customWidth="1"/>
    <col min="13828" max="13828" width="29.7109375" style="31" customWidth="1"/>
    <col min="13829" max="13829" width="13.42578125" style="31" customWidth="1"/>
    <col min="13830" max="13830" width="13.85546875" style="31" customWidth="1"/>
    <col min="13831" max="13835" width="16.5703125" style="31" customWidth="1"/>
    <col min="13836" max="13836" width="20.5703125" style="31" customWidth="1"/>
    <col min="13837" max="13837" width="21.140625" style="31" customWidth="1"/>
    <col min="13838" max="13838" width="9.5703125" style="31" customWidth="1"/>
    <col min="13839" max="13839" width="0.42578125" style="31" customWidth="1"/>
    <col min="13840" max="13846" width="6.42578125" style="31" customWidth="1"/>
    <col min="13847" max="14075" width="11.42578125" style="31"/>
    <col min="14076" max="14076" width="1" style="31" customWidth="1"/>
    <col min="14077" max="14077" width="4.28515625" style="31" customWidth="1"/>
    <col min="14078" max="14078" width="34.7109375" style="31" customWidth="1"/>
    <col min="14079" max="14079" width="0" style="31" hidden="1" customWidth="1"/>
    <col min="14080" max="14080" width="20" style="31" customWidth="1"/>
    <col min="14081" max="14081" width="20.85546875" style="31" customWidth="1"/>
    <col min="14082" max="14082" width="25" style="31" customWidth="1"/>
    <col min="14083" max="14083" width="18.7109375" style="31" customWidth="1"/>
    <col min="14084" max="14084" width="29.7109375" style="31" customWidth="1"/>
    <col min="14085" max="14085" width="13.42578125" style="31" customWidth="1"/>
    <col min="14086" max="14086" width="13.85546875" style="31" customWidth="1"/>
    <col min="14087" max="14091" width="16.5703125" style="31" customWidth="1"/>
    <col min="14092" max="14092" width="20.5703125" style="31" customWidth="1"/>
    <col min="14093" max="14093" width="21.140625" style="31" customWidth="1"/>
    <col min="14094" max="14094" width="9.5703125" style="31" customWidth="1"/>
    <col min="14095" max="14095" width="0.42578125" style="31" customWidth="1"/>
    <col min="14096" max="14102" width="6.42578125" style="31" customWidth="1"/>
    <col min="14103" max="14331" width="11.42578125" style="31"/>
    <col min="14332" max="14332" width="1" style="31" customWidth="1"/>
    <col min="14333" max="14333" width="4.28515625" style="31" customWidth="1"/>
    <col min="14334" max="14334" width="34.7109375" style="31" customWidth="1"/>
    <col min="14335" max="14335" width="0" style="31" hidden="1" customWidth="1"/>
    <col min="14336" max="14336" width="20" style="31" customWidth="1"/>
    <col min="14337" max="14337" width="20.85546875" style="31" customWidth="1"/>
    <col min="14338" max="14338" width="25" style="31" customWidth="1"/>
    <col min="14339" max="14339" width="18.7109375" style="31" customWidth="1"/>
    <col min="14340" max="14340" width="29.7109375" style="31" customWidth="1"/>
    <col min="14341" max="14341" width="13.42578125" style="31" customWidth="1"/>
    <col min="14342" max="14342" width="13.85546875" style="31" customWidth="1"/>
    <col min="14343" max="14347" width="16.5703125" style="31" customWidth="1"/>
    <col min="14348" max="14348" width="20.5703125" style="31" customWidth="1"/>
    <col min="14349" max="14349" width="21.140625" style="31" customWidth="1"/>
    <col min="14350" max="14350" width="9.5703125" style="31" customWidth="1"/>
    <col min="14351" max="14351" width="0.42578125" style="31" customWidth="1"/>
    <col min="14352" max="14358" width="6.42578125" style="31" customWidth="1"/>
    <col min="14359" max="14587" width="11.42578125" style="31"/>
    <col min="14588" max="14588" width="1" style="31" customWidth="1"/>
    <col min="14589" max="14589" width="4.28515625" style="31" customWidth="1"/>
    <col min="14590" max="14590" width="34.7109375" style="31" customWidth="1"/>
    <col min="14591" max="14591" width="0" style="31" hidden="1" customWidth="1"/>
    <col min="14592" max="14592" width="20" style="31" customWidth="1"/>
    <col min="14593" max="14593" width="20.85546875" style="31" customWidth="1"/>
    <col min="14594" max="14594" width="25" style="31" customWidth="1"/>
    <col min="14595" max="14595" width="18.7109375" style="31" customWidth="1"/>
    <col min="14596" max="14596" width="29.7109375" style="31" customWidth="1"/>
    <col min="14597" max="14597" width="13.42578125" style="31" customWidth="1"/>
    <col min="14598" max="14598" width="13.85546875" style="31" customWidth="1"/>
    <col min="14599" max="14603" width="16.5703125" style="31" customWidth="1"/>
    <col min="14604" max="14604" width="20.5703125" style="31" customWidth="1"/>
    <col min="14605" max="14605" width="21.140625" style="31" customWidth="1"/>
    <col min="14606" max="14606" width="9.5703125" style="31" customWidth="1"/>
    <col min="14607" max="14607" width="0.42578125" style="31" customWidth="1"/>
    <col min="14608" max="14614" width="6.42578125" style="31" customWidth="1"/>
    <col min="14615" max="14843" width="11.42578125" style="31"/>
    <col min="14844" max="14844" width="1" style="31" customWidth="1"/>
    <col min="14845" max="14845" width="4.28515625" style="31" customWidth="1"/>
    <col min="14846" max="14846" width="34.7109375" style="31" customWidth="1"/>
    <col min="14847" max="14847" width="0" style="31" hidden="1" customWidth="1"/>
    <col min="14848" max="14848" width="20" style="31" customWidth="1"/>
    <col min="14849" max="14849" width="20.85546875" style="31" customWidth="1"/>
    <col min="14850" max="14850" width="25" style="31" customWidth="1"/>
    <col min="14851" max="14851" width="18.7109375" style="31" customWidth="1"/>
    <col min="14852" max="14852" width="29.7109375" style="31" customWidth="1"/>
    <col min="14853" max="14853" width="13.42578125" style="31" customWidth="1"/>
    <col min="14854" max="14854" width="13.85546875" style="31" customWidth="1"/>
    <col min="14855" max="14859" width="16.5703125" style="31" customWidth="1"/>
    <col min="14860" max="14860" width="20.5703125" style="31" customWidth="1"/>
    <col min="14861" max="14861" width="21.140625" style="31" customWidth="1"/>
    <col min="14862" max="14862" width="9.5703125" style="31" customWidth="1"/>
    <col min="14863" max="14863" width="0.42578125" style="31" customWidth="1"/>
    <col min="14864" max="14870" width="6.42578125" style="31" customWidth="1"/>
    <col min="14871" max="15099" width="11.42578125" style="31"/>
    <col min="15100" max="15100" width="1" style="31" customWidth="1"/>
    <col min="15101" max="15101" width="4.28515625" style="31" customWidth="1"/>
    <col min="15102" max="15102" width="34.7109375" style="31" customWidth="1"/>
    <col min="15103" max="15103" width="0" style="31" hidden="1" customWidth="1"/>
    <col min="15104" max="15104" width="20" style="31" customWidth="1"/>
    <col min="15105" max="15105" width="20.85546875" style="31" customWidth="1"/>
    <col min="15106" max="15106" width="25" style="31" customWidth="1"/>
    <col min="15107" max="15107" width="18.7109375" style="31" customWidth="1"/>
    <col min="15108" max="15108" width="29.7109375" style="31" customWidth="1"/>
    <col min="15109" max="15109" width="13.42578125" style="31" customWidth="1"/>
    <col min="15110" max="15110" width="13.85546875" style="31" customWidth="1"/>
    <col min="15111" max="15115" width="16.5703125" style="31" customWidth="1"/>
    <col min="15116" max="15116" width="20.5703125" style="31" customWidth="1"/>
    <col min="15117" max="15117" width="21.140625" style="31" customWidth="1"/>
    <col min="15118" max="15118" width="9.5703125" style="31" customWidth="1"/>
    <col min="15119" max="15119" width="0.42578125" style="31" customWidth="1"/>
    <col min="15120" max="15126" width="6.42578125" style="31" customWidth="1"/>
    <col min="15127" max="15355" width="11.42578125" style="31"/>
    <col min="15356" max="15356" width="1" style="31" customWidth="1"/>
    <col min="15357" max="15357" width="4.28515625" style="31" customWidth="1"/>
    <col min="15358" max="15358" width="34.7109375" style="31" customWidth="1"/>
    <col min="15359" max="15359" width="0" style="31" hidden="1" customWidth="1"/>
    <col min="15360" max="15360" width="20" style="31" customWidth="1"/>
    <col min="15361" max="15361" width="20.85546875" style="31" customWidth="1"/>
    <col min="15362" max="15362" width="25" style="31" customWidth="1"/>
    <col min="15363" max="15363" width="18.7109375" style="31" customWidth="1"/>
    <col min="15364" max="15364" width="29.7109375" style="31" customWidth="1"/>
    <col min="15365" max="15365" width="13.42578125" style="31" customWidth="1"/>
    <col min="15366" max="15366" width="13.85546875" style="31" customWidth="1"/>
    <col min="15367" max="15371" width="16.5703125" style="31" customWidth="1"/>
    <col min="15372" max="15372" width="20.5703125" style="31" customWidth="1"/>
    <col min="15373" max="15373" width="21.140625" style="31" customWidth="1"/>
    <col min="15374" max="15374" width="9.5703125" style="31" customWidth="1"/>
    <col min="15375" max="15375" width="0.42578125" style="31" customWidth="1"/>
    <col min="15376" max="15382" width="6.42578125" style="31" customWidth="1"/>
    <col min="15383" max="15611" width="11.42578125" style="31"/>
    <col min="15612" max="15612" width="1" style="31" customWidth="1"/>
    <col min="15613" max="15613" width="4.28515625" style="31" customWidth="1"/>
    <col min="15614" max="15614" width="34.7109375" style="31" customWidth="1"/>
    <col min="15615" max="15615" width="0" style="31" hidden="1" customWidth="1"/>
    <col min="15616" max="15616" width="20" style="31" customWidth="1"/>
    <col min="15617" max="15617" width="20.85546875" style="31" customWidth="1"/>
    <col min="15618" max="15618" width="25" style="31" customWidth="1"/>
    <col min="15619" max="15619" width="18.7109375" style="31" customWidth="1"/>
    <col min="15620" max="15620" width="29.7109375" style="31" customWidth="1"/>
    <col min="15621" max="15621" width="13.42578125" style="31" customWidth="1"/>
    <col min="15622" max="15622" width="13.85546875" style="31" customWidth="1"/>
    <col min="15623" max="15627" width="16.5703125" style="31" customWidth="1"/>
    <col min="15628" max="15628" width="20.5703125" style="31" customWidth="1"/>
    <col min="15629" max="15629" width="21.140625" style="31" customWidth="1"/>
    <col min="15630" max="15630" width="9.5703125" style="31" customWidth="1"/>
    <col min="15631" max="15631" width="0.42578125" style="31" customWidth="1"/>
    <col min="15632" max="15638" width="6.42578125" style="31" customWidth="1"/>
    <col min="15639" max="15867" width="11.42578125" style="31"/>
    <col min="15868" max="15868" width="1" style="31" customWidth="1"/>
    <col min="15869" max="15869" width="4.28515625" style="31" customWidth="1"/>
    <col min="15870" max="15870" width="34.7109375" style="31" customWidth="1"/>
    <col min="15871" max="15871" width="0" style="31" hidden="1" customWidth="1"/>
    <col min="15872" max="15872" width="20" style="31" customWidth="1"/>
    <col min="15873" max="15873" width="20.85546875" style="31" customWidth="1"/>
    <col min="15874" max="15874" width="25" style="31" customWidth="1"/>
    <col min="15875" max="15875" width="18.7109375" style="31" customWidth="1"/>
    <col min="15876" max="15876" width="29.7109375" style="31" customWidth="1"/>
    <col min="15877" max="15877" width="13.42578125" style="31" customWidth="1"/>
    <col min="15878" max="15878" width="13.85546875" style="31" customWidth="1"/>
    <col min="15879" max="15883" width="16.5703125" style="31" customWidth="1"/>
    <col min="15884" max="15884" width="20.5703125" style="31" customWidth="1"/>
    <col min="15885" max="15885" width="21.140625" style="31" customWidth="1"/>
    <col min="15886" max="15886" width="9.5703125" style="31" customWidth="1"/>
    <col min="15887" max="15887" width="0.42578125" style="31" customWidth="1"/>
    <col min="15888" max="15894" width="6.42578125" style="31" customWidth="1"/>
    <col min="15895" max="16123" width="11.42578125" style="31"/>
    <col min="16124" max="16124" width="1" style="31" customWidth="1"/>
    <col min="16125" max="16125" width="4.28515625" style="31" customWidth="1"/>
    <col min="16126" max="16126" width="34.7109375" style="31" customWidth="1"/>
    <col min="16127" max="16127" width="0" style="31" hidden="1" customWidth="1"/>
    <col min="16128" max="16128" width="20" style="31" customWidth="1"/>
    <col min="16129" max="16129" width="20.85546875" style="31" customWidth="1"/>
    <col min="16130" max="16130" width="25" style="31" customWidth="1"/>
    <col min="16131" max="16131" width="18.7109375" style="31" customWidth="1"/>
    <col min="16132" max="16132" width="29.7109375" style="31" customWidth="1"/>
    <col min="16133" max="16133" width="13.42578125" style="31" customWidth="1"/>
    <col min="16134" max="16134" width="13.85546875" style="31" customWidth="1"/>
    <col min="16135" max="16139" width="16.5703125" style="31" customWidth="1"/>
    <col min="16140" max="16140" width="20.5703125" style="31" customWidth="1"/>
    <col min="16141" max="16141" width="21.140625" style="31" customWidth="1"/>
    <col min="16142" max="16142" width="9.5703125" style="31" customWidth="1"/>
    <col min="16143" max="16143" width="0.42578125" style="31" customWidth="1"/>
    <col min="16144" max="16150" width="6.42578125" style="31" customWidth="1"/>
    <col min="16151" max="16371" width="11.42578125" style="31"/>
    <col min="16372" max="16384" width="11.42578125" style="31" customWidth="1"/>
  </cols>
  <sheetData>
    <row r="2" spans="1:16" ht="26.25" x14ac:dyDescent="0.25">
      <c r="B2" s="1159" t="s">
        <v>2</v>
      </c>
      <c r="C2" s="1160"/>
      <c r="D2" s="1160"/>
      <c r="E2" s="1160"/>
      <c r="F2" s="1160"/>
      <c r="G2" s="1160"/>
      <c r="H2" s="1160"/>
      <c r="I2" s="1160"/>
      <c r="J2" s="1160"/>
      <c r="K2" s="1160"/>
      <c r="L2" s="1160"/>
      <c r="M2" s="1160"/>
      <c r="N2" s="1160"/>
      <c r="O2" s="1160"/>
      <c r="P2" s="1160"/>
    </row>
    <row r="4" spans="1:16" ht="26.25" x14ac:dyDescent="0.25">
      <c r="B4" s="1161" t="s">
        <v>3</v>
      </c>
      <c r="C4" s="1161"/>
      <c r="D4" s="1161"/>
      <c r="E4" s="1161"/>
      <c r="F4" s="1161"/>
      <c r="G4" s="1161"/>
      <c r="H4" s="1161"/>
      <c r="I4" s="1161"/>
      <c r="J4" s="1161"/>
      <c r="K4" s="1161"/>
      <c r="L4" s="1161"/>
      <c r="M4" s="1161"/>
      <c r="N4" s="1161"/>
      <c r="O4" s="1161"/>
      <c r="P4" s="1161"/>
    </row>
    <row r="5" spans="1:16" s="59" customFormat="1" ht="20.25" x14ac:dyDescent="0.3">
      <c r="A5" s="1162" t="s">
        <v>4</v>
      </c>
      <c r="B5" s="1162"/>
      <c r="C5" s="1162"/>
      <c r="D5" s="1162"/>
      <c r="E5" s="1162"/>
      <c r="F5" s="1162"/>
      <c r="G5" s="1162"/>
      <c r="H5" s="1162"/>
      <c r="I5" s="1162"/>
      <c r="J5" s="1162"/>
      <c r="K5" s="1162"/>
      <c r="L5" s="1162"/>
    </row>
    <row r="6" spans="1:16" ht="15" thickBot="1" x14ac:dyDescent="0.3"/>
    <row r="7" spans="1:16" ht="21" thickBot="1" x14ac:dyDescent="0.3">
      <c r="B7" s="12" t="s">
        <v>5</v>
      </c>
      <c r="C7" s="1075" t="s">
        <v>1875</v>
      </c>
      <c r="D7" s="1075"/>
      <c r="E7" s="1075"/>
      <c r="F7" s="1075"/>
      <c r="G7" s="1075"/>
      <c r="H7" s="1075"/>
      <c r="I7" s="1075"/>
      <c r="J7" s="1075"/>
      <c r="K7" s="1075"/>
      <c r="L7" s="1075"/>
      <c r="M7" s="1075"/>
      <c r="N7" s="1076"/>
    </row>
    <row r="8" spans="1:16" ht="15.75" thickBot="1" x14ac:dyDescent="0.3">
      <c r="B8" s="13" t="s">
        <v>6</v>
      </c>
      <c r="C8" s="1075"/>
      <c r="D8" s="1075"/>
      <c r="E8" s="1075"/>
      <c r="F8" s="1075"/>
      <c r="G8" s="1075"/>
      <c r="H8" s="1075"/>
      <c r="I8" s="1075"/>
      <c r="J8" s="1075"/>
      <c r="K8" s="1075"/>
      <c r="L8" s="1075"/>
      <c r="M8" s="1075"/>
      <c r="N8" s="1076"/>
    </row>
    <row r="9" spans="1:16" ht="15.75" thickBot="1" x14ac:dyDescent="0.3">
      <c r="B9" s="13" t="s">
        <v>7</v>
      </c>
      <c r="C9" s="1075"/>
      <c r="D9" s="1075"/>
      <c r="E9" s="1075"/>
      <c r="F9" s="1075"/>
      <c r="G9" s="1075"/>
      <c r="H9" s="1075"/>
      <c r="I9" s="1075"/>
      <c r="J9" s="1075"/>
      <c r="K9" s="1075"/>
      <c r="L9" s="1075"/>
      <c r="M9" s="1075"/>
      <c r="N9" s="1076"/>
    </row>
    <row r="10" spans="1:16" ht="15.75" thickBot="1" x14ac:dyDescent="0.3">
      <c r="B10" s="13" t="s">
        <v>8</v>
      </c>
      <c r="C10" s="1075"/>
      <c r="D10" s="1075"/>
      <c r="E10" s="1075"/>
      <c r="F10" s="1075"/>
      <c r="G10" s="1075"/>
      <c r="H10" s="1075"/>
      <c r="I10" s="1075"/>
      <c r="J10" s="1075"/>
      <c r="K10" s="1075"/>
      <c r="L10" s="1075"/>
      <c r="M10" s="1075"/>
      <c r="N10" s="1076"/>
    </row>
    <row r="11" spans="1:16" ht="15.75" thickBot="1" x14ac:dyDescent="0.3">
      <c r="B11" s="13" t="s">
        <v>9</v>
      </c>
      <c r="C11" s="1077">
        <v>15</v>
      </c>
      <c r="D11" s="1077"/>
      <c r="E11" s="1078"/>
      <c r="F11" s="60"/>
      <c r="G11" s="60"/>
      <c r="H11" s="60"/>
      <c r="I11" s="60"/>
      <c r="J11" s="60"/>
      <c r="K11" s="60"/>
      <c r="L11" s="60"/>
      <c r="M11" s="60"/>
      <c r="N11" s="61"/>
    </row>
    <row r="12" spans="1:16" ht="15.75" thickBot="1" x14ac:dyDescent="0.3">
      <c r="B12" s="14" t="s">
        <v>10</v>
      </c>
      <c r="C12" s="38">
        <v>42021</v>
      </c>
      <c r="D12" s="207"/>
      <c r="E12" s="207"/>
      <c r="F12" s="207"/>
      <c r="G12" s="207"/>
      <c r="H12" s="207"/>
      <c r="I12" s="207"/>
      <c r="J12" s="207"/>
      <c r="K12" s="207"/>
      <c r="L12" s="207"/>
      <c r="M12" s="207"/>
      <c r="N12" s="208"/>
    </row>
    <row r="13" spans="1:16" ht="15.75" x14ac:dyDescent="0.25">
      <c r="B13" s="15"/>
      <c r="C13" s="39"/>
      <c r="D13" s="16"/>
      <c r="E13" s="16"/>
      <c r="F13" s="16"/>
      <c r="G13" s="16"/>
      <c r="H13" s="16"/>
      <c r="I13" s="62"/>
      <c r="J13" s="62"/>
      <c r="K13" s="62"/>
      <c r="L13" s="62"/>
      <c r="M13" s="62"/>
      <c r="N13" s="16"/>
    </row>
    <row r="14" spans="1:16" ht="15" x14ac:dyDescent="0.25">
      <c r="I14" s="62"/>
      <c r="J14" s="62"/>
      <c r="K14" s="62"/>
      <c r="L14" s="62"/>
      <c r="M14" s="62"/>
      <c r="N14" s="63"/>
    </row>
    <row r="15" spans="1:16" ht="30" customHeight="1" x14ac:dyDescent="0.25">
      <c r="B15" s="1071" t="s">
        <v>11</v>
      </c>
      <c r="C15" s="1071"/>
      <c r="D15" s="205" t="s">
        <v>12</v>
      </c>
      <c r="E15" s="205" t="s">
        <v>13</v>
      </c>
      <c r="F15" s="205" t="s">
        <v>14</v>
      </c>
      <c r="G15" s="64"/>
      <c r="I15" s="40"/>
      <c r="J15" s="40"/>
      <c r="K15" s="40"/>
      <c r="L15" s="40"/>
      <c r="M15" s="40"/>
      <c r="N15" s="63"/>
    </row>
    <row r="16" spans="1:16" ht="15" x14ac:dyDescent="0.25">
      <c r="B16" s="1071"/>
      <c r="C16" s="1071"/>
      <c r="D16" s="205">
        <v>15</v>
      </c>
      <c r="E16" s="65" t="s">
        <v>1876</v>
      </c>
      <c r="F16" s="65">
        <v>155</v>
      </c>
      <c r="G16" s="66"/>
      <c r="I16" s="41"/>
      <c r="J16" s="41"/>
      <c r="K16" s="41"/>
      <c r="L16" s="41"/>
      <c r="M16" s="41"/>
      <c r="N16" s="63"/>
    </row>
    <row r="17" spans="1:14" ht="15" x14ac:dyDescent="0.25">
      <c r="B17" s="1071"/>
      <c r="C17" s="1071"/>
      <c r="D17" s="205"/>
      <c r="E17" s="65"/>
      <c r="F17" s="65"/>
      <c r="G17" s="66"/>
      <c r="I17" s="41"/>
      <c r="J17" s="41"/>
      <c r="K17" s="41"/>
      <c r="L17" s="41"/>
      <c r="M17" s="41"/>
      <c r="N17" s="63"/>
    </row>
    <row r="18" spans="1:14" ht="15" x14ac:dyDescent="0.25">
      <c r="B18" s="1071"/>
      <c r="C18" s="1071"/>
      <c r="D18" s="205"/>
      <c r="E18" s="65"/>
      <c r="F18" s="65"/>
      <c r="G18" s="66"/>
      <c r="I18" s="41"/>
      <c r="J18" s="41"/>
      <c r="K18" s="41"/>
      <c r="L18" s="41"/>
      <c r="M18" s="41"/>
      <c r="N18" s="63"/>
    </row>
    <row r="19" spans="1:14" ht="15" x14ac:dyDescent="0.25">
      <c r="B19" s="1071"/>
      <c r="C19" s="1071"/>
      <c r="D19" s="205"/>
      <c r="E19" s="67"/>
      <c r="F19" s="65"/>
      <c r="G19" s="66"/>
      <c r="H19" s="42"/>
      <c r="I19" s="41"/>
      <c r="J19" s="41"/>
      <c r="K19" s="41"/>
      <c r="L19" s="41"/>
      <c r="M19" s="41"/>
      <c r="N19" s="68"/>
    </row>
    <row r="20" spans="1:14" ht="15" x14ac:dyDescent="0.25">
      <c r="B20" s="1071"/>
      <c r="C20" s="1071"/>
      <c r="D20" s="205"/>
      <c r="E20" s="67"/>
      <c r="F20" s="65"/>
      <c r="G20" s="66"/>
      <c r="H20" s="42"/>
      <c r="I20" s="43"/>
      <c r="J20" s="43"/>
      <c r="K20" s="43"/>
      <c r="L20" s="43"/>
      <c r="M20" s="43"/>
      <c r="N20" s="68"/>
    </row>
    <row r="21" spans="1:14" ht="15" x14ac:dyDescent="0.25">
      <c r="B21" s="1071"/>
      <c r="C21" s="1071"/>
      <c r="D21" s="205"/>
      <c r="E21" s="67"/>
      <c r="F21" s="65"/>
      <c r="G21" s="66"/>
      <c r="H21" s="42"/>
      <c r="I21" s="62"/>
      <c r="J21" s="62"/>
      <c r="K21" s="62"/>
      <c r="L21" s="62"/>
      <c r="M21" s="62"/>
      <c r="N21" s="68"/>
    </row>
    <row r="22" spans="1:14" ht="15" x14ac:dyDescent="0.25">
      <c r="B22" s="1071"/>
      <c r="C22" s="1071"/>
      <c r="D22" s="205"/>
      <c r="E22" s="67"/>
      <c r="F22" s="65"/>
      <c r="G22" s="66"/>
      <c r="H22" s="42"/>
      <c r="I22" s="62"/>
      <c r="J22" s="62"/>
      <c r="K22" s="62"/>
      <c r="L22" s="62"/>
      <c r="M22" s="62"/>
      <c r="N22" s="68"/>
    </row>
    <row r="23" spans="1:14" ht="15.75" thickBot="1" x14ac:dyDescent="0.3">
      <c r="B23" s="1056" t="s">
        <v>15</v>
      </c>
      <c r="C23" s="1058"/>
      <c r="D23" s="205"/>
      <c r="E23" s="69" t="str">
        <f>E16</f>
        <v>421,714,390</v>
      </c>
      <c r="F23" s="65">
        <f>SUM(F16:F22)</f>
        <v>155</v>
      </c>
      <c r="G23" s="66"/>
      <c r="H23" s="42"/>
      <c r="I23" s="62"/>
      <c r="J23" s="62"/>
      <c r="K23" s="62"/>
      <c r="L23" s="62"/>
      <c r="M23" s="62"/>
      <c r="N23" s="68"/>
    </row>
    <row r="24" spans="1:14" ht="43.5" thickBot="1" x14ac:dyDescent="0.3">
      <c r="A24" s="35"/>
      <c r="B24" s="212" t="s">
        <v>16</v>
      </c>
      <c r="C24" s="212" t="s">
        <v>17</v>
      </c>
      <c r="E24" s="40"/>
      <c r="F24" s="40"/>
      <c r="G24" s="40"/>
      <c r="H24" s="40"/>
      <c r="I24" s="36"/>
      <c r="J24" s="36"/>
      <c r="K24" s="36"/>
      <c r="L24" s="36"/>
      <c r="M24" s="36"/>
    </row>
    <row r="25" spans="1:14" ht="15.75" thickBot="1" x14ac:dyDescent="0.3">
      <c r="A25" s="70">
        <v>1</v>
      </c>
      <c r="C25" s="71">
        <f>+F23*80%</f>
        <v>124</v>
      </c>
      <c r="D25" s="41"/>
      <c r="E25" s="72" t="str">
        <f>E23</f>
        <v>421,714,390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205" t="s">
        <v>19</v>
      </c>
      <c r="C30" s="205" t="s">
        <v>0</v>
      </c>
      <c r="D30" s="205" t="s">
        <v>20</v>
      </c>
      <c r="E30" s="59"/>
      <c r="F30" s="59"/>
      <c r="G30" s="59"/>
      <c r="H30" s="59"/>
      <c r="I30" s="62"/>
      <c r="J30" s="62"/>
      <c r="K30" s="62"/>
      <c r="L30" s="62"/>
      <c r="M30" s="62"/>
      <c r="N30" s="63"/>
    </row>
    <row r="31" spans="1:14" ht="15" x14ac:dyDescent="0.2">
      <c r="A31" s="74"/>
      <c r="B31" s="213" t="s">
        <v>22</v>
      </c>
      <c r="C31" s="204" t="s">
        <v>23</v>
      </c>
      <c r="D31" s="213"/>
      <c r="E31" s="59"/>
      <c r="F31" s="59"/>
      <c r="G31" s="59"/>
      <c r="H31" s="59"/>
      <c r="I31" s="62"/>
      <c r="J31" s="62"/>
      <c r="K31" s="62"/>
      <c r="L31" s="62"/>
      <c r="M31" s="62"/>
      <c r="N31" s="63"/>
    </row>
    <row r="32" spans="1:14" ht="15" x14ac:dyDescent="0.2">
      <c r="A32" s="74"/>
      <c r="B32" s="213" t="s">
        <v>24</v>
      </c>
      <c r="C32" s="204" t="s">
        <v>23</v>
      </c>
      <c r="D32" s="213"/>
      <c r="E32" s="59"/>
      <c r="F32" s="59"/>
      <c r="G32" s="59"/>
      <c r="H32" s="59"/>
      <c r="I32" s="62"/>
      <c r="J32" s="62"/>
      <c r="K32" s="62"/>
      <c r="L32" s="62"/>
      <c r="M32" s="62"/>
      <c r="N32" s="63"/>
    </row>
    <row r="33" spans="1:14" ht="15" x14ac:dyDescent="0.2">
      <c r="A33" s="74"/>
      <c r="B33" s="213" t="s">
        <v>25</v>
      </c>
      <c r="C33" s="204" t="s">
        <v>23</v>
      </c>
      <c r="D33" s="213"/>
      <c r="E33" s="59"/>
      <c r="F33" s="59"/>
      <c r="G33" s="59"/>
      <c r="H33" s="59"/>
      <c r="I33" s="62"/>
      <c r="J33" s="62"/>
      <c r="K33" s="62"/>
      <c r="L33" s="62"/>
      <c r="M33" s="62"/>
      <c r="N33" s="63"/>
    </row>
    <row r="34" spans="1:14" ht="15" x14ac:dyDescent="0.2">
      <c r="A34" s="74"/>
      <c r="B34" s="213" t="s">
        <v>26</v>
      </c>
      <c r="C34" s="204" t="s">
        <v>23</v>
      </c>
      <c r="D34" s="213"/>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205" t="s">
        <v>19</v>
      </c>
      <c r="C40" s="205" t="s">
        <v>28</v>
      </c>
      <c r="D40" s="206" t="s">
        <v>29</v>
      </c>
      <c r="E40" s="206" t="s">
        <v>30</v>
      </c>
      <c r="F40" s="59"/>
      <c r="G40" s="59"/>
      <c r="H40" s="59"/>
      <c r="I40" s="62"/>
      <c r="J40" s="62"/>
      <c r="K40" s="62"/>
      <c r="L40" s="62"/>
      <c r="M40" s="62"/>
      <c r="N40" s="63"/>
    </row>
    <row r="41" spans="1:14" ht="42.75" x14ac:dyDescent="0.2">
      <c r="A41" s="74"/>
      <c r="B41" s="76" t="s">
        <v>31</v>
      </c>
      <c r="C41" s="141">
        <v>40</v>
      </c>
      <c r="D41" s="204">
        <v>40</v>
      </c>
      <c r="E41" s="1052">
        <f>+D41+D42</f>
        <v>50</v>
      </c>
      <c r="F41" s="59"/>
      <c r="G41" s="59"/>
      <c r="H41" s="59"/>
      <c r="I41" s="62"/>
      <c r="J41" s="62"/>
      <c r="K41" s="62"/>
      <c r="L41" s="62"/>
      <c r="M41" s="62"/>
      <c r="N41" s="63"/>
    </row>
    <row r="42" spans="1:14" ht="71.25" x14ac:dyDescent="0.2">
      <c r="A42" s="74"/>
      <c r="B42" s="76" t="s">
        <v>32</v>
      </c>
      <c r="C42" s="141">
        <v>60</v>
      </c>
      <c r="D42" s="204">
        <v>10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M47" s="77"/>
      <c r="N47" s="77"/>
    </row>
    <row r="48" spans="1:14" ht="15" thickBot="1" x14ac:dyDescent="0.3">
      <c r="M48" s="77"/>
      <c r="N48" s="77"/>
    </row>
    <row r="49" spans="1:26" s="62" customFormat="1" ht="75"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200" t="s">
        <v>48</v>
      </c>
      <c r="Q49" s="200" t="s">
        <v>49</v>
      </c>
    </row>
    <row r="50" spans="1:26" s="129" customFormat="1" ht="28.5" x14ac:dyDescent="0.2">
      <c r="A50" s="141">
        <v>1</v>
      </c>
      <c r="B50" s="4" t="s">
        <v>1875</v>
      </c>
      <c r="C50" s="4" t="s">
        <v>1875</v>
      </c>
      <c r="D50" s="4" t="s">
        <v>486</v>
      </c>
      <c r="E50" s="4" t="s">
        <v>1877</v>
      </c>
      <c r="F50" s="28" t="s">
        <v>0</v>
      </c>
      <c r="G50" s="19" t="s">
        <v>111</v>
      </c>
      <c r="H50" s="20">
        <v>40940</v>
      </c>
      <c r="I50" s="20">
        <v>41090</v>
      </c>
      <c r="J50" s="21" t="s">
        <v>20</v>
      </c>
      <c r="K50" s="220">
        <f>+(I50-H50)/30</f>
        <v>5</v>
      </c>
      <c r="L50" s="458">
        <v>0</v>
      </c>
      <c r="M50" s="221">
        <v>155</v>
      </c>
      <c r="N50" s="459" t="s">
        <v>121</v>
      </c>
      <c r="O50" s="222">
        <v>107877816</v>
      </c>
      <c r="P50" s="222">
        <v>73</v>
      </c>
      <c r="Q50" s="92"/>
      <c r="R50" s="8"/>
      <c r="S50" s="8"/>
      <c r="T50" s="8"/>
      <c r="U50" s="8"/>
      <c r="V50" s="8"/>
      <c r="W50" s="8"/>
      <c r="X50" s="8"/>
      <c r="Y50" s="8"/>
      <c r="Z50" s="8"/>
    </row>
    <row r="51" spans="1:26" s="129" customFormat="1" ht="28.5" x14ac:dyDescent="0.2">
      <c r="A51" s="141">
        <f>+A50+1</f>
        <v>2</v>
      </c>
      <c r="B51" s="4" t="s">
        <v>1875</v>
      </c>
      <c r="C51" s="4" t="s">
        <v>1875</v>
      </c>
      <c r="D51" s="4" t="s">
        <v>486</v>
      </c>
      <c r="E51" s="4" t="s">
        <v>1878</v>
      </c>
      <c r="F51" s="28" t="s">
        <v>0</v>
      </c>
      <c r="G51" s="19" t="s">
        <v>111</v>
      </c>
      <c r="H51" s="20">
        <v>41091</v>
      </c>
      <c r="I51" s="20">
        <v>41256</v>
      </c>
      <c r="J51" s="21" t="s">
        <v>20</v>
      </c>
      <c r="K51" s="220">
        <f>+(I51-H51)/30</f>
        <v>5.5</v>
      </c>
      <c r="L51" s="458">
        <v>0</v>
      </c>
      <c r="M51" s="221">
        <v>155</v>
      </c>
      <c r="N51" s="459" t="s">
        <v>121</v>
      </c>
      <c r="O51" s="222">
        <v>223200000</v>
      </c>
      <c r="P51" s="222">
        <v>74</v>
      </c>
      <c r="Q51" s="92"/>
      <c r="R51" s="8"/>
      <c r="S51" s="8"/>
      <c r="T51" s="8"/>
      <c r="U51" s="8"/>
      <c r="V51" s="8"/>
      <c r="W51" s="8"/>
      <c r="X51" s="8"/>
      <c r="Y51" s="8"/>
      <c r="Z51" s="8"/>
    </row>
    <row r="52" spans="1:26" s="129" customFormat="1" ht="28.5" x14ac:dyDescent="0.2">
      <c r="A52" s="141">
        <f t="shared" ref="A52" si="0">+A51+1</f>
        <v>3</v>
      </c>
      <c r="B52" s="4" t="s">
        <v>1875</v>
      </c>
      <c r="C52" s="4" t="s">
        <v>1875</v>
      </c>
      <c r="D52" s="4" t="s">
        <v>486</v>
      </c>
      <c r="E52" s="4" t="s">
        <v>1879</v>
      </c>
      <c r="F52" s="28" t="s">
        <v>0</v>
      </c>
      <c r="G52" s="19" t="s">
        <v>111</v>
      </c>
      <c r="H52" s="20">
        <v>41301</v>
      </c>
      <c r="I52" s="20">
        <v>41988</v>
      </c>
      <c r="J52" s="21" t="s">
        <v>20</v>
      </c>
      <c r="K52" s="220">
        <f>+(I52-H52)/30</f>
        <v>22.9</v>
      </c>
      <c r="L52" s="458">
        <v>0</v>
      </c>
      <c r="M52" s="221">
        <v>155</v>
      </c>
      <c r="N52" s="459" t="s">
        <v>121</v>
      </c>
      <c r="O52" s="222">
        <v>640152480</v>
      </c>
      <c r="P52" s="222">
        <v>74</v>
      </c>
      <c r="Q52" s="92"/>
      <c r="R52" s="8"/>
      <c r="S52" s="8"/>
      <c r="T52" s="8"/>
      <c r="U52" s="8"/>
      <c r="V52" s="8"/>
      <c r="W52" s="8"/>
      <c r="X52" s="8"/>
      <c r="Y52" s="8"/>
      <c r="Z52" s="8"/>
    </row>
    <row r="53" spans="1:26" s="129" customFormat="1" x14ac:dyDescent="0.25">
      <c r="A53" s="141"/>
      <c r="B53" s="26" t="s">
        <v>30</v>
      </c>
      <c r="C53" s="5"/>
      <c r="D53" s="4"/>
      <c r="E53" s="27"/>
      <c r="F53" s="28"/>
      <c r="G53" s="28"/>
      <c r="H53" s="28"/>
      <c r="I53" s="21"/>
      <c r="J53" s="21"/>
      <c r="K53" s="29">
        <f>SUM(K50:K52)</f>
        <v>33.4</v>
      </c>
      <c r="L53" s="29">
        <f>SUM(L50:L52)</f>
        <v>0</v>
      </c>
      <c r="M53" s="281">
        <v>155</v>
      </c>
      <c r="N53" s="30">
        <f>SUM(N50:N52)</f>
        <v>0</v>
      </c>
      <c r="O53" s="25"/>
      <c r="P53" s="25"/>
      <c r="Q53" s="211"/>
    </row>
    <row r="54" spans="1:26" x14ac:dyDescent="0.25">
      <c r="E54" s="46"/>
      <c r="K54" s="47"/>
    </row>
    <row r="55" spans="1:26" ht="15" x14ac:dyDescent="0.25">
      <c r="B55" s="1049" t="s">
        <v>51</v>
      </c>
      <c r="C55" s="1049" t="s">
        <v>52</v>
      </c>
      <c r="D55" s="1080" t="s">
        <v>53</v>
      </c>
      <c r="E55" s="1080"/>
      <c r="K55" s="48"/>
      <c r="L55" s="48"/>
      <c r="M55" s="48"/>
    </row>
    <row r="56" spans="1:26" ht="18" x14ac:dyDescent="0.25">
      <c r="B56" s="1051"/>
      <c r="C56" s="1051"/>
      <c r="D56" s="206" t="s">
        <v>0</v>
      </c>
      <c r="E56" s="49" t="s">
        <v>20</v>
      </c>
      <c r="H56" s="32"/>
      <c r="I56" s="51">
        <v>40194</v>
      </c>
      <c r="K56" s="51"/>
      <c r="L56" s="48"/>
    </row>
    <row r="57" spans="1:26" ht="18" x14ac:dyDescent="0.25">
      <c r="B57" s="50" t="s">
        <v>56</v>
      </c>
      <c r="C57" s="52">
        <f>+K53</f>
        <v>33.4</v>
      </c>
      <c r="D57" s="204" t="s">
        <v>23</v>
      </c>
      <c r="E57" s="204"/>
      <c r="F57" s="33"/>
      <c r="G57" s="33"/>
      <c r="H57" s="33"/>
      <c r="I57" s="33"/>
      <c r="J57" s="33"/>
      <c r="L57" s="53" t="e">
        <f>K50+K51+K52+#REF!</f>
        <v>#REF!</v>
      </c>
      <c r="M57" s="33"/>
    </row>
    <row r="58" spans="1:26" ht="15" x14ac:dyDescent="0.25">
      <c r="B58" s="50" t="s">
        <v>57</v>
      </c>
      <c r="C58" s="54">
        <v>155</v>
      </c>
      <c r="D58" s="204" t="s">
        <v>23</v>
      </c>
      <c r="E58" s="204"/>
    </row>
    <row r="59" spans="1:26" x14ac:dyDescent="0.25">
      <c r="B59" s="55"/>
      <c r="C59" s="1163"/>
      <c r="D59" s="1163"/>
      <c r="E59" s="1163"/>
      <c r="F59" s="1163"/>
      <c r="G59" s="1163"/>
      <c r="H59" s="1163"/>
      <c r="I59" s="1163"/>
      <c r="J59" s="1163"/>
      <c r="K59" s="1163"/>
      <c r="L59" s="1163"/>
      <c r="M59" s="1163"/>
      <c r="N59" s="1163"/>
    </row>
    <row r="60" spans="1:26" ht="15" thickBot="1" x14ac:dyDescent="0.3"/>
    <row r="61" spans="1:26" ht="27" thickBot="1" x14ac:dyDescent="0.3">
      <c r="B61" s="1164" t="s">
        <v>58</v>
      </c>
      <c r="C61" s="1164"/>
      <c r="D61" s="1164"/>
      <c r="E61" s="1164"/>
      <c r="F61" s="1164"/>
      <c r="G61" s="1164"/>
      <c r="H61" s="1164"/>
      <c r="I61" s="1164"/>
      <c r="J61" s="1164"/>
      <c r="K61" s="1164"/>
      <c r="L61" s="1164"/>
      <c r="M61" s="1164"/>
      <c r="N61" s="1164"/>
    </row>
    <row r="64" spans="1:26" ht="90" x14ac:dyDescent="0.25">
      <c r="B64" s="205" t="s">
        <v>59</v>
      </c>
      <c r="C64" s="80" t="s">
        <v>60</v>
      </c>
      <c r="D64" s="80" t="s">
        <v>61</v>
      </c>
      <c r="E64" s="80" t="s">
        <v>62</v>
      </c>
      <c r="F64" s="80" t="s">
        <v>63</v>
      </c>
      <c r="G64" s="80" t="s">
        <v>64</v>
      </c>
      <c r="H64" s="80" t="s">
        <v>498</v>
      </c>
      <c r="I64" s="205" t="s">
        <v>65</v>
      </c>
      <c r="J64" s="80" t="s">
        <v>66</v>
      </c>
      <c r="K64" s="80" t="s">
        <v>67</v>
      </c>
      <c r="L64" s="80" t="s">
        <v>68</v>
      </c>
      <c r="M64" s="80" t="s">
        <v>69</v>
      </c>
      <c r="N64" s="81" t="s">
        <v>70</v>
      </c>
      <c r="O64" s="81" t="s">
        <v>71</v>
      </c>
      <c r="P64" s="1056" t="s">
        <v>21</v>
      </c>
      <c r="Q64" s="1058"/>
      <c r="R64" s="80" t="s">
        <v>72</v>
      </c>
    </row>
    <row r="65" spans="2:18" ht="70.5" customHeight="1" x14ac:dyDescent="0.25">
      <c r="B65" s="213" t="s">
        <v>113</v>
      </c>
      <c r="C65" s="212" t="s">
        <v>117</v>
      </c>
      <c r="D65" s="212" t="s">
        <v>1880</v>
      </c>
      <c r="E65" s="212">
        <v>155</v>
      </c>
      <c r="F65" s="141" t="s">
        <v>1125</v>
      </c>
      <c r="G65" s="141" t="s">
        <v>1125</v>
      </c>
      <c r="H65" s="141" t="s">
        <v>1125</v>
      </c>
      <c r="I65" s="141" t="s">
        <v>1125</v>
      </c>
      <c r="J65" s="141" t="s">
        <v>1125</v>
      </c>
      <c r="K65" s="212" t="s">
        <v>0</v>
      </c>
      <c r="L65" s="212" t="s">
        <v>0</v>
      </c>
      <c r="M65" s="212" t="s">
        <v>0</v>
      </c>
      <c r="N65" s="212" t="s">
        <v>0</v>
      </c>
      <c r="O65" s="212" t="s">
        <v>0</v>
      </c>
      <c r="P65" s="1169" t="s">
        <v>1881</v>
      </c>
      <c r="Q65" s="1170"/>
      <c r="R65" s="141" t="s">
        <v>0</v>
      </c>
    </row>
    <row r="66" spans="2:18" ht="15" x14ac:dyDescent="0.2">
      <c r="B66" s="11"/>
      <c r="C66" s="11"/>
      <c r="D66" s="56"/>
      <c r="E66" s="56"/>
      <c r="F66" s="57"/>
      <c r="G66" s="58"/>
      <c r="H66" s="57"/>
      <c r="I66" s="213"/>
      <c r="J66" s="11"/>
      <c r="K66" s="11"/>
      <c r="L66" s="213"/>
      <c r="M66" s="213"/>
      <c r="N66" s="213"/>
      <c r="O66" s="213"/>
      <c r="P66" s="1056"/>
      <c r="Q66" s="1058"/>
      <c r="R66" s="213"/>
    </row>
    <row r="67" spans="2:18" ht="15" x14ac:dyDescent="0.2">
      <c r="B67" s="11"/>
      <c r="C67" s="11"/>
      <c r="D67" s="56"/>
      <c r="E67" s="56"/>
      <c r="F67" s="57"/>
      <c r="G67" s="58"/>
      <c r="H67" s="57"/>
      <c r="I67" s="213"/>
      <c r="J67" s="11"/>
      <c r="K67" s="11"/>
      <c r="L67" s="213"/>
      <c r="M67" s="213"/>
      <c r="N67" s="213"/>
      <c r="O67" s="213"/>
      <c r="P67" s="1056"/>
      <c r="Q67" s="1058"/>
      <c r="R67" s="213"/>
    </row>
    <row r="68" spans="2:18" ht="15" x14ac:dyDescent="0.2">
      <c r="B68" s="11"/>
      <c r="C68" s="11"/>
      <c r="D68" s="56"/>
      <c r="E68" s="56"/>
      <c r="F68" s="57"/>
      <c r="G68" s="58"/>
      <c r="H68" s="57"/>
      <c r="I68" s="213"/>
      <c r="J68" s="11"/>
      <c r="K68" s="11"/>
      <c r="L68" s="213"/>
      <c r="M68" s="213"/>
      <c r="N68" s="213"/>
      <c r="O68" s="213"/>
      <c r="P68" s="1056"/>
      <c r="Q68" s="1058"/>
      <c r="R68" s="213"/>
    </row>
    <row r="69" spans="2:18" ht="15" x14ac:dyDescent="0.2">
      <c r="B69" s="11"/>
      <c r="C69" s="11"/>
      <c r="D69" s="56"/>
      <c r="E69" s="56"/>
      <c r="F69" s="57"/>
      <c r="G69" s="58"/>
      <c r="H69" s="57"/>
      <c r="I69" s="213"/>
      <c r="J69" s="11"/>
      <c r="K69" s="11"/>
      <c r="L69" s="213"/>
      <c r="M69" s="213"/>
      <c r="N69" s="213"/>
      <c r="O69" s="213"/>
      <c r="P69" s="1056"/>
      <c r="Q69" s="1058"/>
      <c r="R69" s="213"/>
    </row>
    <row r="70" spans="2:18" ht="15" x14ac:dyDescent="0.2">
      <c r="B70" s="11"/>
      <c r="C70" s="11"/>
      <c r="D70" s="56"/>
      <c r="E70" s="56"/>
      <c r="F70" s="57"/>
      <c r="G70" s="58"/>
      <c r="H70" s="57"/>
      <c r="I70" s="213"/>
      <c r="J70" s="11"/>
      <c r="K70" s="11"/>
      <c r="L70" s="213"/>
      <c r="M70" s="213"/>
      <c r="N70" s="213"/>
      <c r="O70" s="213"/>
      <c r="P70" s="1056"/>
      <c r="Q70" s="1058"/>
      <c r="R70" s="213"/>
    </row>
    <row r="71" spans="2:18" ht="15" x14ac:dyDescent="0.25">
      <c r="B71" s="213"/>
      <c r="C71" s="213"/>
      <c r="D71" s="213"/>
      <c r="E71" s="213"/>
      <c r="F71" s="213"/>
      <c r="G71" s="131"/>
      <c r="H71" s="213"/>
      <c r="I71" s="213"/>
      <c r="J71" s="213"/>
      <c r="K71" s="213"/>
      <c r="L71" s="213"/>
      <c r="M71" s="213"/>
      <c r="N71" s="213"/>
      <c r="O71" s="213"/>
      <c r="P71" s="1056"/>
      <c r="Q71" s="1058"/>
      <c r="R71" s="213"/>
    </row>
    <row r="72" spans="2:18" x14ac:dyDescent="0.25">
      <c r="B72" s="31" t="s">
        <v>73</v>
      </c>
      <c r="H72" s="213"/>
      <c r="I72" s="213"/>
    </row>
    <row r="73" spans="2:18" x14ac:dyDescent="0.25">
      <c r="B73" s="31" t="s">
        <v>74</v>
      </c>
    </row>
    <row r="74" spans="2:18" x14ac:dyDescent="0.25">
      <c r="B74" s="31" t="s">
        <v>75</v>
      </c>
    </row>
    <row r="76" spans="2:18" ht="15" thickBot="1" x14ac:dyDescent="0.3"/>
    <row r="77" spans="2:18" ht="27" thickBot="1" x14ac:dyDescent="0.3">
      <c r="B77" s="1165" t="s">
        <v>76</v>
      </c>
      <c r="C77" s="1166"/>
      <c r="D77" s="1166"/>
      <c r="E77" s="1166"/>
      <c r="F77" s="1166"/>
      <c r="G77" s="1166"/>
      <c r="H77" s="1166"/>
      <c r="I77" s="1166"/>
      <c r="J77" s="1166"/>
      <c r="K77" s="1166"/>
      <c r="L77" s="1166"/>
      <c r="M77" s="1166"/>
      <c r="N77" s="1167"/>
    </row>
    <row r="82" spans="2:17" ht="15" x14ac:dyDescent="0.25">
      <c r="B82" s="1054" t="s">
        <v>77</v>
      </c>
      <c r="C82" s="1071" t="s">
        <v>78</v>
      </c>
      <c r="D82" s="1071" t="s">
        <v>79</v>
      </c>
      <c r="E82" s="1071" t="s">
        <v>80</v>
      </c>
      <c r="F82" s="1071" t="s">
        <v>81</v>
      </c>
      <c r="G82" s="1071" t="s">
        <v>82</v>
      </c>
      <c r="H82" s="1071" t="s">
        <v>83</v>
      </c>
      <c r="I82" s="1071" t="s">
        <v>84</v>
      </c>
      <c r="J82" s="1071" t="s">
        <v>85</v>
      </c>
      <c r="K82" s="1071"/>
      <c r="L82" s="1071"/>
      <c r="M82" s="1071" t="s">
        <v>86</v>
      </c>
      <c r="N82" s="1071" t="s">
        <v>335</v>
      </c>
      <c r="O82" s="1071" t="s">
        <v>336</v>
      </c>
      <c r="P82" s="1071" t="s">
        <v>21</v>
      </c>
      <c r="Q82" s="1071"/>
    </row>
    <row r="83" spans="2:17" ht="28.5" x14ac:dyDescent="0.2">
      <c r="B83" s="1055"/>
      <c r="C83" s="1071"/>
      <c r="D83" s="1071"/>
      <c r="E83" s="1071"/>
      <c r="F83" s="1071"/>
      <c r="G83" s="1071"/>
      <c r="H83" s="1071"/>
      <c r="I83" s="1071"/>
      <c r="J83" s="56" t="s">
        <v>87</v>
      </c>
      <c r="K83" s="37" t="s">
        <v>88</v>
      </c>
      <c r="L83" s="11" t="s">
        <v>89</v>
      </c>
      <c r="M83" s="1071"/>
      <c r="N83" s="1071"/>
      <c r="O83" s="1071"/>
      <c r="P83" s="1071"/>
      <c r="Q83" s="1071"/>
    </row>
    <row r="84" spans="2:17" ht="156.75" x14ac:dyDescent="0.2">
      <c r="B84" s="2" t="s">
        <v>90</v>
      </c>
      <c r="C84" s="103" t="s">
        <v>120</v>
      </c>
      <c r="D84" s="2" t="s">
        <v>1882</v>
      </c>
      <c r="E84" s="3">
        <v>52847153</v>
      </c>
      <c r="F84" s="211" t="s">
        <v>906</v>
      </c>
      <c r="G84" s="211" t="s">
        <v>1883</v>
      </c>
      <c r="H84" s="82">
        <v>39164</v>
      </c>
      <c r="I84" s="154" t="s">
        <v>121</v>
      </c>
      <c r="J84" s="211" t="s">
        <v>1875</v>
      </c>
      <c r="K84" s="82" t="s">
        <v>1884</v>
      </c>
      <c r="L84" s="82" t="s">
        <v>642</v>
      </c>
      <c r="M84" s="211" t="s">
        <v>0</v>
      </c>
      <c r="N84" s="211" t="s">
        <v>0</v>
      </c>
      <c r="O84" s="211" t="s">
        <v>0</v>
      </c>
      <c r="P84" s="1074"/>
      <c r="Q84" s="1074"/>
    </row>
    <row r="85" spans="2:17" ht="28.5" x14ac:dyDescent="0.2">
      <c r="B85" s="37" t="s">
        <v>91</v>
      </c>
      <c r="C85" s="92" t="s">
        <v>120</v>
      </c>
      <c r="D85" s="214" t="s">
        <v>1885</v>
      </c>
      <c r="E85" s="276">
        <v>52983931</v>
      </c>
      <c r="F85" s="276" t="s">
        <v>1153</v>
      </c>
      <c r="G85" s="214" t="s">
        <v>915</v>
      </c>
      <c r="H85" s="399">
        <v>38898</v>
      </c>
      <c r="I85" s="211" t="s">
        <v>0</v>
      </c>
      <c r="J85" s="211" t="s">
        <v>1875</v>
      </c>
      <c r="K85" s="37" t="s">
        <v>1886</v>
      </c>
      <c r="L85" s="37" t="s">
        <v>91</v>
      </c>
      <c r="M85" s="213" t="s">
        <v>0</v>
      </c>
      <c r="N85" s="213" t="s">
        <v>0</v>
      </c>
      <c r="O85" s="213" t="s">
        <v>0</v>
      </c>
      <c r="P85" s="1175" t="s">
        <v>126</v>
      </c>
      <c r="Q85" s="1175"/>
    </row>
    <row r="86" spans="2:17" ht="71.25" x14ac:dyDescent="0.2">
      <c r="B86" s="37" t="s">
        <v>1887</v>
      </c>
      <c r="C86" s="141" t="s">
        <v>50</v>
      </c>
      <c r="D86" s="141" t="s">
        <v>50</v>
      </c>
      <c r="E86" s="141" t="s">
        <v>50</v>
      </c>
      <c r="F86" s="141" t="s">
        <v>50</v>
      </c>
      <c r="G86" s="141" t="s">
        <v>50</v>
      </c>
      <c r="H86" s="141" t="s">
        <v>50</v>
      </c>
      <c r="I86" s="141" t="s">
        <v>50</v>
      </c>
      <c r="J86" s="141" t="s">
        <v>50</v>
      </c>
      <c r="K86" s="141" t="s">
        <v>50</v>
      </c>
      <c r="L86" s="141" t="s">
        <v>50</v>
      </c>
      <c r="M86" s="141" t="s">
        <v>50</v>
      </c>
      <c r="N86" s="141" t="s">
        <v>50</v>
      </c>
      <c r="O86" s="141" t="s">
        <v>50</v>
      </c>
      <c r="P86" s="1168" t="s">
        <v>1781</v>
      </c>
      <c r="Q86" s="1168"/>
    </row>
    <row r="87" spans="2:17" ht="15" thickBot="1" x14ac:dyDescent="0.3"/>
    <row r="88" spans="2:17" ht="27" thickBot="1" x14ac:dyDescent="0.3">
      <c r="B88" s="1165" t="s">
        <v>92</v>
      </c>
      <c r="C88" s="1166"/>
      <c r="D88" s="1166"/>
      <c r="E88" s="1166"/>
      <c r="F88" s="1166"/>
      <c r="G88" s="1166"/>
      <c r="H88" s="1166"/>
      <c r="I88" s="1166"/>
      <c r="J88" s="1166"/>
      <c r="K88" s="1166"/>
      <c r="L88" s="1166"/>
      <c r="M88" s="1166"/>
      <c r="N88" s="1167"/>
    </row>
    <row r="91" spans="2:17" ht="30" x14ac:dyDescent="0.25">
      <c r="B91" s="80" t="s">
        <v>19</v>
      </c>
      <c r="C91" s="80" t="s">
        <v>337</v>
      </c>
      <c r="D91" s="1056" t="s">
        <v>21</v>
      </c>
      <c r="E91" s="1058"/>
    </row>
    <row r="92" spans="2:17" ht="42.75" x14ac:dyDescent="0.25">
      <c r="B92" s="212" t="s">
        <v>1115</v>
      </c>
      <c r="C92" s="213" t="s">
        <v>0</v>
      </c>
      <c r="D92" s="1073"/>
      <c r="E92" s="1073"/>
    </row>
    <row r="95" spans="2:17" ht="26.25" x14ac:dyDescent="0.25">
      <c r="B95" s="1159" t="s">
        <v>93</v>
      </c>
      <c r="C95" s="1160"/>
      <c r="D95" s="1160"/>
      <c r="E95" s="1160"/>
      <c r="F95" s="1160"/>
      <c r="G95" s="1160"/>
      <c r="H95" s="1160"/>
      <c r="I95" s="1160"/>
      <c r="J95" s="1160"/>
      <c r="K95" s="1160"/>
      <c r="L95" s="1160"/>
      <c r="M95" s="1160"/>
      <c r="N95" s="1160"/>
      <c r="O95" s="1160"/>
      <c r="P95" s="1160"/>
    </row>
    <row r="97" spans="1:26" ht="15" thickBot="1" x14ac:dyDescent="0.3"/>
    <row r="98" spans="1:26" ht="27" thickBot="1" x14ac:dyDescent="0.3">
      <c r="B98" s="1165" t="s">
        <v>94</v>
      </c>
      <c r="C98" s="1166"/>
      <c r="D98" s="1166"/>
      <c r="E98" s="1166"/>
      <c r="F98" s="1166"/>
      <c r="G98" s="1166"/>
      <c r="H98" s="1166"/>
      <c r="I98" s="1166"/>
      <c r="J98" s="1166"/>
      <c r="K98" s="1166"/>
      <c r="L98" s="1166"/>
      <c r="M98" s="1166"/>
      <c r="N98" s="1167"/>
    </row>
    <row r="100" spans="1:26" ht="15" thickBot="1" x14ac:dyDescent="0.3">
      <c r="M100" s="77"/>
      <c r="N100" s="77"/>
    </row>
    <row r="101" spans="1:26" s="62" customFormat="1" ht="75" x14ac:dyDescent="0.25">
      <c r="B101" s="78" t="s">
        <v>34</v>
      </c>
      <c r="C101" s="78" t="s">
        <v>35</v>
      </c>
      <c r="D101" s="78" t="s">
        <v>36</v>
      </c>
      <c r="E101" s="78" t="s">
        <v>37</v>
      </c>
      <c r="F101" s="78" t="s">
        <v>38</v>
      </c>
      <c r="G101" s="78" t="s">
        <v>39</v>
      </c>
      <c r="H101" s="78" t="s">
        <v>40</v>
      </c>
      <c r="I101" s="78" t="s">
        <v>41</v>
      </c>
      <c r="J101" s="78" t="s">
        <v>42</v>
      </c>
      <c r="K101" s="78" t="s">
        <v>43</v>
      </c>
      <c r="L101" s="78" t="s">
        <v>44</v>
      </c>
      <c r="M101" s="79" t="s">
        <v>45</v>
      </c>
      <c r="N101" s="78" t="s">
        <v>46</v>
      </c>
      <c r="O101" s="78" t="s">
        <v>47</v>
      </c>
      <c r="P101" s="200" t="s">
        <v>48</v>
      </c>
      <c r="Q101" s="200" t="s">
        <v>49</v>
      </c>
    </row>
    <row r="102" spans="1:26" s="129" customFormat="1" x14ac:dyDescent="0.25">
      <c r="A102" s="141">
        <v>1</v>
      </c>
      <c r="B102" s="4" t="s">
        <v>1875</v>
      </c>
      <c r="C102" s="5" t="s">
        <v>486</v>
      </c>
      <c r="D102" s="4"/>
      <c r="E102" s="4" t="s">
        <v>1888</v>
      </c>
      <c r="F102" s="28" t="s">
        <v>0</v>
      </c>
      <c r="G102" s="19" t="s">
        <v>121</v>
      </c>
      <c r="H102" s="96">
        <v>40217</v>
      </c>
      <c r="I102" s="96">
        <v>40525</v>
      </c>
      <c r="J102" s="21" t="s">
        <v>20</v>
      </c>
      <c r="K102" s="97">
        <f>+(I102-H102)/30</f>
        <v>10.266666666666667</v>
      </c>
      <c r="L102" s="24">
        <v>0</v>
      </c>
      <c r="M102" s="460">
        <v>155</v>
      </c>
      <c r="N102" s="24" t="s">
        <v>121</v>
      </c>
      <c r="O102" s="25">
        <v>205553757</v>
      </c>
      <c r="P102" s="25">
        <v>128</v>
      </c>
      <c r="Q102" s="211"/>
      <c r="R102" s="8"/>
      <c r="S102" s="8"/>
      <c r="T102" s="8"/>
      <c r="U102" s="8"/>
      <c r="V102" s="8"/>
      <c r="W102" s="8"/>
      <c r="X102" s="8"/>
      <c r="Y102" s="8"/>
      <c r="Z102" s="8"/>
    </row>
    <row r="103" spans="1:26" s="129" customFormat="1" x14ac:dyDescent="0.25">
      <c r="A103" s="141">
        <f>+A102+1</f>
        <v>2</v>
      </c>
      <c r="B103" s="4" t="s">
        <v>1875</v>
      </c>
      <c r="C103" s="5" t="s">
        <v>486</v>
      </c>
      <c r="D103" s="4"/>
      <c r="E103" s="4" t="s">
        <v>1889</v>
      </c>
      <c r="F103" s="28" t="s">
        <v>0</v>
      </c>
      <c r="G103" s="28" t="s">
        <v>121</v>
      </c>
      <c r="H103" s="96">
        <v>40575</v>
      </c>
      <c r="I103" s="96">
        <v>40889</v>
      </c>
      <c r="J103" s="21" t="s">
        <v>20</v>
      </c>
      <c r="K103" s="97">
        <f>+(I103-H103)/30</f>
        <v>10.466666666666667</v>
      </c>
      <c r="L103" s="24">
        <v>0</v>
      </c>
      <c r="M103" s="460">
        <v>155</v>
      </c>
      <c r="N103" s="24" t="s">
        <v>121</v>
      </c>
      <c r="O103" s="25">
        <v>212562925</v>
      </c>
      <c r="P103" s="25">
        <v>128</v>
      </c>
      <c r="Q103" s="211"/>
      <c r="R103" s="8"/>
      <c r="S103" s="8"/>
      <c r="T103" s="8"/>
      <c r="U103" s="8"/>
      <c r="V103" s="8"/>
      <c r="W103" s="8"/>
      <c r="X103" s="8"/>
      <c r="Y103" s="8"/>
      <c r="Z103" s="8"/>
    </row>
    <row r="104" spans="1:26" s="129" customFormat="1" x14ac:dyDescent="0.25">
      <c r="A104" s="141">
        <f t="shared" ref="A104:A109" si="1">+A103+1</f>
        <v>3</v>
      </c>
      <c r="B104" s="4"/>
      <c r="C104" s="4"/>
      <c r="D104" s="4"/>
      <c r="E104" s="6"/>
      <c r="F104" s="211"/>
      <c r="G104" s="211"/>
      <c r="H104" s="211"/>
      <c r="I104" s="211"/>
      <c r="J104" s="211"/>
      <c r="K104" s="211"/>
      <c r="L104" s="211"/>
      <c r="M104" s="211"/>
      <c r="N104" s="211"/>
      <c r="O104" s="211"/>
      <c r="P104" s="211"/>
      <c r="Q104" s="211"/>
      <c r="R104" s="8"/>
      <c r="S104" s="8"/>
      <c r="T104" s="8"/>
      <c r="U104" s="8"/>
      <c r="V104" s="8"/>
      <c r="W104" s="8"/>
      <c r="X104" s="8"/>
      <c r="Y104" s="8"/>
      <c r="Z104" s="8"/>
    </row>
    <row r="105" spans="1:26" s="129" customFormat="1" x14ac:dyDescent="0.25">
      <c r="A105" s="141">
        <f t="shared" si="1"/>
        <v>4</v>
      </c>
      <c r="B105" s="4"/>
      <c r="C105" s="5"/>
      <c r="D105" s="4"/>
      <c r="E105" s="27"/>
      <c r="F105" s="28"/>
      <c r="G105" s="24"/>
      <c r="H105" s="24"/>
      <c r="I105" s="24"/>
      <c r="J105" s="21"/>
      <c r="K105" s="24"/>
      <c r="L105" s="24"/>
      <c r="M105" s="24"/>
      <c r="N105" s="24"/>
      <c r="O105" s="24"/>
      <c r="P105" s="24"/>
      <c r="Q105" s="211"/>
      <c r="R105" s="8"/>
      <c r="S105" s="8"/>
      <c r="T105" s="8"/>
      <c r="U105" s="8"/>
      <c r="V105" s="8"/>
      <c r="W105" s="8"/>
      <c r="X105" s="8"/>
      <c r="Y105" s="8"/>
      <c r="Z105" s="8"/>
    </row>
    <row r="106" spans="1:26" s="129" customFormat="1" x14ac:dyDescent="0.25">
      <c r="A106" s="141">
        <f t="shared" si="1"/>
        <v>5</v>
      </c>
      <c r="B106" s="4"/>
      <c r="C106" s="5"/>
      <c r="D106" s="4"/>
      <c r="E106" s="27"/>
      <c r="F106" s="28"/>
      <c r="G106" s="28"/>
      <c r="H106" s="28"/>
      <c r="I106" s="21"/>
      <c r="J106" s="21"/>
      <c r="K106" s="21"/>
      <c r="L106" s="21"/>
      <c r="M106" s="24"/>
      <c r="N106" s="24"/>
      <c r="O106" s="25"/>
      <c r="P106" s="25"/>
      <c r="Q106" s="211"/>
      <c r="R106" s="8"/>
      <c r="S106" s="8"/>
      <c r="T106" s="8"/>
      <c r="U106" s="8"/>
      <c r="V106" s="8"/>
      <c r="W106" s="8"/>
      <c r="X106" s="8"/>
      <c r="Y106" s="8"/>
      <c r="Z106" s="8"/>
    </row>
    <row r="107" spans="1:26" s="129" customFormat="1" x14ac:dyDescent="0.25">
      <c r="A107" s="141">
        <f t="shared" si="1"/>
        <v>6</v>
      </c>
      <c r="B107" s="4"/>
      <c r="C107" s="5"/>
      <c r="D107" s="4"/>
      <c r="E107" s="27"/>
      <c r="F107" s="28"/>
      <c r="G107" s="28"/>
      <c r="H107" s="28"/>
      <c r="I107" s="21"/>
      <c r="J107" s="21"/>
      <c r="K107" s="21"/>
      <c r="L107" s="21"/>
      <c r="M107" s="24"/>
      <c r="N107" s="24"/>
      <c r="O107" s="25"/>
      <c r="P107" s="25"/>
      <c r="Q107" s="211"/>
      <c r="R107" s="8"/>
      <c r="S107" s="8"/>
      <c r="T107" s="8"/>
      <c r="U107" s="8"/>
      <c r="V107" s="8"/>
      <c r="W107" s="8"/>
      <c r="X107" s="8"/>
      <c r="Y107" s="8"/>
      <c r="Z107" s="8"/>
    </row>
    <row r="108" spans="1:26" s="129" customFormat="1" x14ac:dyDescent="0.25">
      <c r="A108" s="141">
        <f t="shared" si="1"/>
        <v>7</v>
      </c>
      <c r="B108" s="4"/>
      <c r="C108" s="5"/>
      <c r="D108" s="4"/>
      <c r="E108" s="27"/>
      <c r="F108" s="28"/>
      <c r="G108" s="28"/>
      <c r="H108" s="28"/>
      <c r="I108" s="21"/>
      <c r="J108" s="21"/>
      <c r="K108" s="21"/>
      <c r="L108" s="21"/>
      <c r="M108" s="24"/>
      <c r="N108" s="24"/>
      <c r="O108" s="25"/>
      <c r="P108" s="25"/>
      <c r="Q108" s="211"/>
      <c r="R108" s="8"/>
      <c r="S108" s="8"/>
      <c r="T108" s="8"/>
      <c r="U108" s="8"/>
      <c r="V108" s="8"/>
      <c r="W108" s="8"/>
      <c r="X108" s="8"/>
      <c r="Y108" s="8"/>
      <c r="Z108" s="8"/>
    </row>
    <row r="109" spans="1:26" s="129" customFormat="1" x14ac:dyDescent="0.25">
      <c r="A109" s="141">
        <f t="shared" si="1"/>
        <v>8</v>
      </c>
      <c r="B109" s="4"/>
      <c r="C109" s="5"/>
      <c r="D109" s="4"/>
      <c r="E109" s="27"/>
      <c r="F109" s="28"/>
      <c r="G109" s="28"/>
      <c r="H109" s="28"/>
      <c r="I109" s="21"/>
      <c r="J109" s="21"/>
      <c r="K109" s="21"/>
      <c r="L109" s="21"/>
      <c r="M109" s="24"/>
      <c r="N109" s="24"/>
      <c r="O109" s="25"/>
      <c r="P109" s="25"/>
      <c r="Q109" s="211"/>
      <c r="R109" s="8"/>
      <c r="S109" s="8"/>
      <c r="T109" s="8"/>
      <c r="U109" s="8"/>
      <c r="V109" s="8"/>
      <c r="W109" s="8"/>
      <c r="X109" s="8"/>
      <c r="Y109" s="8"/>
      <c r="Z109" s="8"/>
    </row>
    <row r="110" spans="1:26" s="129" customFormat="1" x14ac:dyDescent="0.25">
      <c r="A110" s="141"/>
      <c r="B110" s="26" t="s">
        <v>30</v>
      </c>
      <c r="C110" s="5"/>
      <c r="D110" s="4"/>
      <c r="E110" s="27"/>
      <c r="F110" s="28"/>
      <c r="G110" s="28"/>
      <c r="H110" s="28"/>
      <c r="I110" s="21"/>
      <c r="J110" s="21"/>
      <c r="K110" s="29">
        <f>SUM(K102:K109)</f>
        <v>20.733333333333334</v>
      </c>
      <c r="L110" s="30">
        <f t="shared" ref="L110:N110" si="2">SUM(L102:L109)</f>
        <v>0</v>
      </c>
      <c r="M110" s="29">
        <f t="shared" si="2"/>
        <v>310</v>
      </c>
      <c r="N110" s="30">
        <f t="shared" si="2"/>
        <v>0</v>
      </c>
      <c r="O110" s="25"/>
      <c r="P110" s="25"/>
      <c r="Q110" s="211"/>
    </row>
    <row r="111" spans="1:26" x14ac:dyDescent="0.25">
      <c r="E111" s="46"/>
    </row>
    <row r="112" spans="1:26" ht="18" x14ac:dyDescent="0.25">
      <c r="B112" s="50" t="s">
        <v>95</v>
      </c>
      <c r="C112" s="52">
        <f>+K110</f>
        <v>20.733333333333334</v>
      </c>
      <c r="H112" s="33"/>
      <c r="I112" s="33"/>
      <c r="J112" s="33"/>
      <c r="K112" s="33"/>
      <c r="L112" s="33"/>
      <c r="M112" s="33"/>
    </row>
    <row r="114" spans="2:17" ht="15" thickBot="1" x14ac:dyDescent="0.3"/>
    <row r="115" spans="2:17" ht="30.75" thickBot="1" x14ac:dyDescent="0.3">
      <c r="B115" s="86" t="s">
        <v>96</v>
      </c>
      <c r="C115" s="87" t="s">
        <v>97</v>
      </c>
      <c r="D115" s="86" t="s">
        <v>29</v>
      </c>
      <c r="E115" s="87" t="s">
        <v>98</v>
      </c>
    </row>
    <row r="116" spans="2:17" x14ac:dyDescent="0.25">
      <c r="B116" s="141" t="s">
        <v>99</v>
      </c>
      <c r="C116" s="88">
        <v>20</v>
      </c>
      <c r="D116" s="88">
        <v>0</v>
      </c>
      <c r="E116" s="1066">
        <f>+D116+D117+D118</f>
        <v>40</v>
      </c>
    </row>
    <row r="117" spans="2:17" x14ac:dyDescent="0.25">
      <c r="B117" s="141" t="s">
        <v>100</v>
      </c>
      <c r="C117" s="204">
        <v>30</v>
      </c>
      <c r="D117" s="204">
        <v>0</v>
      </c>
      <c r="E117" s="1067"/>
    </row>
    <row r="118" spans="2:17" ht="15" thickBot="1" x14ac:dyDescent="0.3">
      <c r="B118" s="141" t="s">
        <v>101</v>
      </c>
      <c r="C118" s="89">
        <v>40</v>
      </c>
      <c r="D118" s="89">
        <v>40</v>
      </c>
      <c r="E118" s="1068"/>
    </row>
    <row r="120" spans="2:17" ht="15" thickBot="1" x14ac:dyDescent="0.3"/>
    <row r="121" spans="2:17" ht="27" thickBot="1" x14ac:dyDescent="0.3">
      <c r="B121" s="1165" t="s">
        <v>102</v>
      </c>
      <c r="C121" s="1166"/>
      <c r="D121" s="1166"/>
      <c r="E121" s="1166"/>
      <c r="F121" s="1166"/>
      <c r="G121" s="1166"/>
      <c r="H121" s="1166"/>
      <c r="I121" s="1166"/>
      <c r="J121" s="1166"/>
      <c r="K121" s="1166"/>
      <c r="L121" s="1166"/>
      <c r="M121" s="1166"/>
      <c r="N121" s="1167"/>
    </row>
    <row r="123" spans="2:17" ht="15" x14ac:dyDescent="0.25">
      <c r="B123" s="1054" t="s">
        <v>77</v>
      </c>
      <c r="C123" s="1054" t="s">
        <v>78</v>
      </c>
      <c r="D123" s="1054" t="s">
        <v>79</v>
      </c>
      <c r="E123" s="1054" t="s">
        <v>80</v>
      </c>
      <c r="F123" s="1054" t="s">
        <v>81</v>
      </c>
      <c r="G123" s="1054" t="s">
        <v>82</v>
      </c>
      <c r="H123" s="1054" t="s">
        <v>83</v>
      </c>
      <c r="I123" s="1054" t="s">
        <v>84</v>
      </c>
      <c r="J123" s="1056" t="s">
        <v>85</v>
      </c>
      <c r="K123" s="1057"/>
      <c r="L123" s="1058"/>
      <c r="M123" s="1054" t="s">
        <v>86</v>
      </c>
      <c r="N123" s="1054" t="s">
        <v>335</v>
      </c>
      <c r="O123" s="1054" t="s">
        <v>336</v>
      </c>
      <c r="P123" s="1059" t="s">
        <v>21</v>
      </c>
      <c r="Q123" s="1060"/>
    </row>
    <row r="124" spans="2:17" ht="30" x14ac:dyDescent="0.25">
      <c r="B124" s="1055"/>
      <c r="C124" s="1055"/>
      <c r="D124" s="1055"/>
      <c r="E124" s="1055"/>
      <c r="F124" s="1055"/>
      <c r="G124" s="1055"/>
      <c r="H124" s="1055"/>
      <c r="I124" s="1055"/>
      <c r="J124" s="205" t="s">
        <v>87</v>
      </c>
      <c r="K124" s="205" t="s">
        <v>88</v>
      </c>
      <c r="L124" s="205" t="s">
        <v>89</v>
      </c>
      <c r="M124" s="1055"/>
      <c r="N124" s="1055"/>
      <c r="O124" s="1055"/>
      <c r="P124" s="1061"/>
      <c r="Q124" s="1062"/>
    </row>
    <row r="125" spans="2:17" ht="42.75" x14ac:dyDescent="0.25">
      <c r="B125" s="249" t="s">
        <v>1890</v>
      </c>
      <c r="C125" s="257" t="s">
        <v>729</v>
      </c>
      <c r="D125" s="249" t="s">
        <v>1891</v>
      </c>
      <c r="E125" s="249">
        <v>51966463</v>
      </c>
      <c r="F125" s="249" t="s">
        <v>1117</v>
      </c>
      <c r="G125" s="249" t="s">
        <v>1892</v>
      </c>
      <c r="H125" s="7">
        <v>35384</v>
      </c>
      <c r="I125" s="249" t="s">
        <v>1893</v>
      </c>
      <c r="J125" s="249" t="s">
        <v>1894</v>
      </c>
      <c r="K125" s="249" t="s">
        <v>1895</v>
      </c>
      <c r="L125" s="249" t="s">
        <v>1896</v>
      </c>
      <c r="M125" s="215" t="s">
        <v>0</v>
      </c>
      <c r="N125" s="215" t="s">
        <v>0</v>
      </c>
      <c r="O125" s="215" t="s">
        <v>0</v>
      </c>
      <c r="P125" s="1042"/>
      <c r="Q125" s="1043"/>
    </row>
    <row r="126" spans="2:17" s="90" customFormat="1" x14ac:dyDescent="0.2">
      <c r="B126" s="2"/>
      <c r="C126" s="92"/>
      <c r="D126" s="9"/>
      <c r="E126" s="57"/>
      <c r="F126" s="9"/>
      <c r="G126" s="2"/>
      <c r="H126" s="9"/>
      <c r="I126" s="212"/>
      <c r="J126" s="98"/>
      <c r="K126" s="98"/>
      <c r="L126" s="2"/>
      <c r="M126" s="111"/>
      <c r="N126" s="111"/>
      <c r="O126" s="111"/>
      <c r="P126" s="1044"/>
      <c r="Q126" s="1045"/>
    </row>
    <row r="127" spans="2:17" s="90" customFormat="1" x14ac:dyDescent="0.2">
      <c r="B127" s="2"/>
      <c r="C127" s="92"/>
      <c r="D127" s="9"/>
      <c r="E127" s="57"/>
      <c r="F127" s="9"/>
      <c r="G127" s="212"/>
      <c r="H127" s="9"/>
      <c r="I127" s="212"/>
      <c r="J127" s="2"/>
      <c r="K127" s="2"/>
      <c r="L127" s="2"/>
      <c r="M127" s="111"/>
      <c r="N127" s="111"/>
      <c r="O127" s="111"/>
      <c r="P127" s="1046"/>
      <c r="Q127" s="1047"/>
    </row>
    <row r="128" spans="2:17" x14ac:dyDescent="0.2">
      <c r="B128" s="37"/>
      <c r="C128" s="92"/>
      <c r="D128" s="11"/>
      <c r="E128" s="11"/>
      <c r="F128" s="11"/>
      <c r="G128" s="11"/>
      <c r="H128" s="11"/>
      <c r="I128" s="11"/>
      <c r="J128" s="11"/>
      <c r="K128" s="11"/>
      <c r="L128" s="11"/>
      <c r="M128" s="11"/>
      <c r="N128" s="11"/>
      <c r="O128" s="11"/>
      <c r="P128" s="283"/>
      <c r="Q128" s="199"/>
    </row>
    <row r="131" spans="2:7" ht="15" thickBot="1" x14ac:dyDescent="0.3"/>
    <row r="132" spans="2:7" ht="30" x14ac:dyDescent="0.25">
      <c r="B132" s="206" t="s">
        <v>19</v>
      </c>
      <c r="C132" s="206" t="s">
        <v>96</v>
      </c>
      <c r="D132" s="205" t="s">
        <v>97</v>
      </c>
      <c r="E132" s="206" t="s">
        <v>29</v>
      </c>
      <c r="F132" s="87" t="s">
        <v>103</v>
      </c>
      <c r="G132" s="64"/>
    </row>
    <row r="133" spans="2:7" ht="108" x14ac:dyDescent="0.2">
      <c r="B133" s="1009" t="s">
        <v>104</v>
      </c>
      <c r="C133" s="93" t="s">
        <v>105</v>
      </c>
      <c r="D133" s="204">
        <v>25</v>
      </c>
      <c r="E133" s="204"/>
      <c r="F133" s="1049">
        <f>+E133+E134+E135</f>
        <v>10</v>
      </c>
      <c r="G133" s="128"/>
    </row>
    <row r="134" spans="2:7" ht="96" x14ac:dyDescent="0.2">
      <c r="B134" s="1009"/>
      <c r="C134" s="93" t="s">
        <v>106</v>
      </c>
      <c r="D134" s="141">
        <v>25</v>
      </c>
      <c r="E134" s="204"/>
      <c r="F134" s="1050"/>
      <c r="G134" s="128"/>
    </row>
    <row r="135" spans="2:7" ht="60" x14ac:dyDescent="0.2">
      <c r="B135" s="1009"/>
      <c r="C135" s="93" t="s">
        <v>107</v>
      </c>
      <c r="D135" s="204">
        <v>10</v>
      </c>
      <c r="E135" s="204">
        <v>10</v>
      </c>
      <c r="F135" s="1051"/>
      <c r="G135" s="128"/>
    </row>
    <row r="136" spans="2:7" x14ac:dyDescent="0.2">
      <c r="C136" s="59"/>
    </row>
    <row r="139" spans="2:7" ht="15" x14ac:dyDescent="0.25">
      <c r="B139" s="75" t="s">
        <v>108</v>
      </c>
    </row>
    <row r="142" spans="2:7" ht="15" x14ac:dyDescent="0.25">
      <c r="B142" s="205" t="s">
        <v>19</v>
      </c>
      <c r="C142" s="205" t="s">
        <v>28</v>
      </c>
      <c r="D142" s="206" t="s">
        <v>29</v>
      </c>
      <c r="E142" s="206" t="s">
        <v>30</v>
      </c>
    </row>
    <row r="143" spans="2:7" ht="42.75" x14ac:dyDescent="0.25">
      <c r="B143" s="76" t="s">
        <v>338</v>
      </c>
      <c r="C143" s="141">
        <v>40</v>
      </c>
      <c r="D143" s="204">
        <f>+E116</f>
        <v>40</v>
      </c>
      <c r="E143" s="1052">
        <f>+D143+D144</f>
        <v>50</v>
      </c>
    </row>
    <row r="144" spans="2:7" ht="71.25" x14ac:dyDescent="0.25">
      <c r="B144" s="76" t="s">
        <v>339</v>
      </c>
      <c r="C144" s="141">
        <v>60</v>
      </c>
      <c r="D144" s="204">
        <f>+F133</f>
        <v>10</v>
      </c>
      <c r="E144" s="1053"/>
    </row>
  </sheetData>
  <mergeCells count="68">
    <mergeCell ref="P125:Q125"/>
    <mergeCell ref="P126:Q126"/>
    <mergeCell ref="P127:Q127"/>
    <mergeCell ref="B133:B135"/>
    <mergeCell ref="F133:F135"/>
    <mergeCell ref="E143:E144"/>
    <mergeCell ref="I123:I124"/>
    <mergeCell ref="J123:L123"/>
    <mergeCell ref="M123:M124"/>
    <mergeCell ref="N123:N124"/>
    <mergeCell ref="O123:O124"/>
    <mergeCell ref="P123:Q124"/>
    <mergeCell ref="B98:N98"/>
    <mergeCell ref="E116:E118"/>
    <mergeCell ref="B121:N121"/>
    <mergeCell ref="B123:B124"/>
    <mergeCell ref="C123:C124"/>
    <mergeCell ref="D123:D124"/>
    <mergeCell ref="E123:E124"/>
    <mergeCell ref="F123:F124"/>
    <mergeCell ref="G123:G124"/>
    <mergeCell ref="H123:H124"/>
    <mergeCell ref="B95:P95"/>
    <mergeCell ref="J82:L82"/>
    <mergeCell ref="M82:M83"/>
    <mergeCell ref="N82:N83"/>
    <mergeCell ref="O82:O83"/>
    <mergeCell ref="P82:Q83"/>
    <mergeCell ref="P84:Q84"/>
    <mergeCell ref="P85:Q85"/>
    <mergeCell ref="P86:Q86"/>
    <mergeCell ref="B88:N88"/>
    <mergeCell ref="D91:E91"/>
    <mergeCell ref="D92:E92"/>
    <mergeCell ref="P71:Q71"/>
    <mergeCell ref="B77:N77"/>
    <mergeCell ref="B82:B83"/>
    <mergeCell ref="C82:C83"/>
    <mergeCell ref="D82:D83"/>
    <mergeCell ref="E82:E83"/>
    <mergeCell ref="F82:F83"/>
    <mergeCell ref="G82:G83"/>
    <mergeCell ref="H82:H83"/>
    <mergeCell ref="I82:I83"/>
    <mergeCell ref="P70:Q70"/>
    <mergeCell ref="B55:B56"/>
    <mergeCell ref="C55:C56"/>
    <mergeCell ref="D55:E55"/>
    <mergeCell ref="C59:N59"/>
    <mergeCell ref="B61:N61"/>
    <mergeCell ref="P64:Q64"/>
    <mergeCell ref="P65:Q65"/>
    <mergeCell ref="P66:Q66"/>
    <mergeCell ref="P67:Q67"/>
    <mergeCell ref="P68:Q68"/>
    <mergeCell ref="P69:Q69"/>
    <mergeCell ref="M46:N46"/>
    <mergeCell ref="B2:P2"/>
    <mergeCell ref="B4:P4"/>
    <mergeCell ref="A5:L5"/>
    <mergeCell ref="C7:N7"/>
    <mergeCell ref="C8:N8"/>
    <mergeCell ref="C9:N9"/>
    <mergeCell ref="C10:N10"/>
    <mergeCell ref="C11:E11"/>
    <mergeCell ref="B15:C22"/>
    <mergeCell ref="B23:C23"/>
    <mergeCell ref="E41:E42"/>
  </mergeCells>
  <dataValidations count="2">
    <dataValidation type="list" allowBlank="1" showInputMessage="1" showErrorMessage="1" sqref="WVE983060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0 WBM983060 VRQ983060 VHU983060 UXY983060 UOC983060 UEG983060 TUK983060 TKO983060 TAS983060 SQW983060 SHA983060 RXE983060 RNI983060 RDM983060 QTQ983060 QJU983060 PZY983060 PQC983060 PGG983060 OWK983060 OMO983060 OCS983060 NSW983060 NJA983060 MZE983060 MPI983060 MFM983060 LVQ983060 LLU983060 LBY983060 KSC983060 KIG983060 JYK983060 JOO983060 JES983060 IUW983060 ILA983060 IBE983060 HRI983060 HHM983060 GXQ983060 GNU983060 GDY983060 FUC983060 FKG983060 FAK983060 EQO983060 EGS983060 DWW983060 DNA983060 DDE983060 CTI983060 CJM983060 BZQ983060 BPU983060 BFY983060 AWC983060 AMG983060 ACK983060 SO983060 IS983060 A983060 WVE917524 WLI917524 WBM917524 VRQ917524 VHU917524 UXY917524 UOC917524 UEG917524 TUK917524 TKO917524 TAS917524 SQW917524 SHA917524 RXE917524 RNI917524 RDM917524 QTQ917524 QJU917524 PZY917524 PQC917524 PGG917524 OWK917524 OMO917524 OCS917524 NSW917524 NJA917524 MZE917524 MPI917524 MFM917524 LVQ917524 LLU917524 LBY917524 KSC917524 KIG917524 JYK917524 JOO917524 JES917524 IUW917524 ILA917524 IBE917524 HRI917524 HHM917524 GXQ917524 GNU917524 GDY917524 FUC917524 FKG917524 FAK917524 EQO917524 EGS917524 DWW917524 DNA917524 DDE917524 CTI917524 CJM917524 BZQ917524 BPU917524 BFY917524 AWC917524 AMG917524 ACK917524 SO917524 IS917524 A917524 WVE851988 WLI851988 WBM851988 VRQ851988 VHU851988 UXY851988 UOC851988 UEG851988 TUK851988 TKO851988 TAS851988 SQW851988 SHA851988 RXE851988 RNI851988 RDM851988 QTQ851988 QJU851988 PZY851988 PQC851988 PGG851988 OWK851988 OMO851988 OCS851988 NSW851988 NJA851988 MZE851988 MPI851988 MFM851988 LVQ851988 LLU851988 LBY851988 KSC851988 KIG851988 JYK851988 JOO851988 JES851988 IUW851988 ILA851988 IBE851988 HRI851988 HHM851988 GXQ851988 GNU851988 GDY851988 FUC851988 FKG851988 FAK851988 EQO851988 EGS851988 DWW851988 DNA851988 DDE851988 CTI851988 CJM851988 BZQ851988 BPU851988 BFY851988 AWC851988 AMG851988 ACK851988 SO851988 IS851988 A851988 WVE786452 WLI786452 WBM786452 VRQ786452 VHU786452 UXY786452 UOC786452 UEG786452 TUK786452 TKO786452 TAS786452 SQW786452 SHA786452 RXE786452 RNI786452 RDM786452 QTQ786452 QJU786452 PZY786452 PQC786452 PGG786452 OWK786452 OMO786452 OCS786452 NSW786452 NJA786452 MZE786452 MPI786452 MFM786452 LVQ786452 LLU786452 LBY786452 KSC786452 KIG786452 JYK786452 JOO786452 JES786452 IUW786452 ILA786452 IBE786452 HRI786452 HHM786452 GXQ786452 GNU786452 GDY786452 FUC786452 FKG786452 FAK786452 EQO786452 EGS786452 DWW786452 DNA786452 DDE786452 CTI786452 CJM786452 BZQ786452 BPU786452 BFY786452 AWC786452 AMG786452 ACK786452 SO786452 IS786452 A786452 WVE720916 WLI720916 WBM720916 VRQ720916 VHU720916 UXY720916 UOC720916 UEG720916 TUK720916 TKO720916 TAS720916 SQW720916 SHA720916 RXE720916 RNI720916 RDM720916 QTQ720916 QJU720916 PZY720916 PQC720916 PGG720916 OWK720916 OMO720916 OCS720916 NSW720916 NJA720916 MZE720916 MPI720916 MFM720916 LVQ720916 LLU720916 LBY720916 KSC720916 KIG720916 JYK720916 JOO720916 JES720916 IUW720916 ILA720916 IBE720916 HRI720916 HHM720916 GXQ720916 GNU720916 GDY720916 FUC720916 FKG720916 FAK720916 EQO720916 EGS720916 DWW720916 DNA720916 DDE720916 CTI720916 CJM720916 BZQ720916 BPU720916 BFY720916 AWC720916 AMG720916 ACK720916 SO720916 IS720916 A720916 WVE655380 WLI655380 WBM655380 VRQ655380 VHU655380 UXY655380 UOC655380 UEG655380 TUK655380 TKO655380 TAS655380 SQW655380 SHA655380 RXE655380 RNI655380 RDM655380 QTQ655380 QJU655380 PZY655380 PQC655380 PGG655380 OWK655380 OMO655380 OCS655380 NSW655380 NJA655380 MZE655380 MPI655380 MFM655380 LVQ655380 LLU655380 LBY655380 KSC655380 KIG655380 JYK655380 JOO655380 JES655380 IUW655380 ILA655380 IBE655380 HRI655380 HHM655380 GXQ655380 GNU655380 GDY655380 FUC655380 FKG655380 FAK655380 EQO655380 EGS655380 DWW655380 DNA655380 DDE655380 CTI655380 CJM655380 BZQ655380 BPU655380 BFY655380 AWC655380 AMG655380 ACK655380 SO655380 IS655380 A655380 WVE589844 WLI589844 WBM589844 VRQ589844 VHU589844 UXY589844 UOC589844 UEG589844 TUK589844 TKO589844 TAS589844 SQW589844 SHA589844 RXE589844 RNI589844 RDM589844 QTQ589844 QJU589844 PZY589844 PQC589844 PGG589844 OWK589844 OMO589844 OCS589844 NSW589844 NJA589844 MZE589844 MPI589844 MFM589844 LVQ589844 LLU589844 LBY589844 KSC589844 KIG589844 JYK589844 JOO589844 JES589844 IUW589844 ILA589844 IBE589844 HRI589844 HHM589844 GXQ589844 GNU589844 GDY589844 FUC589844 FKG589844 FAK589844 EQO589844 EGS589844 DWW589844 DNA589844 DDE589844 CTI589844 CJM589844 BZQ589844 BPU589844 BFY589844 AWC589844 AMG589844 ACK589844 SO589844 IS589844 A589844 WVE524308 WLI524308 WBM524308 VRQ524308 VHU524308 UXY524308 UOC524308 UEG524308 TUK524308 TKO524308 TAS524308 SQW524308 SHA524308 RXE524308 RNI524308 RDM524308 QTQ524308 QJU524308 PZY524308 PQC524308 PGG524308 OWK524308 OMO524308 OCS524308 NSW524308 NJA524308 MZE524308 MPI524308 MFM524308 LVQ524308 LLU524308 LBY524308 KSC524308 KIG524308 JYK524308 JOO524308 JES524308 IUW524308 ILA524308 IBE524308 HRI524308 HHM524308 GXQ524308 GNU524308 GDY524308 FUC524308 FKG524308 FAK524308 EQO524308 EGS524308 DWW524308 DNA524308 DDE524308 CTI524308 CJM524308 BZQ524308 BPU524308 BFY524308 AWC524308 AMG524308 ACK524308 SO524308 IS524308 A524308 WVE458772 WLI458772 WBM458772 VRQ458772 VHU458772 UXY458772 UOC458772 UEG458772 TUK458772 TKO458772 TAS458772 SQW458772 SHA458772 RXE458772 RNI458772 RDM458772 QTQ458772 QJU458772 PZY458772 PQC458772 PGG458772 OWK458772 OMO458772 OCS458772 NSW458772 NJA458772 MZE458772 MPI458772 MFM458772 LVQ458772 LLU458772 LBY458772 KSC458772 KIG458772 JYK458772 JOO458772 JES458772 IUW458772 ILA458772 IBE458772 HRI458772 HHM458772 GXQ458772 GNU458772 GDY458772 FUC458772 FKG458772 FAK458772 EQO458772 EGS458772 DWW458772 DNA458772 DDE458772 CTI458772 CJM458772 BZQ458772 BPU458772 BFY458772 AWC458772 AMG458772 ACK458772 SO458772 IS458772 A458772 WVE393236 WLI393236 WBM393236 VRQ393236 VHU393236 UXY393236 UOC393236 UEG393236 TUK393236 TKO393236 TAS393236 SQW393236 SHA393236 RXE393236 RNI393236 RDM393236 QTQ393236 QJU393236 PZY393236 PQC393236 PGG393236 OWK393236 OMO393236 OCS393236 NSW393236 NJA393236 MZE393236 MPI393236 MFM393236 LVQ393236 LLU393236 LBY393236 KSC393236 KIG393236 JYK393236 JOO393236 JES393236 IUW393236 ILA393236 IBE393236 HRI393236 HHM393236 GXQ393236 GNU393236 GDY393236 FUC393236 FKG393236 FAK393236 EQO393236 EGS393236 DWW393236 DNA393236 DDE393236 CTI393236 CJM393236 BZQ393236 BPU393236 BFY393236 AWC393236 AMG393236 ACK393236 SO393236 IS393236 A393236 WVE327700 WLI327700 WBM327700 VRQ327700 VHU327700 UXY327700 UOC327700 UEG327700 TUK327700 TKO327700 TAS327700 SQW327700 SHA327700 RXE327700 RNI327700 RDM327700 QTQ327700 QJU327700 PZY327700 PQC327700 PGG327700 OWK327700 OMO327700 OCS327700 NSW327700 NJA327700 MZE327700 MPI327700 MFM327700 LVQ327700 LLU327700 LBY327700 KSC327700 KIG327700 JYK327700 JOO327700 JES327700 IUW327700 ILA327700 IBE327700 HRI327700 HHM327700 GXQ327700 GNU327700 GDY327700 FUC327700 FKG327700 FAK327700 EQO327700 EGS327700 DWW327700 DNA327700 DDE327700 CTI327700 CJM327700 BZQ327700 BPU327700 BFY327700 AWC327700 AMG327700 ACK327700 SO327700 IS327700 A327700 WVE262164 WLI262164 WBM262164 VRQ262164 VHU262164 UXY262164 UOC262164 UEG262164 TUK262164 TKO262164 TAS262164 SQW262164 SHA262164 RXE262164 RNI262164 RDM262164 QTQ262164 QJU262164 PZY262164 PQC262164 PGG262164 OWK262164 OMO262164 OCS262164 NSW262164 NJA262164 MZE262164 MPI262164 MFM262164 LVQ262164 LLU262164 LBY262164 KSC262164 KIG262164 JYK262164 JOO262164 JES262164 IUW262164 ILA262164 IBE262164 HRI262164 HHM262164 GXQ262164 GNU262164 GDY262164 FUC262164 FKG262164 FAK262164 EQO262164 EGS262164 DWW262164 DNA262164 DDE262164 CTI262164 CJM262164 BZQ262164 BPU262164 BFY262164 AWC262164 AMG262164 ACK262164 SO262164 IS262164 A262164 WVE196628 WLI196628 WBM196628 VRQ196628 VHU196628 UXY196628 UOC196628 UEG196628 TUK196628 TKO196628 TAS196628 SQW196628 SHA196628 RXE196628 RNI196628 RDM196628 QTQ196628 QJU196628 PZY196628 PQC196628 PGG196628 OWK196628 OMO196628 OCS196628 NSW196628 NJA196628 MZE196628 MPI196628 MFM196628 LVQ196628 LLU196628 LBY196628 KSC196628 KIG196628 JYK196628 JOO196628 JES196628 IUW196628 ILA196628 IBE196628 HRI196628 HHM196628 GXQ196628 GNU196628 GDY196628 FUC196628 FKG196628 FAK196628 EQO196628 EGS196628 DWW196628 DNA196628 DDE196628 CTI196628 CJM196628 BZQ196628 BPU196628 BFY196628 AWC196628 AMG196628 ACK196628 SO196628 IS196628 A196628 WVE131092 WLI131092 WBM131092 VRQ131092 VHU131092 UXY131092 UOC131092 UEG131092 TUK131092 TKO131092 TAS131092 SQW131092 SHA131092 RXE131092 RNI131092 RDM131092 QTQ131092 QJU131092 PZY131092 PQC131092 PGG131092 OWK131092 OMO131092 OCS131092 NSW131092 NJA131092 MZE131092 MPI131092 MFM131092 LVQ131092 LLU131092 LBY131092 KSC131092 KIG131092 JYK131092 JOO131092 JES131092 IUW131092 ILA131092 IBE131092 HRI131092 HHM131092 GXQ131092 GNU131092 GDY131092 FUC131092 FKG131092 FAK131092 EQO131092 EGS131092 DWW131092 DNA131092 DDE131092 CTI131092 CJM131092 BZQ131092 BPU131092 BFY131092 AWC131092 AMG131092 ACK131092 SO131092 IS131092 A131092 WVE65556 WLI65556 WBM65556 VRQ65556 VHU65556 UXY65556 UOC65556 UEG65556 TUK65556 TKO65556 TAS65556 SQW65556 SHA65556 RXE65556 RNI65556 RDM65556 QTQ65556 QJU65556 PZY65556 PQC65556 PGG65556 OWK65556 OMO65556 OCS65556 NSW65556 NJA65556 MZE65556 MPI65556 MFM65556 LVQ65556 LLU65556 LBY65556 KSC65556 KIG65556 JYK65556 JOO65556 JES65556 IUW65556 ILA65556 IBE65556 HRI65556 HHM65556 GXQ65556 GNU65556 GDY65556 FUC65556 FKG65556 FAK65556 EQO65556 EGS65556 DWW65556 DNA65556 DDE65556 CTI65556 CJM65556 BZQ65556 BPU65556 BFY65556 AWC65556 AMG65556 ACK65556 SO65556 IS65556 A65556">
      <formula1>"1,2,3,4,5"</formula1>
    </dataValidation>
    <dataValidation type="decimal" allowBlank="1" showInputMessage="1" showErrorMessage="1" sqref="WVH983060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0 VRT983060 VHX983060 UYB983060 UOF983060 UEJ983060 TUN983060 TKR983060 TAV983060 SQZ983060 SHD983060 RXH983060 RNL983060 RDP983060 QTT983060 QJX983060 QAB983060 PQF983060 PGJ983060 OWN983060 OMR983060 OCV983060 NSZ983060 NJD983060 MZH983060 MPL983060 MFP983060 LVT983060 LLX983060 LCB983060 KSF983060 KIJ983060 JYN983060 JOR983060 JEV983060 IUZ983060 ILD983060 IBH983060 HRL983060 HHP983060 GXT983060 GNX983060 GEB983060 FUF983060 FKJ983060 FAN983060 EQR983060 EGV983060 DWZ983060 DND983060 DDH983060 CTL983060 CJP983060 BZT983060 BPX983060 BGB983060 AWF983060 AMJ983060 ACN983060 SR983060 IV983060 C983060 WVH917524 WLL917524 WBP917524 VRT917524 VHX917524 UYB917524 UOF917524 UEJ917524 TUN917524 TKR917524 TAV917524 SQZ917524 SHD917524 RXH917524 RNL917524 RDP917524 QTT917524 QJX917524 QAB917524 PQF917524 PGJ917524 OWN917524 OMR917524 OCV917524 NSZ917524 NJD917524 MZH917524 MPL917524 MFP917524 LVT917524 LLX917524 LCB917524 KSF917524 KIJ917524 JYN917524 JOR917524 JEV917524 IUZ917524 ILD917524 IBH917524 HRL917524 HHP917524 GXT917524 GNX917524 GEB917524 FUF917524 FKJ917524 FAN917524 EQR917524 EGV917524 DWZ917524 DND917524 DDH917524 CTL917524 CJP917524 BZT917524 BPX917524 BGB917524 AWF917524 AMJ917524 ACN917524 SR917524 IV917524 C917524 WVH851988 WLL851988 WBP851988 VRT851988 VHX851988 UYB851988 UOF851988 UEJ851988 TUN851988 TKR851988 TAV851988 SQZ851988 SHD851988 RXH851988 RNL851988 RDP851988 QTT851988 QJX851988 QAB851988 PQF851988 PGJ851988 OWN851988 OMR851988 OCV851988 NSZ851988 NJD851988 MZH851988 MPL851988 MFP851988 LVT851988 LLX851988 LCB851988 KSF851988 KIJ851988 JYN851988 JOR851988 JEV851988 IUZ851988 ILD851988 IBH851988 HRL851988 HHP851988 GXT851988 GNX851988 GEB851988 FUF851988 FKJ851988 FAN851988 EQR851988 EGV851988 DWZ851988 DND851988 DDH851988 CTL851988 CJP851988 BZT851988 BPX851988 BGB851988 AWF851988 AMJ851988 ACN851988 SR851988 IV851988 C851988 WVH786452 WLL786452 WBP786452 VRT786452 VHX786452 UYB786452 UOF786452 UEJ786452 TUN786452 TKR786452 TAV786452 SQZ786452 SHD786452 RXH786452 RNL786452 RDP786452 QTT786452 QJX786452 QAB786452 PQF786452 PGJ786452 OWN786452 OMR786452 OCV786452 NSZ786452 NJD786452 MZH786452 MPL786452 MFP786452 LVT786452 LLX786452 LCB786452 KSF786452 KIJ786452 JYN786452 JOR786452 JEV786452 IUZ786452 ILD786452 IBH786452 HRL786452 HHP786452 GXT786452 GNX786452 GEB786452 FUF786452 FKJ786452 FAN786452 EQR786452 EGV786452 DWZ786452 DND786452 DDH786452 CTL786452 CJP786452 BZT786452 BPX786452 BGB786452 AWF786452 AMJ786452 ACN786452 SR786452 IV786452 C786452 WVH720916 WLL720916 WBP720916 VRT720916 VHX720916 UYB720916 UOF720916 UEJ720916 TUN720916 TKR720916 TAV720916 SQZ720916 SHD720916 RXH720916 RNL720916 RDP720916 QTT720916 QJX720916 QAB720916 PQF720916 PGJ720916 OWN720916 OMR720916 OCV720916 NSZ720916 NJD720916 MZH720916 MPL720916 MFP720916 LVT720916 LLX720916 LCB720916 KSF720916 KIJ720916 JYN720916 JOR720916 JEV720916 IUZ720916 ILD720916 IBH720916 HRL720916 HHP720916 GXT720916 GNX720916 GEB720916 FUF720916 FKJ720916 FAN720916 EQR720916 EGV720916 DWZ720916 DND720916 DDH720916 CTL720916 CJP720916 BZT720916 BPX720916 BGB720916 AWF720916 AMJ720916 ACN720916 SR720916 IV720916 C720916 WVH655380 WLL655380 WBP655380 VRT655380 VHX655380 UYB655380 UOF655380 UEJ655380 TUN655380 TKR655380 TAV655380 SQZ655380 SHD655380 RXH655380 RNL655380 RDP655380 QTT655380 QJX655380 QAB655380 PQF655380 PGJ655380 OWN655380 OMR655380 OCV655380 NSZ655380 NJD655380 MZH655380 MPL655380 MFP655380 LVT655380 LLX655380 LCB655380 KSF655380 KIJ655380 JYN655380 JOR655380 JEV655380 IUZ655380 ILD655380 IBH655380 HRL655380 HHP655380 GXT655380 GNX655380 GEB655380 FUF655380 FKJ655380 FAN655380 EQR655380 EGV655380 DWZ655380 DND655380 DDH655380 CTL655380 CJP655380 BZT655380 BPX655380 BGB655380 AWF655380 AMJ655380 ACN655380 SR655380 IV655380 C655380 WVH589844 WLL589844 WBP589844 VRT589844 VHX589844 UYB589844 UOF589844 UEJ589844 TUN589844 TKR589844 TAV589844 SQZ589844 SHD589844 RXH589844 RNL589844 RDP589844 QTT589844 QJX589844 QAB589844 PQF589844 PGJ589844 OWN589844 OMR589844 OCV589844 NSZ589844 NJD589844 MZH589844 MPL589844 MFP589844 LVT589844 LLX589844 LCB589844 KSF589844 KIJ589844 JYN589844 JOR589844 JEV589844 IUZ589844 ILD589844 IBH589844 HRL589844 HHP589844 GXT589844 GNX589844 GEB589844 FUF589844 FKJ589844 FAN589844 EQR589844 EGV589844 DWZ589844 DND589844 DDH589844 CTL589844 CJP589844 BZT589844 BPX589844 BGB589844 AWF589844 AMJ589844 ACN589844 SR589844 IV589844 C589844 WVH524308 WLL524308 WBP524308 VRT524308 VHX524308 UYB524308 UOF524308 UEJ524308 TUN524308 TKR524308 TAV524308 SQZ524308 SHD524308 RXH524308 RNL524308 RDP524308 QTT524308 QJX524308 QAB524308 PQF524308 PGJ524308 OWN524308 OMR524308 OCV524308 NSZ524308 NJD524308 MZH524308 MPL524308 MFP524308 LVT524308 LLX524308 LCB524308 KSF524308 KIJ524308 JYN524308 JOR524308 JEV524308 IUZ524308 ILD524308 IBH524308 HRL524308 HHP524308 GXT524308 GNX524308 GEB524308 FUF524308 FKJ524308 FAN524308 EQR524308 EGV524308 DWZ524308 DND524308 DDH524308 CTL524308 CJP524308 BZT524308 BPX524308 BGB524308 AWF524308 AMJ524308 ACN524308 SR524308 IV524308 C524308 WVH458772 WLL458772 WBP458772 VRT458772 VHX458772 UYB458772 UOF458772 UEJ458772 TUN458772 TKR458772 TAV458772 SQZ458772 SHD458772 RXH458772 RNL458772 RDP458772 QTT458772 QJX458772 QAB458772 PQF458772 PGJ458772 OWN458772 OMR458772 OCV458772 NSZ458772 NJD458772 MZH458772 MPL458772 MFP458772 LVT458772 LLX458772 LCB458772 KSF458772 KIJ458772 JYN458772 JOR458772 JEV458772 IUZ458772 ILD458772 IBH458772 HRL458772 HHP458772 GXT458772 GNX458772 GEB458772 FUF458772 FKJ458772 FAN458772 EQR458772 EGV458772 DWZ458772 DND458772 DDH458772 CTL458772 CJP458772 BZT458772 BPX458772 BGB458772 AWF458772 AMJ458772 ACN458772 SR458772 IV458772 C458772 WVH393236 WLL393236 WBP393236 VRT393236 VHX393236 UYB393236 UOF393236 UEJ393236 TUN393236 TKR393236 TAV393236 SQZ393236 SHD393236 RXH393236 RNL393236 RDP393236 QTT393236 QJX393236 QAB393236 PQF393236 PGJ393236 OWN393236 OMR393236 OCV393236 NSZ393236 NJD393236 MZH393236 MPL393236 MFP393236 LVT393236 LLX393236 LCB393236 KSF393236 KIJ393236 JYN393236 JOR393236 JEV393236 IUZ393236 ILD393236 IBH393236 HRL393236 HHP393236 GXT393236 GNX393236 GEB393236 FUF393236 FKJ393236 FAN393236 EQR393236 EGV393236 DWZ393236 DND393236 DDH393236 CTL393236 CJP393236 BZT393236 BPX393236 BGB393236 AWF393236 AMJ393236 ACN393236 SR393236 IV393236 C393236 WVH327700 WLL327700 WBP327700 VRT327700 VHX327700 UYB327700 UOF327700 UEJ327700 TUN327700 TKR327700 TAV327700 SQZ327700 SHD327700 RXH327700 RNL327700 RDP327700 QTT327700 QJX327700 QAB327700 PQF327700 PGJ327700 OWN327700 OMR327700 OCV327700 NSZ327700 NJD327700 MZH327700 MPL327700 MFP327700 LVT327700 LLX327700 LCB327700 KSF327700 KIJ327700 JYN327700 JOR327700 JEV327700 IUZ327700 ILD327700 IBH327700 HRL327700 HHP327700 GXT327700 GNX327700 GEB327700 FUF327700 FKJ327700 FAN327700 EQR327700 EGV327700 DWZ327700 DND327700 DDH327700 CTL327700 CJP327700 BZT327700 BPX327700 BGB327700 AWF327700 AMJ327700 ACN327700 SR327700 IV327700 C327700 WVH262164 WLL262164 WBP262164 VRT262164 VHX262164 UYB262164 UOF262164 UEJ262164 TUN262164 TKR262164 TAV262164 SQZ262164 SHD262164 RXH262164 RNL262164 RDP262164 QTT262164 QJX262164 QAB262164 PQF262164 PGJ262164 OWN262164 OMR262164 OCV262164 NSZ262164 NJD262164 MZH262164 MPL262164 MFP262164 LVT262164 LLX262164 LCB262164 KSF262164 KIJ262164 JYN262164 JOR262164 JEV262164 IUZ262164 ILD262164 IBH262164 HRL262164 HHP262164 GXT262164 GNX262164 GEB262164 FUF262164 FKJ262164 FAN262164 EQR262164 EGV262164 DWZ262164 DND262164 DDH262164 CTL262164 CJP262164 BZT262164 BPX262164 BGB262164 AWF262164 AMJ262164 ACN262164 SR262164 IV262164 C262164 WVH196628 WLL196628 WBP196628 VRT196628 VHX196628 UYB196628 UOF196628 UEJ196628 TUN196628 TKR196628 TAV196628 SQZ196628 SHD196628 RXH196628 RNL196628 RDP196628 QTT196628 QJX196628 QAB196628 PQF196628 PGJ196628 OWN196628 OMR196628 OCV196628 NSZ196628 NJD196628 MZH196628 MPL196628 MFP196628 LVT196628 LLX196628 LCB196628 KSF196628 KIJ196628 JYN196628 JOR196628 JEV196628 IUZ196628 ILD196628 IBH196628 HRL196628 HHP196628 GXT196628 GNX196628 GEB196628 FUF196628 FKJ196628 FAN196628 EQR196628 EGV196628 DWZ196628 DND196628 DDH196628 CTL196628 CJP196628 BZT196628 BPX196628 BGB196628 AWF196628 AMJ196628 ACN196628 SR196628 IV196628 C196628 WVH131092 WLL131092 WBP131092 VRT131092 VHX131092 UYB131092 UOF131092 UEJ131092 TUN131092 TKR131092 TAV131092 SQZ131092 SHD131092 RXH131092 RNL131092 RDP131092 QTT131092 QJX131092 QAB131092 PQF131092 PGJ131092 OWN131092 OMR131092 OCV131092 NSZ131092 NJD131092 MZH131092 MPL131092 MFP131092 LVT131092 LLX131092 LCB131092 KSF131092 KIJ131092 JYN131092 JOR131092 JEV131092 IUZ131092 ILD131092 IBH131092 HRL131092 HHP131092 GXT131092 GNX131092 GEB131092 FUF131092 FKJ131092 FAN131092 EQR131092 EGV131092 DWZ131092 DND131092 DDH131092 CTL131092 CJP131092 BZT131092 BPX131092 BGB131092 AWF131092 AMJ131092 ACN131092 SR131092 IV131092 C131092 WVH65556 WLL65556 WBP65556 VRT65556 VHX65556 UYB65556 UOF65556 UEJ65556 TUN65556 TKR65556 TAV65556 SQZ65556 SHD65556 RXH65556 RNL65556 RDP65556 QTT65556 QJX65556 QAB65556 PQF65556 PGJ65556 OWN65556 OMR65556 OCV65556 NSZ65556 NJD65556 MZH65556 MPL65556 MFP65556 LVT65556 LLX65556 LCB65556 KSF65556 KIJ65556 JYN65556 JOR65556 JEV65556 IUZ65556 ILD65556 IBH65556 HRL65556 HHP65556 GXT65556 GNX65556 GEB65556 FUF65556 FKJ65556 FAN65556 EQR65556 EGV65556 DWZ65556 DND65556 DDH65556 CTL65556 CJP65556 BZT65556 BPX65556 BGB65556 AWF65556 AMJ65556 ACN65556 SR65556 IV65556 C65556 WLL983060">
      <formula1>0</formula1>
      <formula2>1</formula2>
    </dataValidation>
  </dataValidations>
  <pageMargins left="0.7" right="0.7" top="0.75" bottom="0.75" header="0.3" footer="0.3"/>
  <pageSetup orientation="portrait"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opLeftCell="A139" zoomScale="80" zoomScaleNormal="80" workbookViewId="0">
      <selection activeCell="K50" sqref="K50"/>
    </sheetView>
  </sheetViews>
  <sheetFormatPr baseColWidth="10" defaultColWidth="2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21.85546875" style="31" customWidth="1"/>
    <col min="18" max="18" width="18.28515625" style="31" customWidth="1"/>
    <col min="19" max="22" width="6.42578125" style="31" customWidth="1"/>
    <col min="23" max="251" width="11.42578125" style="31" customWidth="1"/>
    <col min="252" max="252" width="1" style="31" customWidth="1"/>
    <col min="253" max="253" width="4.28515625" style="31" customWidth="1"/>
    <col min="254" max="254" width="34.7109375" style="31" customWidth="1"/>
    <col min="255" max="255" width="0" style="31" hidden="1" customWidth="1"/>
    <col min="256" max="256" width="20" style="31"/>
    <col min="257" max="257" width="3.140625" style="31" bestFit="1" customWidth="1"/>
    <col min="258" max="258" width="58.85546875" style="31" customWidth="1"/>
    <col min="259" max="259" width="31.140625" style="31" customWidth="1"/>
    <col min="260" max="260" width="26.7109375" style="31" customWidth="1"/>
    <col min="261" max="261" width="25" style="31" customWidth="1"/>
    <col min="262" max="263" width="29.7109375" style="31" customWidth="1"/>
    <col min="264" max="264" width="23" style="31" customWidth="1"/>
    <col min="265" max="265" width="27.28515625" style="31" customWidth="1"/>
    <col min="266" max="266" width="29.5703125" style="31" customWidth="1"/>
    <col min="267" max="267" width="33" style="31" customWidth="1"/>
    <col min="268" max="268" width="29.85546875" style="31" customWidth="1"/>
    <col min="269" max="269" width="26.28515625" style="31" customWidth="1"/>
    <col min="270" max="270" width="22.140625" style="31" customWidth="1"/>
    <col min="271" max="271" width="26.140625" style="31" customWidth="1"/>
    <col min="272" max="272" width="19.5703125" style="31" bestFit="1" customWidth="1"/>
    <col min="273" max="273" width="21.85546875" style="31" customWidth="1"/>
    <col min="274" max="274" width="18.28515625" style="31" customWidth="1"/>
    <col min="275" max="278" width="6.42578125" style="31" customWidth="1"/>
    <col min="279" max="507" width="11.42578125" style="31" customWidth="1"/>
    <col min="508" max="508" width="1" style="31" customWidth="1"/>
    <col min="509" max="509" width="4.28515625" style="31" customWidth="1"/>
    <col min="510" max="510" width="34.7109375" style="31" customWidth="1"/>
    <col min="511" max="511" width="0" style="31" hidden="1" customWidth="1"/>
    <col min="512" max="512" width="20" style="31"/>
    <col min="513" max="513" width="3.140625" style="31" bestFit="1" customWidth="1"/>
    <col min="514" max="514" width="58.85546875" style="31" customWidth="1"/>
    <col min="515" max="515" width="31.140625" style="31" customWidth="1"/>
    <col min="516" max="516" width="26.7109375" style="31" customWidth="1"/>
    <col min="517" max="517" width="25" style="31" customWidth="1"/>
    <col min="518" max="519" width="29.7109375" style="31" customWidth="1"/>
    <col min="520" max="520" width="23" style="31" customWidth="1"/>
    <col min="521" max="521" width="27.28515625" style="31" customWidth="1"/>
    <col min="522" max="522" width="29.5703125" style="31" customWidth="1"/>
    <col min="523" max="523" width="33" style="31" customWidth="1"/>
    <col min="524" max="524" width="29.85546875" style="31" customWidth="1"/>
    <col min="525" max="525" width="26.28515625" style="31" customWidth="1"/>
    <col min="526" max="526" width="22.140625" style="31" customWidth="1"/>
    <col min="527" max="527" width="26.140625" style="31" customWidth="1"/>
    <col min="528" max="528" width="19.5703125" style="31" bestFit="1" customWidth="1"/>
    <col min="529" max="529" width="21.85546875" style="31" customWidth="1"/>
    <col min="530" max="530" width="18.28515625" style="31" customWidth="1"/>
    <col min="531" max="534" width="6.42578125" style="31" customWidth="1"/>
    <col min="535" max="763" width="11.42578125" style="31" customWidth="1"/>
    <col min="764" max="764" width="1" style="31" customWidth="1"/>
    <col min="765" max="765" width="4.28515625" style="31" customWidth="1"/>
    <col min="766" max="766" width="34.7109375" style="31" customWidth="1"/>
    <col min="767" max="767" width="0" style="31" hidden="1" customWidth="1"/>
    <col min="768" max="768" width="20" style="31"/>
    <col min="769" max="769" width="3.140625" style="31" bestFit="1" customWidth="1"/>
    <col min="770" max="770" width="58.85546875" style="31" customWidth="1"/>
    <col min="771" max="771" width="31.140625" style="31" customWidth="1"/>
    <col min="772" max="772" width="26.7109375" style="31" customWidth="1"/>
    <col min="773" max="773" width="25" style="31" customWidth="1"/>
    <col min="774" max="775" width="29.7109375" style="31" customWidth="1"/>
    <col min="776" max="776" width="23" style="31" customWidth="1"/>
    <col min="777" max="777" width="27.28515625" style="31" customWidth="1"/>
    <col min="778" max="778" width="29.5703125" style="31" customWidth="1"/>
    <col min="779" max="779" width="33" style="31" customWidth="1"/>
    <col min="780" max="780" width="29.85546875" style="31" customWidth="1"/>
    <col min="781" max="781" width="26.28515625" style="31" customWidth="1"/>
    <col min="782" max="782" width="22.140625" style="31" customWidth="1"/>
    <col min="783" max="783" width="26.140625" style="31" customWidth="1"/>
    <col min="784" max="784" width="19.5703125" style="31" bestFit="1" customWidth="1"/>
    <col min="785" max="785" width="21.85546875" style="31" customWidth="1"/>
    <col min="786" max="786" width="18.28515625" style="31" customWidth="1"/>
    <col min="787" max="790" width="6.42578125" style="31" customWidth="1"/>
    <col min="791" max="1019" width="11.42578125" style="31" customWidth="1"/>
    <col min="1020" max="1020" width="1" style="31" customWidth="1"/>
    <col min="1021" max="1021" width="4.28515625" style="31" customWidth="1"/>
    <col min="1022" max="1022" width="34.7109375" style="31" customWidth="1"/>
    <col min="1023" max="1023" width="0" style="31" hidden="1" customWidth="1"/>
    <col min="1024" max="1024" width="20" style="31"/>
    <col min="1025" max="1025" width="3.140625" style="31" bestFit="1" customWidth="1"/>
    <col min="1026" max="1026" width="58.85546875" style="31" customWidth="1"/>
    <col min="1027" max="1027" width="31.140625" style="31" customWidth="1"/>
    <col min="1028" max="1028" width="26.7109375" style="31" customWidth="1"/>
    <col min="1029" max="1029" width="25" style="31" customWidth="1"/>
    <col min="1030" max="1031" width="29.7109375" style="31" customWidth="1"/>
    <col min="1032" max="1032" width="23" style="31" customWidth="1"/>
    <col min="1033" max="1033" width="27.28515625" style="31" customWidth="1"/>
    <col min="1034" max="1034" width="29.5703125" style="31" customWidth="1"/>
    <col min="1035" max="1035" width="33" style="31" customWidth="1"/>
    <col min="1036" max="1036" width="29.85546875" style="31" customWidth="1"/>
    <col min="1037" max="1037" width="26.28515625" style="31" customWidth="1"/>
    <col min="1038" max="1038" width="22.140625" style="31" customWidth="1"/>
    <col min="1039" max="1039" width="26.140625" style="31" customWidth="1"/>
    <col min="1040" max="1040" width="19.5703125" style="31" bestFit="1" customWidth="1"/>
    <col min="1041" max="1041" width="21.85546875" style="31" customWidth="1"/>
    <col min="1042" max="1042" width="18.28515625" style="31" customWidth="1"/>
    <col min="1043" max="1046" width="6.42578125" style="31" customWidth="1"/>
    <col min="1047" max="1275" width="11.42578125" style="31" customWidth="1"/>
    <col min="1276" max="1276" width="1" style="31" customWidth="1"/>
    <col min="1277" max="1277" width="4.28515625" style="31" customWidth="1"/>
    <col min="1278" max="1278" width="34.7109375" style="31" customWidth="1"/>
    <col min="1279" max="1279" width="0" style="31" hidden="1" customWidth="1"/>
    <col min="1280" max="1280" width="20" style="31"/>
    <col min="1281" max="1281" width="3.140625" style="31" bestFit="1" customWidth="1"/>
    <col min="1282" max="1282" width="58.85546875" style="31" customWidth="1"/>
    <col min="1283" max="1283" width="31.140625" style="31" customWidth="1"/>
    <col min="1284" max="1284" width="26.7109375" style="31" customWidth="1"/>
    <col min="1285" max="1285" width="25" style="31" customWidth="1"/>
    <col min="1286" max="1287" width="29.7109375" style="31" customWidth="1"/>
    <col min="1288" max="1288" width="23" style="31" customWidth="1"/>
    <col min="1289" max="1289" width="27.28515625" style="31" customWidth="1"/>
    <col min="1290" max="1290" width="29.5703125" style="31" customWidth="1"/>
    <col min="1291" max="1291" width="33" style="31" customWidth="1"/>
    <col min="1292" max="1292" width="29.85546875" style="31" customWidth="1"/>
    <col min="1293" max="1293" width="26.28515625" style="31" customWidth="1"/>
    <col min="1294" max="1294" width="22.140625" style="31" customWidth="1"/>
    <col min="1295" max="1295" width="26.140625" style="31" customWidth="1"/>
    <col min="1296" max="1296" width="19.5703125" style="31" bestFit="1" customWidth="1"/>
    <col min="1297" max="1297" width="21.85546875" style="31" customWidth="1"/>
    <col min="1298" max="1298" width="18.28515625" style="31" customWidth="1"/>
    <col min="1299" max="1302" width="6.42578125" style="31" customWidth="1"/>
    <col min="1303" max="1531" width="11.42578125" style="31" customWidth="1"/>
    <col min="1532" max="1532" width="1" style="31" customWidth="1"/>
    <col min="1533" max="1533" width="4.28515625" style="31" customWidth="1"/>
    <col min="1534" max="1534" width="34.7109375" style="31" customWidth="1"/>
    <col min="1535" max="1535" width="0" style="31" hidden="1" customWidth="1"/>
    <col min="1536" max="1536" width="20" style="31"/>
    <col min="1537" max="1537" width="3.140625" style="31" bestFit="1" customWidth="1"/>
    <col min="1538" max="1538" width="58.85546875" style="31" customWidth="1"/>
    <col min="1539" max="1539" width="31.140625" style="31" customWidth="1"/>
    <col min="1540" max="1540" width="26.7109375" style="31" customWidth="1"/>
    <col min="1541" max="1541" width="25" style="31" customWidth="1"/>
    <col min="1542" max="1543" width="29.7109375" style="31" customWidth="1"/>
    <col min="1544" max="1544" width="23" style="31" customWidth="1"/>
    <col min="1545" max="1545" width="27.28515625" style="31" customWidth="1"/>
    <col min="1546" max="1546" width="29.5703125" style="31" customWidth="1"/>
    <col min="1547" max="1547" width="33" style="31" customWidth="1"/>
    <col min="1548" max="1548" width="29.85546875" style="31" customWidth="1"/>
    <col min="1549" max="1549" width="26.28515625" style="31" customWidth="1"/>
    <col min="1550" max="1550" width="22.140625" style="31" customWidth="1"/>
    <col min="1551" max="1551" width="26.140625" style="31" customWidth="1"/>
    <col min="1552" max="1552" width="19.5703125" style="31" bestFit="1" customWidth="1"/>
    <col min="1553" max="1553" width="21.85546875" style="31" customWidth="1"/>
    <col min="1554" max="1554" width="18.28515625" style="31" customWidth="1"/>
    <col min="1555" max="1558" width="6.42578125" style="31" customWidth="1"/>
    <col min="1559" max="1787" width="11.42578125" style="31" customWidth="1"/>
    <col min="1788" max="1788" width="1" style="31" customWidth="1"/>
    <col min="1789" max="1789" width="4.28515625" style="31" customWidth="1"/>
    <col min="1790" max="1790" width="34.7109375" style="31" customWidth="1"/>
    <col min="1791" max="1791" width="0" style="31" hidden="1" customWidth="1"/>
    <col min="1792" max="1792" width="20" style="31"/>
    <col min="1793" max="1793" width="3.140625" style="31" bestFit="1" customWidth="1"/>
    <col min="1794" max="1794" width="58.85546875" style="31" customWidth="1"/>
    <col min="1795" max="1795" width="31.140625" style="31" customWidth="1"/>
    <col min="1796" max="1796" width="26.7109375" style="31" customWidth="1"/>
    <col min="1797" max="1797" width="25" style="31" customWidth="1"/>
    <col min="1798" max="1799" width="29.7109375" style="31" customWidth="1"/>
    <col min="1800" max="1800" width="23" style="31" customWidth="1"/>
    <col min="1801" max="1801" width="27.28515625" style="31" customWidth="1"/>
    <col min="1802" max="1802" width="29.5703125" style="31" customWidth="1"/>
    <col min="1803" max="1803" width="33" style="31" customWidth="1"/>
    <col min="1804" max="1804" width="29.85546875" style="31" customWidth="1"/>
    <col min="1805" max="1805" width="26.28515625" style="31" customWidth="1"/>
    <col min="1806" max="1806" width="22.140625" style="31" customWidth="1"/>
    <col min="1807" max="1807" width="26.140625" style="31" customWidth="1"/>
    <col min="1808" max="1808" width="19.5703125" style="31" bestFit="1" customWidth="1"/>
    <col min="1809" max="1809" width="21.85546875" style="31" customWidth="1"/>
    <col min="1810" max="1810" width="18.28515625" style="31" customWidth="1"/>
    <col min="1811" max="1814" width="6.42578125" style="31" customWidth="1"/>
    <col min="1815" max="2043" width="11.42578125" style="31" customWidth="1"/>
    <col min="2044" max="2044" width="1" style="31" customWidth="1"/>
    <col min="2045" max="2045" width="4.28515625" style="31" customWidth="1"/>
    <col min="2046" max="2046" width="34.7109375" style="31" customWidth="1"/>
    <col min="2047" max="2047" width="0" style="31" hidden="1" customWidth="1"/>
    <col min="2048" max="2048" width="20" style="31"/>
    <col min="2049" max="2049" width="3.140625" style="31" bestFit="1" customWidth="1"/>
    <col min="2050" max="2050" width="58.85546875" style="31" customWidth="1"/>
    <col min="2051" max="2051" width="31.140625" style="31" customWidth="1"/>
    <col min="2052" max="2052" width="26.7109375" style="31" customWidth="1"/>
    <col min="2053" max="2053" width="25" style="31" customWidth="1"/>
    <col min="2054" max="2055" width="29.7109375" style="31" customWidth="1"/>
    <col min="2056" max="2056" width="23" style="31" customWidth="1"/>
    <col min="2057" max="2057" width="27.28515625" style="31" customWidth="1"/>
    <col min="2058" max="2058" width="29.5703125" style="31" customWidth="1"/>
    <col min="2059" max="2059" width="33" style="31" customWidth="1"/>
    <col min="2060" max="2060" width="29.85546875" style="31" customWidth="1"/>
    <col min="2061" max="2061" width="26.28515625" style="31" customWidth="1"/>
    <col min="2062" max="2062" width="22.140625" style="31" customWidth="1"/>
    <col min="2063" max="2063" width="26.140625" style="31" customWidth="1"/>
    <col min="2064" max="2064" width="19.5703125" style="31" bestFit="1" customWidth="1"/>
    <col min="2065" max="2065" width="21.85546875" style="31" customWidth="1"/>
    <col min="2066" max="2066" width="18.28515625" style="31" customWidth="1"/>
    <col min="2067" max="2070" width="6.42578125" style="31" customWidth="1"/>
    <col min="2071" max="2299" width="11.42578125" style="31" customWidth="1"/>
    <col min="2300" max="2300" width="1" style="31" customWidth="1"/>
    <col min="2301" max="2301" width="4.28515625" style="31" customWidth="1"/>
    <col min="2302" max="2302" width="34.7109375" style="31" customWidth="1"/>
    <col min="2303" max="2303" width="0" style="31" hidden="1" customWidth="1"/>
    <col min="2304" max="2304" width="20" style="31"/>
    <col min="2305" max="2305" width="3.140625" style="31" bestFit="1" customWidth="1"/>
    <col min="2306" max="2306" width="58.85546875" style="31" customWidth="1"/>
    <col min="2307" max="2307" width="31.140625" style="31" customWidth="1"/>
    <col min="2308" max="2308" width="26.7109375" style="31" customWidth="1"/>
    <col min="2309" max="2309" width="25" style="31" customWidth="1"/>
    <col min="2310" max="2311" width="29.7109375" style="31" customWidth="1"/>
    <col min="2312" max="2312" width="23" style="31" customWidth="1"/>
    <col min="2313" max="2313" width="27.28515625" style="31" customWidth="1"/>
    <col min="2314" max="2314" width="29.5703125" style="31" customWidth="1"/>
    <col min="2315" max="2315" width="33" style="31" customWidth="1"/>
    <col min="2316" max="2316" width="29.85546875" style="31" customWidth="1"/>
    <col min="2317" max="2317" width="26.28515625" style="31" customWidth="1"/>
    <col min="2318" max="2318" width="22.140625" style="31" customWidth="1"/>
    <col min="2319" max="2319" width="26.140625" style="31" customWidth="1"/>
    <col min="2320" max="2320" width="19.5703125" style="31" bestFit="1" customWidth="1"/>
    <col min="2321" max="2321" width="21.85546875" style="31" customWidth="1"/>
    <col min="2322" max="2322" width="18.28515625" style="31" customWidth="1"/>
    <col min="2323" max="2326" width="6.42578125" style="31" customWidth="1"/>
    <col min="2327" max="2555" width="11.42578125" style="31" customWidth="1"/>
    <col min="2556" max="2556" width="1" style="31" customWidth="1"/>
    <col min="2557" max="2557" width="4.28515625" style="31" customWidth="1"/>
    <col min="2558" max="2558" width="34.7109375" style="31" customWidth="1"/>
    <col min="2559" max="2559" width="0" style="31" hidden="1" customWidth="1"/>
    <col min="2560" max="2560" width="20" style="31"/>
    <col min="2561" max="2561" width="3.140625" style="31" bestFit="1" customWidth="1"/>
    <col min="2562" max="2562" width="58.85546875" style="31" customWidth="1"/>
    <col min="2563" max="2563" width="31.140625" style="31" customWidth="1"/>
    <col min="2564" max="2564" width="26.7109375" style="31" customWidth="1"/>
    <col min="2565" max="2565" width="25" style="31" customWidth="1"/>
    <col min="2566" max="2567" width="29.7109375" style="31" customWidth="1"/>
    <col min="2568" max="2568" width="23" style="31" customWidth="1"/>
    <col min="2569" max="2569" width="27.28515625" style="31" customWidth="1"/>
    <col min="2570" max="2570" width="29.5703125" style="31" customWidth="1"/>
    <col min="2571" max="2571" width="33" style="31" customWidth="1"/>
    <col min="2572" max="2572" width="29.85546875" style="31" customWidth="1"/>
    <col min="2573" max="2573" width="26.28515625" style="31" customWidth="1"/>
    <col min="2574" max="2574" width="22.140625" style="31" customWidth="1"/>
    <col min="2575" max="2575" width="26.140625" style="31" customWidth="1"/>
    <col min="2576" max="2576" width="19.5703125" style="31" bestFit="1" customWidth="1"/>
    <col min="2577" max="2577" width="21.85546875" style="31" customWidth="1"/>
    <col min="2578" max="2578" width="18.28515625" style="31" customWidth="1"/>
    <col min="2579" max="2582" width="6.42578125" style="31" customWidth="1"/>
    <col min="2583" max="2811" width="11.42578125" style="31" customWidth="1"/>
    <col min="2812" max="2812" width="1" style="31" customWidth="1"/>
    <col min="2813" max="2813" width="4.28515625" style="31" customWidth="1"/>
    <col min="2814" max="2814" width="34.7109375" style="31" customWidth="1"/>
    <col min="2815" max="2815" width="0" style="31" hidden="1" customWidth="1"/>
    <col min="2816" max="2816" width="20" style="31"/>
    <col min="2817" max="2817" width="3.140625" style="31" bestFit="1" customWidth="1"/>
    <col min="2818" max="2818" width="58.85546875" style="31" customWidth="1"/>
    <col min="2819" max="2819" width="31.140625" style="31" customWidth="1"/>
    <col min="2820" max="2820" width="26.7109375" style="31" customWidth="1"/>
    <col min="2821" max="2821" width="25" style="31" customWidth="1"/>
    <col min="2822" max="2823" width="29.7109375" style="31" customWidth="1"/>
    <col min="2824" max="2824" width="23" style="31" customWidth="1"/>
    <col min="2825" max="2825" width="27.28515625" style="31" customWidth="1"/>
    <col min="2826" max="2826" width="29.5703125" style="31" customWidth="1"/>
    <col min="2827" max="2827" width="33" style="31" customWidth="1"/>
    <col min="2828" max="2828" width="29.85546875" style="31" customWidth="1"/>
    <col min="2829" max="2829" width="26.28515625" style="31" customWidth="1"/>
    <col min="2830" max="2830" width="22.140625" style="31" customWidth="1"/>
    <col min="2831" max="2831" width="26.140625" style="31" customWidth="1"/>
    <col min="2832" max="2832" width="19.5703125" style="31" bestFit="1" customWidth="1"/>
    <col min="2833" max="2833" width="21.85546875" style="31" customWidth="1"/>
    <col min="2834" max="2834" width="18.28515625" style="31" customWidth="1"/>
    <col min="2835" max="2838" width="6.42578125" style="31" customWidth="1"/>
    <col min="2839" max="3067" width="11.42578125" style="31" customWidth="1"/>
    <col min="3068" max="3068" width="1" style="31" customWidth="1"/>
    <col min="3069" max="3069" width="4.28515625" style="31" customWidth="1"/>
    <col min="3070" max="3070" width="34.7109375" style="31" customWidth="1"/>
    <col min="3071" max="3071" width="0" style="31" hidden="1" customWidth="1"/>
    <col min="3072" max="3072" width="20" style="31"/>
    <col min="3073" max="3073" width="3.140625" style="31" bestFit="1" customWidth="1"/>
    <col min="3074" max="3074" width="58.85546875" style="31" customWidth="1"/>
    <col min="3075" max="3075" width="31.140625" style="31" customWidth="1"/>
    <col min="3076" max="3076" width="26.7109375" style="31" customWidth="1"/>
    <col min="3077" max="3077" width="25" style="31" customWidth="1"/>
    <col min="3078" max="3079" width="29.7109375" style="31" customWidth="1"/>
    <col min="3080" max="3080" width="23" style="31" customWidth="1"/>
    <col min="3081" max="3081" width="27.28515625" style="31" customWidth="1"/>
    <col min="3082" max="3082" width="29.5703125" style="31" customWidth="1"/>
    <col min="3083" max="3083" width="33" style="31" customWidth="1"/>
    <col min="3084" max="3084" width="29.85546875" style="31" customWidth="1"/>
    <col min="3085" max="3085" width="26.28515625" style="31" customWidth="1"/>
    <col min="3086" max="3086" width="22.140625" style="31" customWidth="1"/>
    <col min="3087" max="3087" width="26.140625" style="31" customWidth="1"/>
    <col min="3088" max="3088" width="19.5703125" style="31" bestFit="1" customWidth="1"/>
    <col min="3089" max="3089" width="21.85546875" style="31" customWidth="1"/>
    <col min="3090" max="3090" width="18.28515625" style="31" customWidth="1"/>
    <col min="3091" max="3094" width="6.42578125" style="31" customWidth="1"/>
    <col min="3095" max="3323" width="11.42578125" style="31" customWidth="1"/>
    <col min="3324" max="3324" width="1" style="31" customWidth="1"/>
    <col min="3325" max="3325" width="4.28515625" style="31" customWidth="1"/>
    <col min="3326" max="3326" width="34.7109375" style="31" customWidth="1"/>
    <col min="3327" max="3327" width="0" style="31" hidden="1" customWidth="1"/>
    <col min="3328" max="3328" width="20" style="31"/>
    <col min="3329" max="3329" width="3.140625" style="31" bestFit="1" customWidth="1"/>
    <col min="3330" max="3330" width="58.85546875" style="31" customWidth="1"/>
    <col min="3331" max="3331" width="31.140625" style="31" customWidth="1"/>
    <col min="3332" max="3332" width="26.7109375" style="31" customWidth="1"/>
    <col min="3333" max="3333" width="25" style="31" customWidth="1"/>
    <col min="3334" max="3335" width="29.7109375" style="31" customWidth="1"/>
    <col min="3336" max="3336" width="23" style="31" customWidth="1"/>
    <col min="3337" max="3337" width="27.28515625" style="31" customWidth="1"/>
    <col min="3338" max="3338" width="29.5703125" style="31" customWidth="1"/>
    <col min="3339" max="3339" width="33" style="31" customWidth="1"/>
    <col min="3340" max="3340" width="29.85546875" style="31" customWidth="1"/>
    <col min="3341" max="3341" width="26.28515625" style="31" customWidth="1"/>
    <col min="3342" max="3342" width="22.140625" style="31" customWidth="1"/>
    <col min="3343" max="3343" width="26.140625" style="31" customWidth="1"/>
    <col min="3344" max="3344" width="19.5703125" style="31" bestFit="1" customWidth="1"/>
    <col min="3345" max="3345" width="21.85546875" style="31" customWidth="1"/>
    <col min="3346" max="3346" width="18.28515625" style="31" customWidth="1"/>
    <col min="3347" max="3350" width="6.42578125" style="31" customWidth="1"/>
    <col min="3351" max="3579" width="11.42578125" style="31" customWidth="1"/>
    <col min="3580" max="3580" width="1" style="31" customWidth="1"/>
    <col min="3581" max="3581" width="4.28515625" style="31" customWidth="1"/>
    <col min="3582" max="3582" width="34.7109375" style="31" customWidth="1"/>
    <col min="3583" max="3583" width="0" style="31" hidden="1" customWidth="1"/>
    <col min="3584" max="3584" width="20" style="31"/>
    <col min="3585" max="3585" width="3.140625" style="31" bestFit="1" customWidth="1"/>
    <col min="3586" max="3586" width="58.85546875" style="31" customWidth="1"/>
    <col min="3587" max="3587" width="31.140625" style="31" customWidth="1"/>
    <col min="3588" max="3588" width="26.7109375" style="31" customWidth="1"/>
    <col min="3589" max="3589" width="25" style="31" customWidth="1"/>
    <col min="3590" max="3591" width="29.7109375" style="31" customWidth="1"/>
    <col min="3592" max="3592" width="23" style="31" customWidth="1"/>
    <col min="3593" max="3593" width="27.28515625" style="31" customWidth="1"/>
    <col min="3594" max="3594" width="29.5703125" style="31" customWidth="1"/>
    <col min="3595" max="3595" width="33" style="31" customWidth="1"/>
    <col min="3596" max="3596" width="29.85546875" style="31" customWidth="1"/>
    <col min="3597" max="3597" width="26.28515625" style="31" customWidth="1"/>
    <col min="3598" max="3598" width="22.140625" style="31" customWidth="1"/>
    <col min="3599" max="3599" width="26.140625" style="31" customWidth="1"/>
    <col min="3600" max="3600" width="19.5703125" style="31" bestFit="1" customWidth="1"/>
    <col min="3601" max="3601" width="21.85546875" style="31" customWidth="1"/>
    <col min="3602" max="3602" width="18.28515625" style="31" customWidth="1"/>
    <col min="3603" max="3606" width="6.42578125" style="31" customWidth="1"/>
    <col min="3607" max="3835" width="11.42578125" style="31" customWidth="1"/>
    <col min="3836" max="3836" width="1" style="31" customWidth="1"/>
    <col min="3837" max="3837" width="4.28515625" style="31" customWidth="1"/>
    <col min="3838" max="3838" width="34.7109375" style="31" customWidth="1"/>
    <col min="3839" max="3839" width="0" style="31" hidden="1" customWidth="1"/>
    <col min="3840" max="3840" width="20" style="31"/>
    <col min="3841" max="3841" width="3.140625" style="31" bestFit="1" customWidth="1"/>
    <col min="3842" max="3842" width="58.85546875" style="31" customWidth="1"/>
    <col min="3843" max="3843" width="31.140625" style="31" customWidth="1"/>
    <col min="3844" max="3844" width="26.7109375" style="31" customWidth="1"/>
    <col min="3845" max="3845" width="25" style="31" customWidth="1"/>
    <col min="3846" max="3847" width="29.7109375" style="31" customWidth="1"/>
    <col min="3848" max="3848" width="23" style="31" customWidth="1"/>
    <col min="3849" max="3849" width="27.28515625" style="31" customWidth="1"/>
    <col min="3850" max="3850" width="29.5703125" style="31" customWidth="1"/>
    <col min="3851" max="3851" width="33" style="31" customWidth="1"/>
    <col min="3852" max="3852" width="29.85546875" style="31" customWidth="1"/>
    <col min="3853" max="3853" width="26.28515625" style="31" customWidth="1"/>
    <col min="3854" max="3854" width="22.140625" style="31" customWidth="1"/>
    <col min="3855" max="3855" width="26.140625" style="31" customWidth="1"/>
    <col min="3856" max="3856" width="19.5703125" style="31" bestFit="1" customWidth="1"/>
    <col min="3857" max="3857" width="21.85546875" style="31" customWidth="1"/>
    <col min="3858" max="3858" width="18.28515625" style="31" customWidth="1"/>
    <col min="3859" max="3862" width="6.42578125" style="31" customWidth="1"/>
    <col min="3863" max="4091" width="11.42578125" style="31" customWidth="1"/>
    <col min="4092" max="4092" width="1" style="31" customWidth="1"/>
    <col min="4093" max="4093" width="4.28515625" style="31" customWidth="1"/>
    <col min="4094" max="4094" width="34.7109375" style="31" customWidth="1"/>
    <col min="4095" max="4095" width="0" style="31" hidden="1" customWidth="1"/>
    <col min="4096" max="4096" width="20" style="31"/>
    <col min="4097" max="4097" width="3.140625" style="31" bestFit="1" customWidth="1"/>
    <col min="4098" max="4098" width="58.85546875" style="31" customWidth="1"/>
    <col min="4099" max="4099" width="31.140625" style="31" customWidth="1"/>
    <col min="4100" max="4100" width="26.7109375" style="31" customWidth="1"/>
    <col min="4101" max="4101" width="25" style="31" customWidth="1"/>
    <col min="4102" max="4103" width="29.7109375" style="31" customWidth="1"/>
    <col min="4104" max="4104" width="23" style="31" customWidth="1"/>
    <col min="4105" max="4105" width="27.28515625" style="31" customWidth="1"/>
    <col min="4106" max="4106" width="29.5703125" style="31" customWidth="1"/>
    <col min="4107" max="4107" width="33" style="31" customWidth="1"/>
    <col min="4108" max="4108" width="29.85546875" style="31" customWidth="1"/>
    <col min="4109" max="4109" width="26.28515625" style="31" customWidth="1"/>
    <col min="4110" max="4110" width="22.140625" style="31" customWidth="1"/>
    <col min="4111" max="4111" width="26.140625" style="31" customWidth="1"/>
    <col min="4112" max="4112" width="19.5703125" style="31" bestFit="1" customWidth="1"/>
    <col min="4113" max="4113" width="21.85546875" style="31" customWidth="1"/>
    <col min="4114" max="4114" width="18.28515625" style="31" customWidth="1"/>
    <col min="4115" max="4118" width="6.42578125" style="31" customWidth="1"/>
    <col min="4119" max="4347" width="11.42578125" style="31" customWidth="1"/>
    <col min="4348" max="4348" width="1" style="31" customWidth="1"/>
    <col min="4349" max="4349" width="4.28515625" style="31" customWidth="1"/>
    <col min="4350" max="4350" width="34.7109375" style="31" customWidth="1"/>
    <col min="4351" max="4351" width="0" style="31" hidden="1" customWidth="1"/>
    <col min="4352" max="4352" width="20" style="31"/>
    <col min="4353" max="4353" width="3.140625" style="31" bestFit="1" customWidth="1"/>
    <col min="4354" max="4354" width="58.85546875" style="31" customWidth="1"/>
    <col min="4355" max="4355" width="31.140625" style="31" customWidth="1"/>
    <col min="4356" max="4356" width="26.7109375" style="31" customWidth="1"/>
    <col min="4357" max="4357" width="25" style="31" customWidth="1"/>
    <col min="4358" max="4359" width="29.7109375" style="31" customWidth="1"/>
    <col min="4360" max="4360" width="23" style="31" customWidth="1"/>
    <col min="4361" max="4361" width="27.28515625" style="31" customWidth="1"/>
    <col min="4362" max="4362" width="29.5703125" style="31" customWidth="1"/>
    <col min="4363" max="4363" width="33" style="31" customWidth="1"/>
    <col min="4364" max="4364" width="29.85546875" style="31" customWidth="1"/>
    <col min="4365" max="4365" width="26.28515625" style="31" customWidth="1"/>
    <col min="4366" max="4366" width="22.140625" style="31" customWidth="1"/>
    <col min="4367" max="4367" width="26.140625" style="31" customWidth="1"/>
    <col min="4368" max="4368" width="19.5703125" style="31" bestFit="1" customWidth="1"/>
    <col min="4369" max="4369" width="21.85546875" style="31" customWidth="1"/>
    <col min="4370" max="4370" width="18.28515625" style="31" customWidth="1"/>
    <col min="4371" max="4374" width="6.42578125" style="31" customWidth="1"/>
    <col min="4375" max="4603" width="11.42578125" style="31" customWidth="1"/>
    <col min="4604" max="4604" width="1" style="31" customWidth="1"/>
    <col min="4605" max="4605" width="4.28515625" style="31" customWidth="1"/>
    <col min="4606" max="4606" width="34.7109375" style="31" customWidth="1"/>
    <col min="4607" max="4607" width="0" style="31" hidden="1" customWidth="1"/>
    <col min="4608" max="4608" width="20" style="31"/>
    <col min="4609" max="4609" width="3.140625" style="31" bestFit="1" customWidth="1"/>
    <col min="4610" max="4610" width="58.85546875" style="31" customWidth="1"/>
    <col min="4611" max="4611" width="31.140625" style="31" customWidth="1"/>
    <col min="4612" max="4612" width="26.7109375" style="31" customWidth="1"/>
    <col min="4613" max="4613" width="25" style="31" customWidth="1"/>
    <col min="4614" max="4615" width="29.7109375" style="31" customWidth="1"/>
    <col min="4616" max="4616" width="23" style="31" customWidth="1"/>
    <col min="4617" max="4617" width="27.28515625" style="31" customWidth="1"/>
    <col min="4618" max="4618" width="29.5703125" style="31" customWidth="1"/>
    <col min="4619" max="4619" width="33" style="31" customWidth="1"/>
    <col min="4620" max="4620" width="29.85546875" style="31" customWidth="1"/>
    <col min="4621" max="4621" width="26.28515625" style="31" customWidth="1"/>
    <col min="4622" max="4622" width="22.140625" style="31" customWidth="1"/>
    <col min="4623" max="4623" width="26.140625" style="31" customWidth="1"/>
    <col min="4624" max="4624" width="19.5703125" style="31" bestFit="1" customWidth="1"/>
    <col min="4625" max="4625" width="21.85546875" style="31" customWidth="1"/>
    <col min="4626" max="4626" width="18.28515625" style="31" customWidth="1"/>
    <col min="4627" max="4630" width="6.42578125" style="31" customWidth="1"/>
    <col min="4631" max="4859" width="11.42578125" style="31" customWidth="1"/>
    <col min="4860" max="4860" width="1" style="31" customWidth="1"/>
    <col min="4861" max="4861" width="4.28515625" style="31" customWidth="1"/>
    <col min="4862" max="4862" width="34.7109375" style="31" customWidth="1"/>
    <col min="4863" max="4863" width="0" style="31" hidden="1" customWidth="1"/>
    <col min="4864" max="4864" width="20" style="31"/>
    <col min="4865" max="4865" width="3.140625" style="31" bestFit="1" customWidth="1"/>
    <col min="4866" max="4866" width="58.85546875" style="31" customWidth="1"/>
    <col min="4867" max="4867" width="31.140625" style="31" customWidth="1"/>
    <col min="4868" max="4868" width="26.7109375" style="31" customWidth="1"/>
    <col min="4869" max="4869" width="25" style="31" customWidth="1"/>
    <col min="4870" max="4871" width="29.7109375" style="31" customWidth="1"/>
    <col min="4872" max="4872" width="23" style="31" customWidth="1"/>
    <col min="4873" max="4873" width="27.28515625" style="31" customWidth="1"/>
    <col min="4874" max="4874" width="29.5703125" style="31" customWidth="1"/>
    <col min="4875" max="4875" width="33" style="31" customWidth="1"/>
    <col min="4876" max="4876" width="29.85546875" style="31" customWidth="1"/>
    <col min="4877" max="4877" width="26.28515625" style="31" customWidth="1"/>
    <col min="4878" max="4878" width="22.140625" style="31" customWidth="1"/>
    <col min="4879" max="4879" width="26.140625" style="31" customWidth="1"/>
    <col min="4880" max="4880" width="19.5703125" style="31" bestFit="1" customWidth="1"/>
    <col min="4881" max="4881" width="21.85546875" style="31" customWidth="1"/>
    <col min="4882" max="4882" width="18.28515625" style="31" customWidth="1"/>
    <col min="4883" max="4886" width="6.42578125" style="31" customWidth="1"/>
    <col min="4887" max="5115" width="11.42578125" style="31" customWidth="1"/>
    <col min="5116" max="5116" width="1" style="31" customWidth="1"/>
    <col min="5117" max="5117" width="4.28515625" style="31" customWidth="1"/>
    <col min="5118" max="5118" width="34.7109375" style="31" customWidth="1"/>
    <col min="5119" max="5119" width="0" style="31" hidden="1" customWidth="1"/>
    <col min="5120" max="5120" width="20" style="31"/>
    <col min="5121" max="5121" width="3.140625" style="31" bestFit="1" customWidth="1"/>
    <col min="5122" max="5122" width="58.85546875" style="31" customWidth="1"/>
    <col min="5123" max="5123" width="31.140625" style="31" customWidth="1"/>
    <col min="5124" max="5124" width="26.7109375" style="31" customWidth="1"/>
    <col min="5125" max="5125" width="25" style="31" customWidth="1"/>
    <col min="5126" max="5127" width="29.7109375" style="31" customWidth="1"/>
    <col min="5128" max="5128" width="23" style="31" customWidth="1"/>
    <col min="5129" max="5129" width="27.28515625" style="31" customWidth="1"/>
    <col min="5130" max="5130" width="29.5703125" style="31" customWidth="1"/>
    <col min="5131" max="5131" width="33" style="31" customWidth="1"/>
    <col min="5132" max="5132" width="29.85546875" style="31" customWidth="1"/>
    <col min="5133" max="5133" width="26.28515625" style="31" customWidth="1"/>
    <col min="5134" max="5134" width="22.140625" style="31" customWidth="1"/>
    <col min="5135" max="5135" width="26.140625" style="31" customWidth="1"/>
    <col min="5136" max="5136" width="19.5703125" style="31" bestFit="1" customWidth="1"/>
    <col min="5137" max="5137" width="21.85546875" style="31" customWidth="1"/>
    <col min="5138" max="5138" width="18.28515625" style="31" customWidth="1"/>
    <col min="5139" max="5142" width="6.42578125" style="31" customWidth="1"/>
    <col min="5143" max="5371" width="11.42578125" style="31" customWidth="1"/>
    <col min="5372" max="5372" width="1" style="31" customWidth="1"/>
    <col min="5373" max="5373" width="4.28515625" style="31" customWidth="1"/>
    <col min="5374" max="5374" width="34.7109375" style="31" customWidth="1"/>
    <col min="5375" max="5375" width="0" style="31" hidden="1" customWidth="1"/>
    <col min="5376" max="5376" width="20" style="31"/>
    <col min="5377" max="5377" width="3.140625" style="31" bestFit="1" customWidth="1"/>
    <col min="5378" max="5378" width="58.85546875" style="31" customWidth="1"/>
    <col min="5379" max="5379" width="31.140625" style="31" customWidth="1"/>
    <col min="5380" max="5380" width="26.7109375" style="31" customWidth="1"/>
    <col min="5381" max="5381" width="25" style="31" customWidth="1"/>
    <col min="5382" max="5383" width="29.7109375" style="31" customWidth="1"/>
    <col min="5384" max="5384" width="23" style="31" customWidth="1"/>
    <col min="5385" max="5385" width="27.28515625" style="31" customWidth="1"/>
    <col min="5386" max="5386" width="29.5703125" style="31" customWidth="1"/>
    <col min="5387" max="5387" width="33" style="31" customWidth="1"/>
    <col min="5388" max="5388" width="29.85546875" style="31" customWidth="1"/>
    <col min="5389" max="5389" width="26.28515625" style="31" customWidth="1"/>
    <col min="5390" max="5390" width="22.140625" style="31" customWidth="1"/>
    <col min="5391" max="5391" width="26.140625" style="31" customWidth="1"/>
    <col min="5392" max="5392" width="19.5703125" style="31" bestFit="1" customWidth="1"/>
    <col min="5393" max="5393" width="21.85546875" style="31" customWidth="1"/>
    <col min="5394" max="5394" width="18.28515625" style="31" customWidth="1"/>
    <col min="5395" max="5398" width="6.42578125" style="31" customWidth="1"/>
    <col min="5399" max="5627" width="11.42578125" style="31" customWidth="1"/>
    <col min="5628" max="5628" width="1" style="31" customWidth="1"/>
    <col min="5629" max="5629" width="4.28515625" style="31" customWidth="1"/>
    <col min="5630" max="5630" width="34.7109375" style="31" customWidth="1"/>
    <col min="5631" max="5631" width="0" style="31" hidden="1" customWidth="1"/>
    <col min="5632" max="5632" width="20" style="31"/>
    <col min="5633" max="5633" width="3.140625" style="31" bestFit="1" customWidth="1"/>
    <col min="5634" max="5634" width="58.85546875" style="31" customWidth="1"/>
    <col min="5635" max="5635" width="31.140625" style="31" customWidth="1"/>
    <col min="5636" max="5636" width="26.7109375" style="31" customWidth="1"/>
    <col min="5637" max="5637" width="25" style="31" customWidth="1"/>
    <col min="5638" max="5639" width="29.7109375" style="31" customWidth="1"/>
    <col min="5640" max="5640" width="23" style="31" customWidth="1"/>
    <col min="5641" max="5641" width="27.28515625" style="31" customWidth="1"/>
    <col min="5642" max="5642" width="29.5703125" style="31" customWidth="1"/>
    <col min="5643" max="5643" width="33" style="31" customWidth="1"/>
    <col min="5644" max="5644" width="29.85546875" style="31" customWidth="1"/>
    <col min="5645" max="5645" width="26.28515625" style="31" customWidth="1"/>
    <col min="5646" max="5646" width="22.140625" style="31" customWidth="1"/>
    <col min="5647" max="5647" width="26.140625" style="31" customWidth="1"/>
    <col min="5648" max="5648" width="19.5703125" style="31" bestFit="1" customWidth="1"/>
    <col min="5649" max="5649" width="21.85546875" style="31" customWidth="1"/>
    <col min="5650" max="5650" width="18.28515625" style="31" customWidth="1"/>
    <col min="5651" max="5654" width="6.42578125" style="31" customWidth="1"/>
    <col min="5655" max="5883" width="11.42578125" style="31" customWidth="1"/>
    <col min="5884" max="5884" width="1" style="31" customWidth="1"/>
    <col min="5885" max="5885" width="4.28515625" style="31" customWidth="1"/>
    <col min="5886" max="5886" width="34.7109375" style="31" customWidth="1"/>
    <col min="5887" max="5887" width="0" style="31" hidden="1" customWidth="1"/>
    <col min="5888" max="5888" width="20" style="31"/>
    <col min="5889" max="5889" width="3.140625" style="31" bestFit="1" customWidth="1"/>
    <col min="5890" max="5890" width="58.85546875" style="31" customWidth="1"/>
    <col min="5891" max="5891" width="31.140625" style="31" customWidth="1"/>
    <col min="5892" max="5892" width="26.7109375" style="31" customWidth="1"/>
    <col min="5893" max="5893" width="25" style="31" customWidth="1"/>
    <col min="5894" max="5895" width="29.7109375" style="31" customWidth="1"/>
    <col min="5896" max="5896" width="23" style="31" customWidth="1"/>
    <col min="5897" max="5897" width="27.28515625" style="31" customWidth="1"/>
    <col min="5898" max="5898" width="29.5703125" style="31" customWidth="1"/>
    <col min="5899" max="5899" width="33" style="31" customWidth="1"/>
    <col min="5900" max="5900" width="29.85546875" style="31" customWidth="1"/>
    <col min="5901" max="5901" width="26.28515625" style="31" customWidth="1"/>
    <col min="5902" max="5902" width="22.140625" style="31" customWidth="1"/>
    <col min="5903" max="5903" width="26.140625" style="31" customWidth="1"/>
    <col min="5904" max="5904" width="19.5703125" style="31" bestFit="1" customWidth="1"/>
    <col min="5905" max="5905" width="21.85546875" style="31" customWidth="1"/>
    <col min="5906" max="5906" width="18.28515625" style="31" customWidth="1"/>
    <col min="5907" max="5910" width="6.42578125" style="31" customWidth="1"/>
    <col min="5911" max="6139" width="11.42578125" style="31" customWidth="1"/>
    <col min="6140" max="6140" width="1" style="31" customWidth="1"/>
    <col min="6141" max="6141" width="4.28515625" style="31" customWidth="1"/>
    <col min="6142" max="6142" width="34.7109375" style="31" customWidth="1"/>
    <col min="6143" max="6143" width="0" style="31" hidden="1" customWidth="1"/>
    <col min="6144" max="6144" width="20" style="31"/>
    <col min="6145" max="6145" width="3.140625" style="31" bestFit="1" customWidth="1"/>
    <col min="6146" max="6146" width="58.85546875" style="31" customWidth="1"/>
    <col min="6147" max="6147" width="31.140625" style="31" customWidth="1"/>
    <col min="6148" max="6148" width="26.7109375" style="31" customWidth="1"/>
    <col min="6149" max="6149" width="25" style="31" customWidth="1"/>
    <col min="6150" max="6151" width="29.7109375" style="31" customWidth="1"/>
    <col min="6152" max="6152" width="23" style="31" customWidth="1"/>
    <col min="6153" max="6153" width="27.28515625" style="31" customWidth="1"/>
    <col min="6154" max="6154" width="29.5703125" style="31" customWidth="1"/>
    <col min="6155" max="6155" width="33" style="31" customWidth="1"/>
    <col min="6156" max="6156" width="29.85546875" style="31" customWidth="1"/>
    <col min="6157" max="6157" width="26.28515625" style="31" customWidth="1"/>
    <col min="6158" max="6158" width="22.140625" style="31" customWidth="1"/>
    <col min="6159" max="6159" width="26.140625" style="31" customWidth="1"/>
    <col min="6160" max="6160" width="19.5703125" style="31" bestFit="1" customWidth="1"/>
    <col min="6161" max="6161" width="21.85546875" style="31" customWidth="1"/>
    <col min="6162" max="6162" width="18.28515625" style="31" customWidth="1"/>
    <col min="6163" max="6166" width="6.42578125" style="31" customWidth="1"/>
    <col min="6167" max="6395" width="11.42578125" style="31" customWidth="1"/>
    <col min="6396" max="6396" width="1" style="31" customWidth="1"/>
    <col min="6397" max="6397" width="4.28515625" style="31" customWidth="1"/>
    <col min="6398" max="6398" width="34.7109375" style="31" customWidth="1"/>
    <col min="6399" max="6399" width="0" style="31" hidden="1" customWidth="1"/>
    <col min="6400" max="6400" width="20" style="31"/>
    <col min="6401" max="6401" width="3.140625" style="31" bestFit="1" customWidth="1"/>
    <col min="6402" max="6402" width="58.85546875" style="31" customWidth="1"/>
    <col min="6403" max="6403" width="31.140625" style="31" customWidth="1"/>
    <col min="6404" max="6404" width="26.7109375" style="31" customWidth="1"/>
    <col min="6405" max="6405" width="25" style="31" customWidth="1"/>
    <col min="6406" max="6407" width="29.7109375" style="31" customWidth="1"/>
    <col min="6408" max="6408" width="23" style="31" customWidth="1"/>
    <col min="6409" max="6409" width="27.28515625" style="31" customWidth="1"/>
    <col min="6410" max="6410" width="29.5703125" style="31" customWidth="1"/>
    <col min="6411" max="6411" width="33" style="31" customWidth="1"/>
    <col min="6412" max="6412" width="29.85546875" style="31" customWidth="1"/>
    <col min="6413" max="6413" width="26.28515625" style="31" customWidth="1"/>
    <col min="6414" max="6414" width="22.140625" style="31" customWidth="1"/>
    <col min="6415" max="6415" width="26.140625" style="31" customWidth="1"/>
    <col min="6416" max="6416" width="19.5703125" style="31" bestFit="1" customWidth="1"/>
    <col min="6417" max="6417" width="21.85546875" style="31" customWidth="1"/>
    <col min="6418" max="6418" width="18.28515625" style="31" customWidth="1"/>
    <col min="6419" max="6422" width="6.42578125" style="31" customWidth="1"/>
    <col min="6423" max="6651" width="11.42578125" style="31" customWidth="1"/>
    <col min="6652" max="6652" width="1" style="31" customWidth="1"/>
    <col min="6653" max="6653" width="4.28515625" style="31" customWidth="1"/>
    <col min="6654" max="6654" width="34.7109375" style="31" customWidth="1"/>
    <col min="6655" max="6655" width="0" style="31" hidden="1" customWidth="1"/>
    <col min="6656" max="6656" width="20" style="31"/>
    <col min="6657" max="6657" width="3.140625" style="31" bestFit="1" customWidth="1"/>
    <col min="6658" max="6658" width="58.85546875" style="31" customWidth="1"/>
    <col min="6659" max="6659" width="31.140625" style="31" customWidth="1"/>
    <col min="6660" max="6660" width="26.7109375" style="31" customWidth="1"/>
    <col min="6661" max="6661" width="25" style="31" customWidth="1"/>
    <col min="6662" max="6663" width="29.7109375" style="31" customWidth="1"/>
    <col min="6664" max="6664" width="23" style="31" customWidth="1"/>
    <col min="6665" max="6665" width="27.28515625" style="31" customWidth="1"/>
    <col min="6666" max="6666" width="29.5703125" style="31" customWidth="1"/>
    <col min="6667" max="6667" width="33" style="31" customWidth="1"/>
    <col min="6668" max="6668" width="29.85546875" style="31" customWidth="1"/>
    <col min="6669" max="6669" width="26.28515625" style="31" customWidth="1"/>
    <col min="6670" max="6670" width="22.140625" style="31" customWidth="1"/>
    <col min="6671" max="6671" width="26.140625" style="31" customWidth="1"/>
    <col min="6672" max="6672" width="19.5703125" style="31" bestFit="1" customWidth="1"/>
    <col min="6673" max="6673" width="21.85546875" style="31" customWidth="1"/>
    <col min="6674" max="6674" width="18.28515625" style="31" customWidth="1"/>
    <col min="6675" max="6678" width="6.42578125" style="31" customWidth="1"/>
    <col min="6679" max="6907" width="11.42578125" style="31" customWidth="1"/>
    <col min="6908" max="6908" width="1" style="31" customWidth="1"/>
    <col min="6909" max="6909" width="4.28515625" style="31" customWidth="1"/>
    <col min="6910" max="6910" width="34.7109375" style="31" customWidth="1"/>
    <col min="6911" max="6911" width="0" style="31" hidden="1" customWidth="1"/>
    <col min="6912" max="6912" width="20" style="31"/>
    <col min="6913" max="6913" width="3.140625" style="31" bestFit="1" customWidth="1"/>
    <col min="6914" max="6914" width="58.85546875" style="31" customWidth="1"/>
    <col min="6915" max="6915" width="31.140625" style="31" customWidth="1"/>
    <col min="6916" max="6916" width="26.7109375" style="31" customWidth="1"/>
    <col min="6917" max="6917" width="25" style="31" customWidth="1"/>
    <col min="6918" max="6919" width="29.7109375" style="31" customWidth="1"/>
    <col min="6920" max="6920" width="23" style="31" customWidth="1"/>
    <col min="6921" max="6921" width="27.28515625" style="31" customWidth="1"/>
    <col min="6922" max="6922" width="29.5703125" style="31" customWidth="1"/>
    <col min="6923" max="6923" width="33" style="31" customWidth="1"/>
    <col min="6924" max="6924" width="29.85546875" style="31" customWidth="1"/>
    <col min="6925" max="6925" width="26.28515625" style="31" customWidth="1"/>
    <col min="6926" max="6926" width="22.140625" style="31" customWidth="1"/>
    <col min="6927" max="6927" width="26.140625" style="31" customWidth="1"/>
    <col min="6928" max="6928" width="19.5703125" style="31" bestFit="1" customWidth="1"/>
    <col min="6929" max="6929" width="21.85546875" style="31" customWidth="1"/>
    <col min="6930" max="6930" width="18.28515625" style="31" customWidth="1"/>
    <col min="6931" max="6934" width="6.42578125" style="31" customWidth="1"/>
    <col min="6935" max="7163" width="11.42578125" style="31" customWidth="1"/>
    <col min="7164" max="7164" width="1" style="31" customWidth="1"/>
    <col min="7165" max="7165" width="4.28515625" style="31" customWidth="1"/>
    <col min="7166" max="7166" width="34.7109375" style="31" customWidth="1"/>
    <col min="7167" max="7167" width="0" style="31" hidden="1" customWidth="1"/>
    <col min="7168" max="7168" width="20" style="31"/>
    <col min="7169" max="7169" width="3.140625" style="31" bestFit="1" customWidth="1"/>
    <col min="7170" max="7170" width="58.85546875" style="31" customWidth="1"/>
    <col min="7171" max="7171" width="31.140625" style="31" customWidth="1"/>
    <col min="7172" max="7172" width="26.7109375" style="31" customWidth="1"/>
    <col min="7173" max="7173" width="25" style="31" customWidth="1"/>
    <col min="7174" max="7175" width="29.7109375" style="31" customWidth="1"/>
    <col min="7176" max="7176" width="23" style="31" customWidth="1"/>
    <col min="7177" max="7177" width="27.28515625" style="31" customWidth="1"/>
    <col min="7178" max="7178" width="29.5703125" style="31" customWidth="1"/>
    <col min="7179" max="7179" width="33" style="31" customWidth="1"/>
    <col min="7180" max="7180" width="29.85546875" style="31" customWidth="1"/>
    <col min="7181" max="7181" width="26.28515625" style="31" customWidth="1"/>
    <col min="7182" max="7182" width="22.140625" style="31" customWidth="1"/>
    <col min="7183" max="7183" width="26.140625" style="31" customWidth="1"/>
    <col min="7184" max="7184" width="19.5703125" style="31" bestFit="1" customWidth="1"/>
    <col min="7185" max="7185" width="21.85546875" style="31" customWidth="1"/>
    <col min="7186" max="7186" width="18.28515625" style="31" customWidth="1"/>
    <col min="7187" max="7190" width="6.42578125" style="31" customWidth="1"/>
    <col min="7191" max="7419" width="11.42578125" style="31" customWidth="1"/>
    <col min="7420" max="7420" width="1" style="31" customWidth="1"/>
    <col min="7421" max="7421" width="4.28515625" style="31" customWidth="1"/>
    <col min="7422" max="7422" width="34.7109375" style="31" customWidth="1"/>
    <col min="7423" max="7423" width="0" style="31" hidden="1" customWidth="1"/>
    <col min="7424" max="7424" width="20" style="31"/>
    <col min="7425" max="7425" width="3.140625" style="31" bestFit="1" customWidth="1"/>
    <col min="7426" max="7426" width="58.85546875" style="31" customWidth="1"/>
    <col min="7427" max="7427" width="31.140625" style="31" customWidth="1"/>
    <col min="7428" max="7428" width="26.7109375" style="31" customWidth="1"/>
    <col min="7429" max="7429" width="25" style="31" customWidth="1"/>
    <col min="7430" max="7431" width="29.7109375" style="31" customWidth="1"/>
    <col min="7432" max="7432" width="23" style="31" customWidth="1"/>
    <col min="7433" max="7433" width="27.28515625" style="31" customWidth="1"/>
    <col min="7434" max="7434" width="29.5703125" style="31" customWidth="1"/>
    <col min="7435" max="7435" width="33" style="31" customWidth="1"/>
    <col min="7436" max="7436" width="29.85546875" style="31" customWidth="1"/>
    <col min="7437" max="7437" width="26.28515625" style="31" customWidth="1"/>
    <col min="7438" max="7438" width="22.140625" style="31" customWidth="1"/>
    <col min="7439" max="7439" width="26.140625" style="31" customWidth="1"/>
    <col min="7440" max="7440" width="19.5703125" style="31" bestFit="1" customWidth="1"/>
    <col min="7441" max="7441" width="21.85546875" style="31" customWidth="1"/>
    <col min="7442" max="7442" width="18.28515625" style="31" customWidth="1"/>
    <col min="7443" max="7446" width="6.42578125" style="31" customWidth="1"/>
    <col min="7447" max="7675" width="11.42578125" style="31" customWidth="1"/>
    <col min="7676" max="7676" width="1" style="31" customWidth="1"/>
    <col min="7677" max="7677" width="4.28515625" style="31" customWidth="1"/>
    <col min="7678" max="7678" width="34.7109375" style="31" customWidth="1"/>
    <col min="7679" max="7679" width="0" style="31" hidden="1" customWidth="1"/>
    <col min="7680" max="7680" width="20" style="31"/>
    <col min="7681" max="7681" width="3.140625" style="31" bestFit="1" customWidth="1"/>
    <col min="7682" max="7682" width="58.85546875" style="31" customWidth="1"/>
    <col min="7683" max="7683" width="31.140625" style="31" customWidth="1"/>
    <col min="7684" max="7684" width="26.7109375" style="31" customWidth="1"/>
    <col min="7685" max="7685" width="25" style="31" customWidth="1"/>
    <col min="7686" max="7687" width="29.7109375" style="31" customWidth="1"/>
    <col min="7688" max="7688" width="23" style="31" customWidth="1"/>
    <col min="7689" max="7689" width="27.28515625" style="31" customWidth="1"/>
    <col min="7690" max="7690" width="29.5703125" style="31" customWidth="1"/>
    <col min="7691" max="7691" width="33" style="31" customWidth="1"/>
    <col min="7692" max="7692" width="29.85546875" style="31" customWidth="1"/>
    <col min="7693" max="7693" width="26.28515625" style="31" customWidth="1"/>
    <col min="7694" max="7694" width="22.140625" style="31" customWidth="1"/>
    <col min="7695" max="7695" width="26.140625" style="31" customWidth="1"/>
    <col min="7696" max="7696" width="19.5703125" style="31" bestFit="1" customWidth="1"/>
    <col min="7697" max="7697" width="21.85546875" style="31" customWidth="1"/>
    <col min="7698" max="7698" width="18.28515625" style="31" customWidth="1"/>
    <col min="7699" max="7702" width="6.42578125" style="31" customWidth="1"/>
    <col min="7703" max="7931" width="11.42578125" style="31" customWidth="1"/>
    <col min="7932" max="7932" width="1" style="31" customWidth="1"/>
    <col min="7933" max="7933" width="4.28515625" style="31" customWidth="1"/>
    <col min="7934" max="7934" width="34.7109375" style="31" customWidth="1"/>
    <col min="7935" max="7935" width="0" style="31" hidden="1" customWidth="1"/>
    <col min="7936" max="7936" width="20" style="31"/>
    <col min="7937" max="7937" width="3.140625" style="31" bestFit="1" customWidth="1"/>
    <col min="7938" max="7938" width="58.85546875" style="31" customWidth="1"/>
    <col min="7939" max="7939" width="31.140625" style="31" customWidth="1"/>
    <col min="7940" max="7940" width="26.7109375" style="31" customWidth="1"/>
    <col min="7941" max="7941" width="25" style="31" customWidth="1"/>
    <col min="7942" max="7943" width="29.7109375" style="31" customWidth="1"/>
    <col min="7944" max="7944" width="23" style="31" customWidth="1"/>
    <col min="7945" max="7945" width="27.28515625" style="31" customWidth="1"/>
    <col min="7946" max="7946" width="29.5703125" style="31" customWidth="1"/>
    <col min="7947" max="7947" width="33" style="31" customWidth="1"/>
    <col min="7948" max="7948" width="29.85546875" style="31" customWidth="1"/>
    <col min="7949" max="7949" width="26.28515625" style="31" customWidth="1"/>
    <col min="7950" max="7950" width="22.140625" style="31" customWidth="1"/>
    <col min="7951" max="7951" width="26.140625" style="31" customWidth="1"/>
    <col min="7952" max="7952" width="19.5703125" style="31" bestFit="1" customWidth="1"/>
    <col min="7953" max="7953" width="21.85546875" style="31" customWidth="1"/>
    <col min="7954" max="7954" width="18.28515625" style="31" customWidth="1"/>
    <col min="7955" max="7958" width="6.42578125" style="31" customWidth="1"/>
    <col min="7959" max="8187" width="11.42578125" style="31" customWidth="1"/>
    <col min="8188" max="8188" width="1" style="31" customWidth="1"/>
    <col min="8189" max="8189" width="4.28515625" style="31" customWidth="1"/>
    <col min="8190" max="8190" width="34.7109375" style="31" customWidth="1"/>
    <col min="8191" max="8191" width="0" style="31" hidden="1" customWidth="1"/>
    <col min="8192" max="8192" width="20" style="31"/>
    <col min="8193" max="8193" width="3.140625" style="31" bestFit="1" customWidth="1"/>
    <col min="8194" max="8194" width="58.85546875" style="31" customWidth="1"/>
    <col min="8195" max="8195" width="31.140625" style="31" customWidth="1"/>
    <col min="8196" max="8196" width="26.7109375" style="31" customWidth="1"/>
    <col min="8197" max="8197" width="25" style="31" customWidth="1"/>
    <col min="8198" max="8199" width="29.7109375" style="31" customWidth="1"/>
    <col min="8200" max="8200" width="23" style="31" customWidth="1"/>
    <col min="8201" max="8201" width="27.28515625" style="31" customWidth="1"/>
    <col min="8202" max="8202" width="29.5703125" style="31" customWidth="1"/>
    <col min="8203" max="8203" width="33" style="31" customWidth="1"/>
    <col min="8204" max="8204" width="29.85546875" style="31" customWidth="1"/>
    <col min="8205" max="8205" width="26.28515625" style="31" customWidth="1"/>
    <col min="8206" max="8206" width="22.140625" style="31" customWidth="1"/>
    <col min="8207" max="8207" width="26.140625" style="31" customWidth="1"/>
    <col min="8208" max="8208" width="19.5703125" style="31" bestFit="1" customWidth="1"/>
    <col min="8209" max="8209" width="21.85546875" style="31" customWidth="1"/>
    <col min="8210" max="8210" width="18.28515625" style="31" customWidth="1"/>
    <col min="8211" max="8214" width="6.42578125" style="31" customWidth="1"/>
    <col min="8215" max="8443" width="11.42578125" style="31" customWidth="1"/>
    <col min="8444" max="8444" width="1" style="31" customWidth="1"/>
    <col min="8445" max="8445" width="4.28515625" style="31" customWidth="1"/>
    <col min="8446" max="8446" width="34.7109375" style="31" customWidth="1"/>
    <col min="8447" max="8447" width="0" style="31" hidden="1" customWidth="1"/>
    <col min="8448" max="8448" width="20" style="31"/>
    <col min="8449" max="8449" width="3.140625" style="31" bestFit="1" customWidth="1"/>
    <col min="8450" max="8450" width="58.85546875" style="31" customWidth="1"/>
    <col min="8451" max="8451" width="31.140625" style="31" customWidth="1"/>
    <col min="8452" max="8452" width="26.7109375" style="31" customWidth="1"/>
    <col min="8453" max="8453" width="25" style="31" customWidth="1"/>
    <col min="8454" max="8455" width="29.7109375" style="31" customWidth="1"/>
    <col min="8456" max="8456" width="23" style="31" customWidth="1"/>
    <col min="8457" max="8457" width="27.28515625" style="31" customWidth="1"/>
    <col min="8458" max="8458" width="29.5703125" style="31" customWidth="1"/>
    <col min="8459" max="8459" width="33" style="31" customWidth="1"/>
    <col min="8460" max="8460" width="29.85546875" style="31" customWidth="1"/>
    <col min="8461" max="8461" width="26.28515625" style="31" customWidth="1"/>
    <col min="8462" max="8462" width="22.140625" style="31" customWidth="1"/>
    <col min="8463" max="8463" width="26.140625" style="31" customWidth="1"/>
    <col min="8464" max="8464" width="19.5703125" style="31" bestFit="1" customWidth="1"/>
    <col min="8465" max="8465" width="21.85546875" style="31" customWidth="1"/>
    <col min="8466" max="8466" width="18.28515625" style="31" customWidth="1"/>
    <col min="8467" max="8470" width="6.42578125" style="31" customWidth="1"/>
    <col min="8471" max="8699" width="11.42578125" style="31" customWidth="1"/>
    <col min="8700" max="8700" width="1" style="31" customWidth="1"/>
    <col min="8701" max="8701" width="4.28515625" style="31" customWidth="1"/>
    <col min="8702" max="8702" width="34.7109375" style="31" customWidth="1"/>
    <col min="8703" max="8703" width="0" style="31" hidden="1" customWidth="1"/>
    <col min="8704" max="8704" width="20" style="31"/>
    <col min="8705" max="8705" width="3.140625" style="31" bestFit="1" customWidth="1"/>
    <col min="8706" max="8706" width="58.85546875" style="31" customWidth="1"/>
    <col min="8707" max="8707" width="31.140625" style="31" customWidth="1"/>
    <col min="8708" max="8708" width="26.7109375" style="31" customWidth="1"/>
    <col min="8709" max="8709" width="25" style="31" customWidth="1"/>
    <col min="8710" max="8711" width="29.7109375" style="31" customWidth="1"/>
    <col min="8712" max="8712" width="23" style="31" customWidth="1"/>
    <col min="8713" max="8713" width="27.28515625" style="31" customWidth="1"/>
    <col min="8714" max="8714" width="29.5703125" style="31" customWidth="1"/>
    <col min="8715" max="8715" width="33" style="31" customWidth="1"/>
    <col min="8716" max="8716" width="29.85546875" style="31" customWidth="1"/>
    <col min="8717" max="8717" width="26.28515625" style="31" customWidth="1"/>
    <col min="8718" max="8718" width="22.140625" style="31" customWidth="1"/>
    <col min="8719" max="8719" width="26.140625" style="31" customWidth="1"/>
    <col min="8720" max="8720" width="19.5703125" style="31" bestFit="1" customWidth="1"/>
    <col min="8721" max="8721" width="21.85546875" style="31" customWidth="1"/>
    <col min="8722" max="8722" width="18.28515625" style="31" customWidth="1"/>
    <col min="8723" max="8726" width="6.42578125" style="31" customWidth="1"/>
    <col min="8727" max="8955" width="11.42578125" style="31" customWidth="1"/>
    <col min="8956" max="8956" width="1" style="31" customWidth="1"/>
    <col min="8957" max="8957" width="4.28515625" style="31" customWidth="1"/>
    <col min="8958" max="8958" width="34.7109375" style="31" customWidth="1"/>
    <col min="8959" max="8959" width="0" style="31" hidden="1" customWidth="1"/>
    <col min="8960" max="8960" width="20" style="31"/>
    <col min="8961" max="8961" width="3.140625" style="31" bestFit="1" customWidth="1"/>
    <col min="8962" max="8962" width="58.85546875" style="31" customWidth="1"/>
    <col min="8963" max="8963" width="31.140625" style="31" customWidth="1"/>
    <col min="8964" max="8964" width="26.7109375" style="31" customWidth="1"/>
    <col min="8965" max="8965" width="25" style="31" customWidth="1"/>
    <col min="8966" max="8967" width="29.7109375" style="31" customWidth="1"/>
    <col min="8968" max="8968" width="23" style="31" customWidth="1"/>
    <col min="8969" max="8969" width="27.28515625" style="31" customWidth="1"/>
    <col min="8970" max="8970" width="29.5703125" style="31" customWidth="1"/>
    <col min="8971" max="8971" width="33" style="31" customWidth="1"/>
    <col min="8972" max="8972" width="29.85546875" style="31" customWidth="1"/>
    <col min="8973" max="8973" width="26.28515625" style="31" customWidth="1"/>
    <col min="8974" max="8974" width="22.140625" style="31" customWidth="1"/>
    <col min="8975" max="8975" width="26.140625" style="31" customWidth="1"/>
    <col min="8976" max="8976" width="19.5703125" style="31" bestFit="1" customWidth="1"/>
    <col min="8977" max="8977" width="21.85546875" style="31" customWidth="1"/>
    <col min="8978" max="8978" width="18.28515625" style="31" customWidth="1"/>
    <col min="8979" max="8982" width="6.42578125" style="31" customWidth="1"/>
    <col min="8983" max="9211" width="11.42578125" style="31" customWidth="1"/>
    <col min="9212" max="9212" width="1" style="31" customWidth="1"/>
    <col min="9213" max="9213" width="4.28515625" style="31" customWidth="1"/>
    <col min="9214" max="9214" width="34.7109375" style="31" customWidth="1"/>
    <col min="9215" max="9215" width="0" style="31" hidden="1" customWidth="1"/>
    <col min="9216" max="9216" width="20" style="31"/>
    <col min="9217" max="9217" width="3.140625" style="31" bestFit="1" customWidth="1"/>
    <col min="9218" max="9218" width="58.85546875" style="31" customWidth="1"/>
    <col min="9219" max="9219" width="31.140625" style="31" customWidth="1"/>
    <col min="9220" max="9220" width="26.7109375" style="31" customWidth="1"/>
    <col min="9221" max="9221" width="25" style="31" customWidth="1"/>
    <col min="9222" max="9223" width="29.7109375" style="31" customWidth="1"/>
    <col min="9224" max="9224" width="23" style="31" customWidth="1"/>
    <col min="9225" max="9225" width="27.28515625" style="31" customWidth="1"/>
    <col min="9226" max="9226" width="29.5703125" style="31" customWidth="1"/>
    <col min="9227" max="9227" width="33" style="31" customWidth="1"/>
    <col min="9228" max="9228" width="29.85546875" style="31" customWidth="1"/>
    <col min="9229" max="9229" width="26.28515625" style="31" customWidth="1"/>
    <col min="9230" max="9230" width="22.140625" style="31" customWidth="1"/>
    <col min="9231" max="9231" width="26.140625" style="31" customWidth="1"/>
    <col min="9232" max="9232" width="19.5703125" style="31" bestFit="1" customWidth="1"/>
    <col min="9233" max="9233" width="21.85546875" style="31" customWidth="1"/>
    <col min="9234" max="9234" width="18.28515625" style="31" customWidth="1"/>
    <col min="9235" max="9238" width="6.42578125" style="31" customWidth="1"/>
    <col min="9239" max="9467" width="11.42578125" style="31" customWidth="1"/>
    <col min="9468" max="9468" width="1" style="31" customWidth="1"/>
    <col min="9469" max="9469" width="4.28515625" style="31" customWidth="1"/>
    <col min="9470" max="9470" width="34.7109375" style="31" customWidth="1"/>
    <col min="9471" max="9471" width="0" style="31" hidden="1" customWidth="1"/>
    <col min="9472" max="9472" width="20" style="31"/>
    <col min="9473" max="9473" width="3.140625" style="31" bestFit="1" customWidth="1"/>
    <col min="9474" max="9474" width="58.85546875" style="31" customWidth="1"/>
    <col min="9475" max="9475" width="31.140625" style="31" customWidth="1"/>
    <col min="9476" max="9476" width="26.7109375" style="31" customWidth="1"/>
    <col min="9477" max="9477" width="25" style="31" customWidth="1"/>
    <col min="9478" max="9479" width="29.7109375" style="31" customWidth="1"/>
    <col min="9480" max="9480" width="23" style="31" customWidth="1"/>
    <col min="9481" max="9481" width="27.28515625" style="31" customWidth="1"/>
    <col min="9482" max="9482" width="29.5703125" style="31" customWidth="1"/>
    <col min="9483" max="9483" width="33" style="31" customWidth="1"/>
    <col min="9484" max="9484" width="29.85546875" style="31" customWidth="1"/>
    <col min="9485" max="9485" width="26.28515625" style="31" customWidth="1"/>
    <col min="9486" max="9486" width="22.140625" style="31" customWidth="1"/>
    <col min="9487" max="9487" width="26.140625" style="31" customWidth="1"/>
    <col min="9488" max="9488" width="19.5703125" style="31" bestFit="1" customWidth="1"/>
    <col min="9489" max="9489" width="21.85546875" style="31" customWidth="1"/>
    <col min="9490" max="9490" width="18.28515625" style="31" customWidth="1"/>
    <col min="9491" max="9494" width="6.42578125" style="31" customWidth="1"/>
    <col min="9495" max="9723" width="11.42578125" style="31" customWidth="1"/>
    <col min="9724" max="9724" width="1" style="31" customWidth="1"/>
    <col min="9725" max="9725" width="4.28515625" style="31" customWidth="1"/>
    <col min="9726" max="9726" width="34.7109375" style="31" customWidth="1"/>
    <col min="9727" max="9727" width="0" style="31" hidden="1" customWidth="1"/>
    <col min="9728" max="9728" width="20" style="31"/>
    <col min="9729" max="9729" width="3.140625" style="31" bestFit="1" customWidth="1"/>
    <col min="9730" max="9730" width="58.85546875" style="31" customWidth="1"/>
    <col min="9731" max="9731" width="31.140625" style="31" customWidth="1"/>
    <col min="9732" max="9732" width="26.7109375" style="31" customWidth="1"/>
    <col min="9733" max="9733" width="25" style="31" customWidth="1"/>
    <col min="9734" max="9735" width="29.7109375" style="31" customWidth="1"/>
    <col min="9736" max="9736" width="23" style="31" customWidth="1"/>
    <col min="9737" max="9737" width="27.28515625" style="31" customWidth="1"/>
    <col min="9738" max="9738" width="29.5703125" style="31" customWidth="1"/>
    <col min="9739" max="9739" width="33" style="31" customWidth="1"/>
    <col min="9740" max="9740" width="29.85546875" style="31" customWidth="1"/>
    <col min="9741" max="9741" width="26.28515625" style="31" customWidth="1"/>
    <col min="9742" max="9742" width="22.140625" style="31" customWidth="1"/>
    <col min="9743" max="9743" width="26.140625" style="31" customWidth="1"/>
    <col min="9744" max="9744" width="19.5703125" style="31" bestFit="1" customWidth="1"/>
    <col min="9745" max="9745" width="21.85546875" style="31" customWidth="1"/>
    <col min="9746" max="9746" width="18.28515625" style="31" customWidth="1"/>
    <col min="9747" max="9750" width="6.42578125" style="31" customWidth="1"/>
    <col min="9751" max="9979" width="11.42578125" style="31" customWidth="1"/>
    <col min="9980" max="9980" width="1" style="31" customWidth="1"/>
    <col min="9981" max="9981" width="4.28515625" style="31" customWidth="1"/>
    <col min="9982" max="9982" width="34.7109375" style="31" customWidth="1"/>
    <col min="9983" max="9983" width="0" style="31" hidden="1" customWidth="1"/>
    <col min="9984" max="9984" width="20" style="31"/>
    <col min="9985" max="9985" width="3.140625" style="31" bestFit="1" customWidth="1"/>
    <col min="9986" max="9986" width="58.85546875" style="31" customWidth="1"/>
    <col min="9987" max="9987" width="31.140625" style="31" customWidth="1"/>
    <col min="9988" max="9988" width="26.7109375" style="31" customWidth="1"/>
    <col min="9989" max="9989" width="25" style="31" customWidth="1"/>
    <col min="9990" max="9991" width="29.7109375" style="31" customWidth="1"/>
    <col min="9992" max="9992" width="23" style="31" customWidth="1"/>
    <col min="9993" max="9993" width="27.28515625" style="31" customWidth="1"/>
    <col min="9994" max="9994" width="29.5703125" style="31" customWidth="1"/>
    <col min="9995" max="9995" width="33" style="31" customWidth="1"/>
    <col min="9996" max="9996" width="29.85546875" style="31" customWidth="1"/>
    <col min="9997" max="9997" width="26.28515625" style="31" customWidth="1"/>
    <col min="9998" max="9998" width="22.140625" style="31" customWidth="1"/>
    <col min="9999" max="9999" width="26.140625" style="31" customWidth="1"/>
    <col min="10000" max="10000" width="19.5703125" style="31" bestFit="1" customWidth="1"/>
    <col min="10001" max="10001" width="21.85546875" style="31" customWidth="1"/>
    <col min="10002" max="10002" width="18.28515625" style="31" customWidth="1"/>
    <col min="10003" max="10006" width="6.42578125" style="31" customWidth="1"/>
    <col min="10007" max="10235" width="11.42578125" style="31" customWidth="1"/>
    <col min="10236" max="10236" width="1" style="31" customWidth="1"/>
    <col min="10237" max="10237" width="4.28515625" style="31" customWidth="1"/>
    <col min="10238" max="10238" width="34.7109375" style="31" customWidth="1"/>
    <col min="10239" max="10239" width="0" style="31" hidden="1" customWidth="1"/>
    <col min="10240" max="10240" width="20" style="31"/>
    <col min="10241" max="10241" width="3.140625" style="31" bestFit="1" customWidth="1"/>
    <col min="10242" max="10242" width="58.85546875" style="31" customWidth="1"/>
    <col min="10243" max="10243" width="31.140625" style="31" customWidth="1"/>
    <col min="10244" max="10244" width="26.7109375" style="31" customWidth="1"/>
    <col min="10245" max="10245" width="25" style="31" customWidth="1"/>
    <col min="10246" max="10247" width="29.7109375" style="31" customWidth="1"/>
    <col min="10248" max="10248" width="23" style="31" customWidth="1"/>
    <col min="10249" max="10249" width="27.28515625" style="31" customWidth="1"/>
    <col min="10250" max="10250" width="29.5703125" style="31" customWidth="1"/>
    <col min="10251" max="10251" width="33" style="31" customWidth="1"/>
    <col min="10252" max="10252" width="29.85546875" style="31" customWidth="1"/>
    <col min="10253" max="10253" width="26.28515625" style="31" customWidth="1"/>
    <col min="10254" max="10254" width="22.140625" style="31" customWidth="1"/>
    <col min="10255" max="10255" width="26.140625" style="31" customWidth="1"/>
    <col min="10256" max="10256" width="19.5703125" style="31" bestFit="1" customWidth="1"/>
    <col min="10257" max="10257" width="21.85546875" style="31" customWidth="1"/>
    <col min="10258" max="10258" width="18.28515625" style="31" customWidth="1"/>
    <col min="10259" max="10262" width="6.42578125" style="31" customWidth="1"/>
    <col min="10263" max="10491" width="11.42578125" style="31" customWidth="1"/>
    <col min="10492" max="10492" width="1" style="31" customWidth="1"/>
    <col min="10493" max="10493" width="4.28515625" style="31" customWidth="1"/>
    <col min="10494" max="10494" width="34.7109375" style="31" customWidth="1"/>
    <col min="10495" max="10495" width="0" style="31" hidden="1" customWidth="1"/>
    <col min="10496" max="10496" width="20" style="31"/>
    <col min="10497" max="10497" width="3.140625" style="31" bestFit="1" customWidth="1"/>
    <col min="10498" max="10498" width="58.85546875" style="31" customWidth="1"/>
    <col min="10499" max="10499" width="31.140625" style="31" customWidth="1"/>
    <col min="10500" max="10500" width="26.7109375" style="31" customWidth="1"/>
    <col min="10501" max="10501" width="25" style="31" customWidth="1"/>
    <col min="10502" max="10503" width="29.7109375" style="31" customWidth="1"/>
    <col min="10504" max="10504" width="23" style="31" customWidth="1"/>
    <col min="10505" max="10505" width="27.28515625" style="31" customWidth="1"/>
    <col min="10506" max="10506" width="29.5703125" style="31" customWidth="1"/>
    <col min="10507" max="10507" width="33" style="31" customWidth="1"/>
    <col min="10508" max="10508" width="29.85546875" style="31" customWidth="1"/>
    <col min="10509" max="10509" width="26.28515625" style="31" customWidth="1"/>
    <col min="10510" max="10510" width="22.140625" style="31" customWidth="1"/>
    <col min="10511" max="10511" width="26.140625" style="31" customWidth="1"/>
    <col min="10512" max="10512" width="19.5703125" style="31" bestFit="1" customWidth="1"/>
    <col min="10513" max="10513" width="21.85546875" style="31" customWidth="1"/>
    <col min="10514" max="10514" width="18.28515625" style="31" customWidth="1"/>
    <col min="10515" max="10518" width="6.42578125" style="31" customWidth="1"/>
    <col min="10519" max="10747" width="11.42578125" style="31" customWidth="1"/>
    <col min="10748" max="10748" width="1" style="31" customWidth="1"/>
    <col min="10749" max="10749" width="4.28515625" style="31" customWidth="1"/>
    <col min="10750" max="10750" width="34.7109375" style="31" customWidth="1"/>
    <col min="10751" max="10751" width="0" style="31" hidden="1" customWidth="1"/>
    <col min="10752" max="10752" width="20" style="31"/>
    <col min="10753" max="10753" width="3.140625" style="31" bestFit="1" customWidth="1"/>
    <col min="10754" max="10754" width="58.85546875" style="31" customWidth="1"/>
    <col min="10755" max="10755" width="31.140625" style="31" customWidth="1"/>
    <col min="10756" max="10756" width="26.7109375" style="31" customWidth="1"/>
    <col min="10757" max="10757" width="25" style="31" customWidth="1"/>
    <col min="10758" max="10759" width="29.7109375" style="31" customWidth="1"/>
    <col min="10760" max="10760" width="23" style="31" customWidth="1"/>
    <col min="10761" max="10761" width="27.28515625" style="31" customWidth="1"/>
    <col min="10762" max="10762" width="29.5703125" style="31" customWidth="1"/>
    <col min="10763" max="10763" width="33" style="31" customWidth="1"/>
    <col min="10764" max="10764" width="29.85546875" style="31" customWidth="1"/>
    <col min="10765" max="10765" width="26.28515625" style="31" customWidth="1"/>
    <col min="10766" max="10766" width="22.140625" style="31" customWidth="1"/>
    <col min="10767" max="10767" width="26.140625" style="31" customWidth="1"/>
    <col min="10768" max="10768" width="19.5703125" style="31" bestFit="1" customWidth="1"/>
    <col min="10769" max="10769" width="21.85546875" style="31" customWidth="1"/>
    <col min="10770" max="10770" width="18.28515625" style="31" customWidth="1"/>
    <col min="10771" max="10774" width="6.42578125" style="31" customWidth="1"/>
    <col min="10775" max="11003" width="11.42578125" style="31" customWidth="1"/>
    <col min="11004" max="11004" width="1" style="31" customWidth="1"/>
    <col min="11005" max="11005" width="4.28515625" style="31" customWidth="1"/>
    <col min="11006" max="11006" width="34.7109375" style="31" customWidth="1"/>
    <col min="11007" max="11007" width="0" style="31" hidden="1" customWidth="1"/>
    <col min="11008" max="11008" width="20" style="31"/>
    <col min="11009" max="11009" width="3.140625" style="31" bestFit="1" customWidth="1"/>
    <col min="11010" max="11010" width="58.85546875" style="31" customWidth="1"/>
    <col min="11011" max="11011" width="31.140625" style="31" customWidth="1"/>
    <col min="11012" max="11012" width="26.7109375" style="31" customWidth="1"/>
    <col min="11013" max="11013" width="25" style="31" customWidth="1"/>
    <col min="11014" max="11015" width="29.7109375" style="31" customWidth="1"/>
    <col min="11016" max="11016" width="23" style="31" customWidth="1"/>
    <col min="11017" max="11017" width="27.28515625" style="31" customWidth="1"/>
    <col min="11018" max="11018" width="29.5703125" style="31" customWidth="1"/>
    <col min="11019" max="11019" width="33" style="31" customWidth="1"/>
    <col min="11020" max="11020" width="29.85546875" style="31" customWidth="1"/>
    <col min="11021" max="11021" width="26.28515625" style="31" customWidth="1"/>
    <col min="11022" max="11022" width="22.140625" style="31" customWidth="1"/>
    <col min="11023" max="11023" width="26.140625" style="31" customWidth="1"/>
    <col min="11024" max="11024" width="19.5703125" style="31" bestFit="1" customWidth="1"/>
    <col min="11025" max="11025" width="21.85546875" style="31" customWidth="1"/>
    <col min="11026" max="11026" width="18.28515625" style="31" customWidth="1"/>
    <col min="11027" max="11030" width="6.42578125" style="31" customWidth="1"/>
    <col min="11031" max="11259" width="11.42578125" style="31" customWidth="1"/>
    <col min="11260" max="11260" width="1" style="31" customWidth="1"/>
    <col min="11261" max="11261" width="4.28515625" style="31" customWidth="1"/>
    <col min="11262" max="11262" width="34.7109375" style="31" customWidth="1"/>
    <col min="11263" max="11263" width="0" style="31" hidden="1" customWidth="1"/>
    <col min="11264" max="11264" width="20" style="31"/>
    <col min="11265" max="11265" width="3.140625" style="31" bestFit="1" customWidth="1"/>
    <col min="11266" max="11266" width="58.85546875" style="31" customWidth="1"/>
    <col min="11267" max="11267" width="31.140625" style="31" customWidth="1"/>
    <col min="11268" max="11268" width="26.7109375" style="31" customWidth="1"/>
    <col min="11269" max="11269" width="25" style="31" customWidth="1"/>
    <col min="11270" max="11271" width="29.7109375" style="31" customWidth="1"/>
    <col min="11272" max="11272" width="23" style="31" customWidth="1"/>
    <col min="11273" max="11273" width="27.28515625" style="31" customWidth="1"/>
    <col min="11274" max="11274" width="29.5703125" style="31" customWidth="1"/>
    <col min="11275" max="11275" width="33" style="31" customWidth="1"/>
    <col min="11276" max="11276" width="29.85546875" style="31" customWidth="1"/>
    <col min="11277" max="11277" width="26.28515625" style="31" customWidth="1"/>
    <col min="11278" max="11278" width="22.140625" style="31" customWidth="1"/>
    <col min="11279" max="11279" width="26.140625" style="31" customWidth="1"/>
    <col min="11280" max="11280" width="19.5703125" style="31" bestFit="1" customWidth="1"/>
    <col min="11281" max="11281" width="21.85546875" style="31" customWidth="1"/>
    <col min="11282" max="11282" width="18.28515625" style="31" customWidth="1"/>
    <col min="11283" max="11286" width="6.42578125" style="31" customWidth="1"/>
    <col min="11287" max="11515" width="11.42578125" style="31" customWidth="1"/>
    <col min="11516" max="11516" width="1" style="31" customWidth="1"/>
    <col min="11517" max="11517" width="4.28515625" style="31" customWidth="1"/>
    <col min="11518" max="11518" width="34.7109375" style="31" customWidth="1"/>
    <col min="11519" max="11519" width="0" style="31" hidden="1" customWidth="1"/>
    <col min="11520" max="11520" width="20" style="31"/>
    <col min="11521" max="11521" width="3.140625" style="31" bestFit="1" customWidth="1"/>
    <col min="11522" max="11522" width="58.85546875" style="31" customWidth="1"/>
    <col min="11523" max="11523" width="31.140625" style="31" customWidth="1"/>
    <col min="11524" max="11524" width="26.7109375" style="31" customWidth="1"/>
    <col min="11525" max="11525" width="25" style="31" customWidth="1"/>
    <col min="11526" max="11527" width="29.7109375" style="31" customWidth="1"/>
    <col min="11528" max="11528" width="23" style="31" customWidth="1"/>
    <col min="11529" max="11529" width="27.28515625" style="31" customWidth="1"/>
    <col min="11530" max="11530" width="29.5703125" style="31" customWidth="1"/>
    <col min="11531" max="11531" width="33" style="31" customWidth="1"/>
    <col min="11532" max="11532" width="29.85546875" style="31" customWidth="1"/>
    <col min="11533" max="11533" width="26.28515625" style="31" customWidth="1"/>
    <col min="11534" max="11534" width="22.140625" style="31" customWidth="1"/>
    <col min="11535" max="11535" width="26.140625" style="31" customWidth="1"/>
    <col min="11536" max="11536" width="19.5703125" style="31" bestFit="1" customWidth="1"/>
    <col min="11537" max="11537" width="21.85546875" style="31" customWidth="1"/>
    <col min="11538" max="11538" width="18.28515625" style="31" customWidth="1"/>
    <col min="11539" max="11542" width="6.42578125" style="31" customWidth="1"/>
    <col min="11543" max="11771" width="11.42578125" style="31" customWidth="1"/>
    <col min="11772" max="11772" width="1" style="31" customWidth="1"/>
    <col min="11773" max="11773" width="4.28515625" style="31" customWidth="1"/>
    <col min="11774" max="11774" width="34.7109375" style="31" customWidth="1"/>
    <col min="11775" max="11775" width="0" style="31" hidden="1" customWidth="1"/>
    <col min="11776" max="11776" width="20" style="31"/>
    <col min="11777" max="11777" width="3.140625" style="31" bestFit="1" customWidth="1"/>
    <col min="11778" max="11778" width="58.85546875" style="31" customWidth="1"/>
    <col min="11779" max="11779" width="31.140625" style="31" customWidth="1"/>
    <col min="11780" max="11780" width="26.7109375" style="31" customWidth="1"/>
    <col min="11781" max="11781" width="25" style="31" customWidth="1"/>
    <col min="11782" max="11783" width="29.7109375" style="31" customWidth="1"/>
    <col min="11784" max="11784" width="23" style="31" customWidth="1"/>
    <col min="11785" max="11785" width="27.28515625" style="31" customWidth="1"/>
    <col min="11786" max="11786" width="29.5703125" style="31" customWidth="1"/>
    <col min="11787" max="11787" width="33" style="31" customWidth="1"/>
    <col min="11788" max="11788" width="29.85546875" style="31" customWidth="1"/>
    <col min="11789" max="11789" width="26.28515625" style="31" customWidth="1"/>
    <col min="11790" max="11790" width="22.140625" style="31" customWidth="1"/>
    <col min="11791" max="11791" width="26.140625" style="31" customWidth="1"/>
    <col min="11792" max="11792" width="19.5703125" style="31" bestFit="1" customWidth="1"/>
    <col min="11793" max="11793" width="21.85546875" style="31" customWidth="1"/>
    <col min="11794" max="11794" width="18.28515625" style="31" customWidth="1"/>
    <col min="11795" max="11798" width="6.42578125" style="31" customWidth="1"/>
    <col min="11799" max="12027" width="11.42578125" style="31" customWidth="1"/>
    <col min="12028" max="12028" width="1" style="31" customWidth="1"/>
    <col min="12029" max="12029" width="4.28515625" style="31" customWidth="1"/>
    <col min="12030" max="12030" width="34.7109375" style="31" customWidth="1"/>
    <col min="12031" max="12031" width="0" style="31" hidden="1" customWidth="1"/>
    <col min="12032" max="12032" width="20" style="31"/>
    <col min="12033" max="12033" width="3.140625" style="31" bestFit="1" customWidth="1"/>
    <col min="12034" max="12034" width="58.85546875" style="31" customWidth="1"/>
    <col min="12035" max="12035" width="31.140625" style="31" customWidth="1"/>
    <col min="12036" max="12036" width="26.7109375" style="31" customWidth="1"/>
    <col min="12037" max="12037" width="25" style="31" customWidth="1"/>
    <col min="12038" max="12039" width="29.7109375" style="31" customWidth="1"/>
    <col min="12040" max="12040" width="23" style="31" customWidth="1"/>
    <col min="12041" max="12041" width="27.28515625" style="31" customWidth="1"/>
    <col min="12042" max="12042" width="29.5703125" style="31" customWidth="1"/>
    <col min="12043" max="12043" width="33" style="31" customWidth="1"/>
    <col min="12044" max="12044" width="29.85546875" style="31" customWidth="1"/>
    <col min="12045" max="12045" width="26.28515625" style="31" customWidth="1"/>
    <col min="12046" max="12046" width="22.140625" style="31" customWidth="1"/>
    <col min="12047" max="12047" width="26.140625" style="31" customWidth="1"/>
    <col min="12048" max="12048" width="19.5703125" style="31" bestFit="1" customWidth="1"/>
    <col min="12049" max="12049" width="21.85546875" style="31" customWidth="1"/>
    <col min="12050" max="12050" width="18.28515625" style="31" customWidth="1"/>
    <col min="12051" max="12054" width="6.42578125" style="31" customWidth="1"/>
    <col min="12055" max="12283" width="11.42578125" style="31" customWidth="1"/>
    <col min="12284" max="12284" width="1" style="31" customWidth="1"/>
    <col min="12285" max="12285" width="4.28515625" style="31" customWidth="1"/>
    <col min="12286" max="12286" width="34.7109375" style="31" customWidth="1"/>
    <col min="12287" max="12287" width="0" style="31" hidden="1" customWidth="1"/>
    <col min="12288" max="12288" width="20" style="31"/>
    <col min="12289" max="12289" width="3.140625" style="31" bestFit="1" customWidth="1"/>
    <col min="12290" max="12290" width="58.85546875" style="31" customWidth="1"/>
    <col min="12291" max="12291" width="31.140625" style="31" customWidth="1"/>
    <col min="12292" max="12292" width="26.7109375" style="31" customWidth="1"/>
    <col min="12293" max="12293" width="25" style="31" customWidth="1"/>
    <col min="12294" max="12295" width="29.7109375" style="31" customWidth="1"/>
    <col min="12296" max="12296" width="23" style="31" customWidth="1"/>
    <col min="12297" max="12297" width="27.28515625" style="31" customWidth="1"/>
    <col min="12298" max="12298" width="29.5703125" style="31" customWidth="1"/>
    <col min="12299" max="12299" width="33" style="31" customWidth="1"/>
    <col min="12300" max="12300" width="29.85546875" style="31" customWidth="1"/>
    <col min="12301" max="12301" width="26.28515625" style="31" customWidth="1"/>
    <col min="12302" max="12302" width="22.140625" style="31" customWidth="1"/>
    <col min="12303" max="12303" width="26.140625" style="31" customWidth="1"/>
    <col min="12304" max="12304" width="19.5703125" style="31" bestFit="1" customWidth="1"/>
    <col min="12305" max="12305" width="21.85546875" style="31" customWidth="1"/>
    <col min="12306" max="12306" width="18.28515625" style="31" customWidth="1"/>
    <col min="12307" max="12310" width="6.42578125" style="31" customWidth="1"/>
    <col min="12311" max="12539" width="11.42578125" style="31" customWidth="1"/>
    <col min="12540" max="12540" width="1" style="31" customWidth="1"/>
    <col min="12541" max="12541" width="4.28515625" style="31" customWidth="1"/>
    <col min="12542" max="12542" width="34.7109375" style="31" customWidth="1"/>
    <col min="12543" max="12543" width="0" style="31" hidden="1" customWidth="1"/>
    <col min="12544" max="12544" width="20" style="31"/>
    <col min="12545" max="12545" width="3.140625" style="31" bestFit="1" customWidth="1"/>
    <col min="12546" max="12546" width="58.85546875" style="31" customWidth="1"/>
    <col min="12547" max="12547" width="31.140625" style="31" customWidth="1"/>
    <col min="12548" max="12548" width="26.7109375" style="31" customWidth="1"/>
    <col min="12549" max="12549" width="25" style="31" customWidth="1"/>
    <col min="12550" max="12551" width="29.7109375" style="31" customWidth="1"/>
    <col min="12552" max="12552" width="23" style="31" customWidth="1"/>
    <col min="12553" max="12553" width="27.28515625" style="31" customWidth="1"/>
    <col min="12554" max="12554" width="29.5703125" style="31" customWidth="1"/>
    <col min="12555" max="12555" width="33" style="31" customWidth="1"/>
    <col min="12556" max="12556" width="29.85546875" style="31" customWidth="1"/>
    <col min="12557" max="12557" width="26.28515625" style="31" customWidth="1"/>
    <col min="12558" max="12558" width="22.140625" style="31" customWidth="1"/>
    <col min="12559" max="12559" width="26.140625" style="31" customWidth="1"/>
    <col min="12560" max="12560" width="19.5703125" style="31" bestFit="1" customWidth="1"/>
    <col min="12561" max="12561" width="21.85546875" style="31" customWidth="1"/>
    <col min="12562" max="12562" width="18.28515625" style="31" customWidth="1"/>
    <col min="12563" max="12566" width="6.42578125" style="31" customWidth="1"/>
    <col min="12567" max="12795" width="11.42578125" style="31" customWidth="1"/>
    <col min="12796" max="12796" width="1" style="31" customWidth="1"/>
    <col min="12797" max="12797" width="4.28515625" style="31" customWidth="1"/>
    <col min="12798" max="12798" width="34.7109375" style="31" customWidth="1"/>
    <col min="12799" max="12799" width="0" style="31" hidden="1" customWidth="1"/>
    <col min="12800" max="12800" width="20" style="31"/>
    <col min="12801" max="12801" width="3.140625" style="31" bestFit="1" customWidth="1"/>
    <col min="12802" max="12802" width="58.85546875" style="31" customWidth="1"/>
    <col min="12803" max="12803" width="31.140625" style="31" customWidth="1"/>
    <col min="12804" max="12804" width="26.7109375" style="31" customWidth="1"/>
    <col min="12805" max="12805" width="25" style="31" customWidth="1"/>
    <col min="12806" max="12807" width="29.7109375" style="31" customWidth="1"/>
    <col min="12808" max="12808" width="23" style="31" customWidth="1"/>
    <col min="12809" max="12809" width="27.28515625" style="31" customWidth="1"/>
    <col min="12810" max="12810" width="29.5703125" style="31" customWidth="1"/>
    <col min="12811" max="12811" width="33" style="31" customWidth="1"/>
    <col min="12812" max="12812" width="29.85546875" style="31" customWidth="1"/>
    <col min="12813" max="12813" width="26.28515625" style="31" customWidth="1"/>
    <col min="12814" max="12814" width="22.140625" style="31" customWidth="1"/>
    <col min="12815" max="12815" width="26.140625" style="31" customWidth="1"/>
    <col min="12816" max="12816" width="19.5703125" style="31" bestFit="1" customWidth="1"/>
    <col min="12817" max="12817" width="21.85546875" style="31" customWidth="1"/>
    <col min="12818" max="12818" width="18.28515625" style="31" customWidth="1"/>
    <col min="12819" max="12822" width="6.42578125" style="31" customWidth="1"/>
    <col min="12823" max="13051" width="11.42578125" style="31" customWidth="1"/>
    <col min="13052" max="13052" width="1" style="31" customWidth="1"/>
    <col min="13053" max="13053" width="4.28515625" style="31" customWidth="1"/>
    <col min="13054" max="13054" width="34.7109375" style="31" customWidth="1"/>
    <col min="13055" max="13055" width="0" style="31" hidden="1" customWidth="1"/>
    <col min="13056" max="13056" width="20" style="31"/>
    <col min="13057" max="13057" width="3.140625" style="31" bestFit="1" customWidth="1"/>
    <col min="13058" max="13058" width="58.85546875" style="31" customWidth="1"/>
    <col min="13059" max="13059" width="31.140625" style="31" customWidth="1"/>
    <col min="13060" max="13060" width="26.7109375" style="31" customWidth="1"/>
    <col min="13061" max="13061" width="25" style="31" customWidth="1"/>
    <col min="13062" max="13063" width="29.7109375" style="31" customWidth="1"/>
    <col min="13064" max="13064" width="23" style="31" customWidth="1"/>
    <col min="13065" max="13065" width="27.28515625" style="31" customWidth="1"/>
    <col min="13066" max="13066" width="29.5703125" style="31" customWidth="1"/>
    <col min="13067" max="13067" width="33" style="31" customWidth="1"/>
    <col min="13068" max="13068" width="29.85546875" style="31" customWidth="1"/>
    <col min="13069" max="13069" width="26.28515625" style="31" customWidth="1"/>
    <col min="13070" max="13070" width="22.140625" style="31" customWidth="1"/>
    <col min="13071" max="13071" width="26.140625" style="31" customWidth="1"/>
    <col min="13072" max="13072" width="19.5703125" style="31" bestFit="1" customWidth="1"/>
    <col min="13073" max="13073" width="21.85546875" style="31" customWidth="1"/>
    <col min="13074" max="13074" width="18.28515625" style="31" customWidth="1"/>
    <col min="13075" max="13078" width="6.42578125" style="31" customWidth="1"/>
    <col min="13079" max="13307" width="11.42578125" style="31" customWidth="1"/>
    <col min="13308" max="13308" width="1" style="31" customWidth="1"/>
    <col min="13309" max="13309" width="4.28515625" style="31" customWidth="1"/>
    <col min="13310" max="13310" width="34.7109375" style="31" customWidth="1"/>
    <col min="13311" max="13311" width="0" style="31" hidden="1" customWidth="1"/>
    <col min="13312" max="13312" width="20" style="31"/>
    <col min="13313" max="13313" width="3.140625" style="31" bestFit="1" customWidth="1"/>
    <col min="13314" max="13314" width="58.85546875" style="31" customWidth="1"/>
    <col min="13315" max="13315" width="31.140625" style="31" customWidth="1"/>
    <col min="13316" max="13316" width="26.7109375" style="31" customWidth="1"/>
    <col min="13317" max="13317" width="25" style="31" customWidth="1"/>
    <col min="13318" max="13319" width="29.7109375" style="31" customWidth="1"/>
    <col min="13320" max="13320" width="23" style="31" customWidth="1"/>
    <col min="13321" max="13321" width="27.28515625" style="31" customWidth="1"/>
    <col min="13322" max="13322" width="29.5703125" style="31" customWidth="1"/>
    <col min="13323" max="13323" width="33" style="31" customWidth="1"/>
    <col min="13324" max="13324" width="29.85546875" style="31" customWidth="1"/>
    <col min="13325" max="13325" width="26.28515625" style="31" customWidth="1"/>
    <col min="13326" max="13326" width="22.140625" style="31" customWidth="1"/>
    <col min="13327" max="13327" width="26.140625" style="31" customWidth="1"/>
    <col min="13328" max="13328" width="19.5703125" style="31" bestFit="1" customWidth="1"/>
    <col min="13329" max="13329" width="21.85546875" style="31" customWidth="1"/>
    <col min="13330" max="13330" width="18.28515625" style="31" customWidth="1"/>
    <col min="13331" max="13334" width="6.42578125" style="31" customWidth="1"/>
    <col min="13335" max="13563" width="11.42578125" style="31" customWidth="1"/>
    <col min="13564" max="13564" width="1" style="31" customWidth="1"/>
    <col min="13565" max="13565" width="4.28515625" style="31" customWidth="1"/>
    <col min="13566" max="13566" width="34.7109375" style="31" customWidth="1"/>
    <col min="13567" max="13567" width="0" style="31" hidden="1" customWidth="1"/>
    <col min="13568" max="13568" width="20" style="31"/>
    <col min="13569" max="13569" width="3.140625" style="31" bestFit="1" customWidth="1"/>
    <col min="13570" max="13570" width="58.85546875" style="31" customWidth="1"/>
    <col min="13571" max="13571" width="31.140625" style="31" customWidth="1"/>
    <col min="13572" max="13572" width="26.7109375" style="31" customWidth="1"/>
    <col min="13573" max="13573" width="25" style="31" customWidth="1"/>
    <col min="13574" max="13575" width="29.7109375" style="31" customWidth="1"/>
    <col min="13576" max="13576" width="23" style="31" customWidth="1"/>
    <col min="13577" max="13577" width="27.28515625" style="31" customWidth="1"/>
    <col min="13578" max="13578" width="29.5703125" style="31" customWidth="1"/>
    <col min="13579" max="13579" width="33" style="31" customWidth="1"/>
    <col min="13580" max="13580" width="29.85546875" style="31" customWidth="1"/>
    <col min="13581" max="13581" width="26.28515625" style="31" customWidth="1"/>
    <col min="13582" max="13582" width="22.140625" style="31" customWidth="1"/>
    <col min="13583" max="13583" width="26.140625" style="31" customWidth="1"/>
    <col min="13584" max="13584" width="19.5703125" style="31" bestFit="1" customWidth="1"/>
    <col min="13585" max="13585" width="21.85546875" style="31" customWidth="1"/>
    <col min="13586" max="13586" width="18.28515625" style="31" customWidth="1"/>
    <col min="13587" max="13590" width="6.42578125" style="31" customWidth="1"/>
    <col min="13591" max="13819" width="11.42578125" style="31" customWidth="1"/>
    <col min="13820" max="13820" width="1" style="31" customWidth="1"/>
    <col min="13821" max="13821" width="4.28515625" style="31" customWidth="1"/>
    <col min="13822" max="13822" width="34.7109375" style="31" customWidth="1"/>
    <col min="13823" max="13823" width="0" style="31" hidden="1" customWidth="1"/>
    <col min="13824" max="13824" width="20" style="31"/>
    <col min="13825" max="13825" width="3.140625" style="31" bestFit="1" customWidth="1"/>
    <col min="13826" max="13826" width="58.85546875" style="31" customWidth="1"/>
    <col min="13827" max="13827" width="31.140625" style="31" customWidth="1"/>
    <col min="13828" max="13828" width="26.7109375" style="31" customWidth="1"/>
    <col min="13829" max="13829" width="25" style="31" customWidth="1"/>
    <col min="13830" max="13831" width="29.7109375" style="31" customWidth="1"/>
    <col min="13832" max="13832" width="23" style="31" customWidth="1"/>
    <col min="13833" max="13833" width="27.28515625" style="31" customWidth="1"/>
    <col min="13834" max="13834" width="29.5703125" style="31" customWidth="1"/>
    <col min="13835" max="13835" width="33" style="31" customWidth="1"/>
    <col min="13836" max="13836" width="29.85546875" style="31" customWidth="1"/>
    <col min="13837" max="13837" width="26.28515625" style="31" customWidth="1"/>
    <col min="13838" max="13838" width="22.140625" style="31" customWidth="1"/>
    <col min="13839" max="13839" width="26.140625" style="31" customWidth="1"/>
    <col min="13840" max="13840" width="19.5703125" style="31" bestFit="1" customWidth="1"/>
    <col min="13841" max="13841" width="21.85546875" style="31" customWidth="1"/>
    <col min="13842" max="13842" width="18.28515625" style="31" customWidth="1"/>
    <col min="13843" max="13846" width="6.42578125" style="31" customWidth="1"/>
    <col min="13847" max="14075" width="11.42578125" style="31" customWidth="1"/>
    <col min="14076" max="14076" width="1" style="31" customWidth="1"/>
    <col min="14077" max="14077" width="4.28515625" style="31" customWidth="1"/>
    <col min="14078" max="14078" width="34.7109375" style="31" customWidth="1"/>
    <col min="14079" max="14079" width="0" style="31" hidden="1" customWidth="1"/>
    <col min="14080" max="14080" width="20" style="31"/>
    <col min="14081" max="14081" width="3.140625" style="31" bestFit="1" customWidth="1"/>
    <col min="14082" max="14082" width="58.85546875" style="31" customWidth="1"/>
    <col min="14083" max="14083" width="31.140625" style="31" customWidth="1"/>
    <col min="14084" max="14084" width="26.7109375" style="31" customWidth="1"/>
    <col min="14085" max="14085" width="25" style="31" customWidth="1"/>
    <col min="14086" max="14087" width="29.7109375" style="31" customWidth="1"/>
    <col min="14088" max="14088" width="23" style="31" customWidth="1"/>
    <col min="14089" max="14089" width="27.28515625" style="31" customWidth="1"/>
    <col min="14090" max="14090" width="29.5703125" style="31" customWidth="1"/>
    <col min="14091" max="14091" width="33" style="31" customWidth="1"/>
    <col min="14092" max="14092" width="29.85546875" style="31" customWidth="1"/>
    <col min="14093" max="14093" width="26.28515625" style="31" customWidth="1"/>
    <col min="14094" max="14094" width="22.140625" style="31" customWidth="1"/>
    <col min="14095" max="14095" width="26.140625" style="31" customWidth="1"/>
    <col min="14096" max="14096" width="19.5703125" style="31" bestFit="1" customWidth="1"/>
    <col min="14097" max="14097" width="21.85546875" style="31" customWidth="1"/>
    <col min="14098" max="14098" width="18.28515625" style="31" customWidth="1"/>
    <col min="14099" max="14102" width="6.42578125" style="31" customWidth="1"/>
    <col min="14103" max="14331" width="11.42578125" style="31" customWidth="1"/>
    <col min="14332" max="14332" width="1" style="31" customWidth="1"/>
    <col min="14333" max="14333" width="4.28515625" style="31" customWidth="1"/>
    <col min="14334" max="14334" width="34.7109375" style="31" customWidth="1"/>
    <col min="14335" max="14335" width="0" style="31" hidden="1" customWidth="1"/>
    <col min="14336" max="14336" width="20" style="31"/>
    <col min="14337" max="14337" width="3.140625" style="31" bestFit="1" customWidth="1"/>
    <col min="14338" max="14338" width="58.85546875" style="31" customWidth="1"/>
    <col min="14339" max="14339" width="31.140625" style="31" customWidth="1"/>
    <col min="14340" max="14340" width="26.7109375" style="31" customWidth="1"/>
    <col min="14341" max="14341" width="25" style="31" customWidth="1"/>
    <col min="14342" max="14343" width="29.7109375" style="31" customWidth="1"/>
    <col min="14344" max="14344" width="23" style="31" customWidth="1"/>
    <col min="14345" max="14345" width="27.28515625" style="31" customWidth="1"/>
    <col min="14346" max="14346" width="29.5703125" style="31" customWidth="1"/>
    <col min="14347" max="14347" width="33" style="31" customWidth="1"/>
    <col min="14348" max="14348" width="29.85546875" style="31" customWidth="1"/>
    <col min="14349" max="14349" width="26.28515625" style="31" customWidth="1"/>
    <col min="14350" max="14350" width="22.140625" style="31" customWidth="1"/>
    <col min="14351" max="14351" width="26.140625" style="31" customWidth="1"/>
    <col min="14352" max="14352" width="19.5703125" style="31" bestFit="1" customWidth="1"/>
    <col min="14353" max="14353" width="21.85546875" style="31" customWidth="1"/>
    <col min="14354" max="14354" width="18.28515625" style="31" customWidth="1"/>
    <col min="14355" max="14358" width="6.42578125" style="31" customWidth="1"/>
    <col min="14359" max="14587" width="11.42578125" style="31" customWidth="1"/>
    <col min="14588" max="14588" width="1" style="31" customWidth="1"/>
    <col min="14589" max="14589" width="4.28515625" style="31" customWidth="1"/>
    <col min="14590" max="14590" width="34.7109375" style="31" customWidth="1"/>
    <col min="14591" max="14591" width="0" style="31" hidden="1" customWidth="1"/>
    <col min="14592" max="14592" width="20" style="31"/>
    <col min="14593" max="14593" width="3.140625" style="31" bestFit="1" customWidth="1"/>
    <col min="14594" max="14594" width="58.85546875" style="31" customWidth="1"/>
    <col min="14595" max="14595" width="31.140625" style="31" customWidth="1"/>
    <col min="14596" max="14596" width="26.7109375" style="31" customWidth="1"/>
    <col min="14597" max="14597" width="25" style="31" customWidth="1"/>
    <col min="14598" max="14599" width="29.7109375" style="31" customWidth="1"/>
    <col min="14600" max="14600" width="23" style="31" customWidth="1"/>
    <col min="14601" max="14601" width="27.28515625" style="31" customWidth="1"/>
    <col min="14602" max="14602" width="29.5703125" style="31" customWidth="1"/>
    <col min="14603" max="14603" width="33" style="31" customWidth="1"/>
    <col min="14604" max="14604" width="29.85546875" style="31" customWidth="1"/>
    <col min="14605" max="14605" width="26.28515625" style="31" customWidth="1"/>
    <col min="14606" max="14606" width="22.140625" style="31" customWidth="1"/>
    <col min="14607" max="14607" width="26.140625" style="31" customWidth="1"/>
    <col min="14608" max="14608" width="19.5703125" style="31" bestFit="1" customWidth="1"/>
    <col min="14609" max="14609" width="21.85546875" style="31" customWidth="1"/>
    <col min="14610" max="14610" width="18.28515625" style="31" customWidth="1"/>
    <col min="14611" max="14614" width="6.42578125" style="31" customWidth="1"/>
    <col min="14615" max="14843" width="11.42578125" style="31" customWidth="1"/>
    <col min="14844" max="14844" width="1" style="31" customWidth="1"/>
    <col min="14845" max="14845" width="4.28515625" style="31" customWidth="1"/>
    <col min="14846" max="14846" width="34.7109375" style="31" customWidth="1"/>
    <col min="14847" max="14847" width="0" style="31" hidden="1" customWidth="1"/>
    <col min="14848" max="14848" width="20" style="31"/>
    <col min="14849" max="14849" width="3.140625" style="31" bestFit="1" customWidth="1"/>
    <col min="14850" max="14850" width="58.85546875" style="31" customWidth="1"/>
    <col min="14851" max="14851" width="31.140625" style="31" customWidth="1"/>
    <col min="14852" max="14852" width="26.7109375" style="31" customWidth="1"/>
    <col min="14853" max="14853" width="25" style="31" customWidth="1"/>
    <col min="14854" max="14855" width="29.7109375" style="31" customWidth="1"/>
    <col min="14856" max="14856" width="23" style="31" customWidth="1"/>
    <col min="14857" max="14857" width="27.28515625" style="31" customWidth="1"/>
    <col min="14858" max="14858" width="29.5703125" style="31" customWidth="1"/>
    <col min="14859" max="14859" width="33" style="31" customWidth="1"/>
    <col min="14860" max="14860" width="29.85546875" style="31" customWidth="1"/>
    <col min="14861" max="14861" width="26.28515625" style="31" customWidth="1"/>
    <col min="14862" max="14862" width="22.140625" style="31" customWidth="1"/>
    <col min="14863" max="14863" width="26.140625" style="31" customWidth="1"/>
    <col min="14864" max="14864" width="19.5703125" style="31" bestFit="1" customWidth="1"/>
    <col min="14865" max="14865" width="21.85546875" style="31" customWidth="1"/>
    <col min="14866" max="14866" width="18.28515625" style="31" customWidth="1"/>
    <col min="14867" max="14870" width="6.42578125" style="31" customWidth="1"/>
    <col min="14871" max="15099" width="11.42578125" style="31" customWidth="1"/>
    <col min="15100" max="15100" width="1" style="31" customWidth="1"/>
    <col min="15101" max="15101" width="4.28515625" style="31" customWidth="1"/>
    <col min="15102" max="15102" width="34.7109375" style="31" customWidth="1"/>
    <col min="15103" max="15103" width="0" style="31" hidden="1" customWidth="1"/>
    <col min="15104" max="15104" width="20" style="31"/>
    <col min="15105" max="15105" width="3.140625" style="31" bestFit="1" customWidth="1"/>
    <col min="15106" max="15106" width="58.85546875" style="31" customWidth="1"/>
    <col min="15107" max="15107" width="31.140625" style="31" customWidth="1"/>
    <col min="15108" max="15108" width="26.7109375" style="31" customWidth="1"/>
    <col min="15109" max="15109" width="25" style="31" customWidth="1"/>
    <col min="15110" max="15111" width="29.7109375" style="31" customWidth="1"/>
    <col min="15112" max="15112" width="23" style="31" customWidth="1"/>
    <col min="15113" max="15113" width="27.28515625" style="31" customWidth="1"/>
    <col min="15114" max="15114" width="29.5703125" style="31" customWidth="1"/>
    <col min="15115" max="15115" width="33" style="31" customWidth="1"/>
    <col min="15116" max="15116" width="29.85546875" style="31" customWidth="1"/>
    <col min="15117" max="15117" width="26.28515625" style="31" customWidth="1"/>
    <col min="15118" max="15118" width="22.140625" style="31" customWidth="1"/>
    <col min="15119" max="15119" width="26.140625" style="31" customWidth="1"/>
    <col min="15120" max="15120" width="19.5703125" style="31" bestFit="1" customWidth="1"/>
    <col min="15121" max="15121" width="21.85546875" style="31" customWidth="1"/>
    <col min="15122" max="15122" width="18.28515625" style="31" customWidth="1"/>
    <col min="15123" max="15126" width="6.42578125" style="31" customWidth="1"/>
    <col min="15127" max="15355" width="11.42578125" style="31" customWidth="1"/>
    <col min="15356" max="15356" width="1" style="31" customWidth="1"/>
    <col min="15357" max="15357" width="4.28515625" style="31" customWidth="1"/>
    <col min="15358" max="15358" width="34.7109375" style="31" customWidth="1"/>
    <col min="15359" max="15359" width="0" style="31" hidden="1" customWidth="1"/>
    <col min="15360" max="15360" width="20" style="31"/>
    <col min="15361" max="15361" width="3.140625" style="31" bestFit="1" customWidth="1"/>
    <col min="15362" max="15362" width="58.85546875" style="31" customWidth="1"/>
    <col min="15363" max="15363" width="31.140625" style="31" customWidth="1"/>
    <col min="15364" max="15364" width="26.7109375" style="31" customWidth="1"/>
    <col min="15365" max="15365" width="25" style="31" customWidth="1"/>
    <col min="15366" max="15367" width="29.7109375" style="31" customWidth="1"/>
    <col min="15368" max="15368" width="23" style="31" customWidth="1"/>
    <col min="15369" max="15369" width="27.28515625" style="31" customWidth="1"/>
    <col min="15370" max="15370" width="29.5703125" style="31" customWidth="1"/>
    <col min="15371" max="15371" width="33" style="31" customWidth="1"/>
    <col min="15372" max="15372" width="29.85546875" style="31" customWidth="1"/>
    <col min="15373" max="15373" width="26.28515625" style="31" customWidth="1"/>
    <col min="15374" max="15374" width="22.140625" style="31" customWidth="1"/>
    <col min="15375" max="15375" width="26.140625" style="31" customWidth="1"/>
    <col min="15376" max="15376" width="19.5703125" style="31" bestFit="1" customWidth="1"/>
    <col min="15377" max="15377" width="21.85546875" style="31" customWidth="1"/>
    <col min="15378" max="15378" width="18.28515625" style="31" customWidth="1"/>
    <col min="15379" max="15382" width="6.42578125" style="31" customWidth="1"/>
    <col min="15383" max="15611" width="11.42578125" style="31" customWidth="1"/>
    <col min="15612" max="15612" width="1" style="31" customWidth="1"/>
    <col min="15613" max="15613" width="4.28515625" style="31" customWidth="1"/>
    <col min="15614" max="15614" width="34.7109375" style="31" customWidth="1"/>
    <col min="15615" max="15615" width="0" style="31" hidden="1" customWidth="1"/>
    <col min="15616" max="15616" width="20" style="31"/>
    <col min="15617" max="15617" width="3.140625" style="31" bestFit="1" customWidth="1"/>
    <col min="15618" max="15618" width="58.85546875" style="31" customWidth="1"/>
    <col min="15619" max="15619" width="31.140625" style="31" customWidth="1"/>
    <col min="15620" max="15620" width="26.7109375" style="31" customWidth="1"/>
    <col min="15621" max="15621" width="25" style="31" customWidth="1"/>
    <col min="15622" max="15623" width="29.7109375" style="31" customWidth="1"/>
    <col min="15624" max="15624" width="23" style="31" customWidth="1"/>
    <col min="15625" max="15625" width="27.28515625" style="31" customWidth="1"/>
    <col min="15626" max="15626" width="29.5703125" style="31" customWidth="1"/>
    <col min="15627" max="15627" width="33" style="31" customWidth="1"/>
    <col min="15628" max="15628" width="29.85546875" style="31" customWidth="1"/>
    <col min="15629" max="15629" width="26.28515625" style="31" customWidth="1"/>
    <col min="15630" max="15630" width="22.140625" style="31" customWidth="1"/>
    <col min="15631" max="15631" width="26.140625" style="31" customWidth="1"/>
    <col min="15632" max="15632" width="19.5703125" style="31" bestFit="1" customWidth="1"/>
    <col min="15633" max="15633" width="21.85546875" style="31" customWidth="1"/>
    <col min="15634" max="15634" width="18.28515625" style="31" customWidth="1"/>
    <col min="15635" max="15638" width="6.42578125" style="31" customWidth="1"/>
    <col min="15639" max="15867" width="11.42578125" style="31" customWidth="1"/>
    <col min="15868" max="15868" width="1" style="31" customWidth="1"/>
    <col min="15869" max="15869" width="4.28515625" style="31" customWidth="1"/>
    <col min="15870" max="15870" width="34.7109375" style="31" customWidth="1"/>
    <col min="15871" max="15871" width="0" style="31" hidden="1" customWidth="1"/>
    <col min="15872" max="15872" width="20" style="31"/>
    <col min="15873" max="15873" width="3.140625" style="31" bestFit="1" customWidth="1"/>
    <col min="15874" max="15874" width="58.85546875" style="31" customWidth="1"/>
    <col min="15875" max="15875" width="31.140625" style="31" customWidth="1"/>
    <col min="15876" max="15876" width="26.7109375" style="31" customWidth="1"/>
    <col min="15877" max="15877" width="25" style="31" customWidth="1"/>
    <col min="15878" max="15879" width="29.7109375" style="31" customWidth="1"/>
    <col min="15880" max="15880" width="23" style="31" customWidth="1"/>
    <col min="15881" max="15881" width="27.28515625" style="31" customWidth="1"/>
    <col min="15882" max="15882" width="29.5703125" style="31" customWidth="1"/>
    <col min="15883" max="15883" width="33" style="31" customWidth="1"/>
    <col min="15884" max="15884" width="29.85546875" style="31" customWidth="1"/>
    <col min="15885" max="15885" width="26.28515625" style="31" customWidth="1"/>
    <col min="15886" max="15886" width="22.140625" style="31" customWidth="1"/>
    <col min="15887" max="15887" width="26.140625" style="31" customWidth="1"/>
    <col min="15888" max="15888" width="19.5703125" style="31" bestFit="1" customWidth="1"/>
    <col min="15889" max="15889" width="21.85546875" style="31" customWidth="1"/>
    <col min="15890" max="15890" width="18.28515625" style="31" customWidth="1"/>
    <col min="15891" max="15894" width="6.42578125" style="31" customWidth="1"/>
    <col min="15895" max="16123" width="11.42578125" style="31" customWidth="1"/>
    <col min="16124" max="16124" width="1" style="31" customWidth="1"/>
    <col min="16125" max="16125" width="4.28515625" style="31" customWidth="1"/>
    <col min="16126" max="16126" width="34.7109375" style="31" customWidth="1"/>
    <col min="16127" max="16127" width="0" style="31" hidden="1" customWidth="1"/>
    <col min="16128" max="16128" width="20" style="31"/>
    <col min="16129" max="16129" width="3.140625" style="31" bestFit="1" customWidth="1"/>
    <col min="16130" max="16130" width="58.85546875" style="31" customWidth="1"/>
    <col min="16131" max="16131" width="31.140625" style="31" customWidth="1"/>
    <col min="16132" max="16132" width="26.7109375" style="31" customWidth="1"/>
    <col min="16133" max="16133" width="25" style="31" customWidth="1"/>
    <col min="16134" max="16135" width="29.7109375" style="31" customWidth="1"/>
    <col min="16136" max="16136" width="23" style="31" customWidth="1"/>
    <col min="16137" max="16137" width="27.28515625" style="31" customWidth="1"/>
    <col min="16138" max="16138" width="29.5703125" style="31" customWidth="1"/>
    <col min="16139" max="16139" width="33" style="31" customWidth="1"/>
    <col min="16140" max="16140" width="29.85546875" style="31" customWidth="1"/>
    <col min="16141" max="16141" width="26.28515625" style="31" customWidth="1"/>
    <col min="16142" max="16142" width="22.140625" style="31" customWidth="1"/>
    <col min="16143" max="16143" width="26.140625" style="31" customWidth="1"/>
    <col min="16144" max="16144" width="19.5703125" style="31" bestFit="1" customWidth="1"/>
    <col min="16145" max="16145" width="21.85546875" style="31" customWidth="1"/>
    <col min="16146" max="16146" width="18.28515625" style="31" customWidth="1"/>
    <col min="16147" max="16150" width="6.42578125" style="31" customWidth="1"/>
    <col min="16151" max="16379" width="11.42578125" style="31" customWidth="1"/>
    <col min="16380" max="16380" width="1" style="31" customWidth="1"/>
    <col min="16381" max="16381" width="4.28515625" style="31" customWidth="1"/>
    <col min="16382" max="16382" width="34.7109375" style="31" customWidth="1"/>
    <col min="16383" max="16383" width="0" style="31" hidden="1" customWidth="1"/>
    <col min="16384" max="16384" width="20" style="31"/>
  </cols>
  <sheetData>
    <row r="2" spans="1:16" ht="26.25" x14ac:dyDescent="0.25">
      <c r="B2" s="1159" t="s">
        <v>2</v>
      </c>
      <c r="C2" s="1160"/>
      <c r="D2" s="1160"/>
      <c r="E2" s="1160"/>
      <c r="F2" s="1160"/>
      <c r="G2" s="1160"/>
      <c r="H2" s="1160"/>
      <c r="I2" s="1160"/>
      <c r="J2" s="1160"/>
      <c r="K2" s="1160"/>
      <c r="L2" s="1160"/>
      <c r="M2" s="1160"/>
      <c r="N2" s="1160"/>
      <c r="O2" s="1160"/>
      <c r="P2" s="1160"/>
    </row>
    <row r="4" spans="1:16" ht="26.25" x14ac:dyDescent="0.25">
      <c r="B4" s="1161" t="s">
        <v>3</v>
      </c>
      <c r="C4" s="1161"/>
      <c r="D4" s="1161"/>
      <c r="E4" s="1161"/>
      <c r="F4" s="1161"/>
      <c r="G4" s="1161"/>
      <c r="H4" s="1161"/>
      <c r="I4" s="1161"/>
      <c r="J4" s="1161"/>
      <c r="K4" s="1161"/>
      <c r="L4" s="1161"/>
      <c r="M4" s="1161"/>
      <c r="N4" s="1161"/>
      <c r="O4" s="1161"/>
      <c r="P4" s="1161"/>
    </row>
    <row r="5" spans="1:16" s="59" customFormat="1" ht="20.25" x14ac:dyDescent="0.3">
      <c r="A5" s="1162" t="s">
        <v>4</v>
      </c>
      <c r="B5" s="1162"/>
      <c r="C5" s="1162"/>
      <c r="D5" s="1162"/>
      <c r="E5" s="1162"/>
      <c r="F5" s="1162"/>
      <c r="G5" s="1162"/>
      <c r="H5" s="1162"/>
      <c r="I5" s="1162"/>
      <c r="J5" s="1162"/>
      <c r="K5" s="1162"/>
      <c r="L5" s="1162"/>
    </row>
    <row r="6" spans="1:16" ht="15" thickBot="1" x14ac:dyDescent="0.3"/>
    <row r="7" spans="1:16" ht="21" thickBot="1" x14ac:dyDescent="0.3">
      <c r="B7" s="12" t="s">
        <v>5</v>
      </c>
      <c r="C7" s="1075" t="s">
        <v>532</v>
      </c>
      <c r="D7" s="1075"/>
      <c r="E7" s="1075"/>
      <c r="F7" s="1075"/>
      <c r="G7" s="1075"/>
      <c r="H7" s="1075"/>
      <c r="I7" s="1075"/>
      <c r="J7" s="1075"/>
      <c r="K7" s="1075"/>
      <c r="L7" s="1075"/>
      <c r="M7" s="1075"/>
      <c r="N7" s="1076"/>
    </row>
    <row r="8" spans="1:16" ht="15.75" thickBot="1" x14ac:dyDescent="0.3">
      <c r="B8" s="13" t="s">
        <v>6</v>
      </c>
      <c r="C8" s="1075"/>
      <c r="D8" s="1075"/>
      <c r="E8" s="1075"/>
      <c r="F8" s="1075"/>
      <c r="G8" s="1075"/>
      <c r="H8" s="1075"/>
      <c r="I8" s="1075"/>
      <c r="J8" s="1075"/>
      <c r="K8" s="1075"/>
      <c r="L8" s="1075"/>
      <c r="M8" s="1075"/>
      <c r="N8" s="1076"/>
    </row>
    <row r="9" spans="1:16" ht="15.75" thickBot="1" x14ac:dyDescent="0.3">
      <c r="B9" s="13" t="s">
        <v>7</v>
      </c>
      <c r="C9" s="1075"/>
      <c r="D9" s="1075"/>
      <c r="E9" s="1075"/>
      <c r="F9" s="1075"/>
      <c r="G9" s="1075"/>
      <c r="H9" s="1075"/>
      <c r="I9" s="1075"/>
      <c r="J9" s="1075"/>
      <c r="K9" s="1075"/>
      <c r="L9" s="1075"/>
      <c r="M9" s="1075"/>
      <c r="N9" s="1076"/>
    </row>
    <row r="10" spans="1:16" ht="15.75" thickBot="1" x14ac:dyDescent="0.3">
      <c r="B10" s="13" t="s">
        <v>8</v>
      </c>
      <c r="C10" s="1075"/>
      <c r="D10" s="1075"/>
      <c r="E10" s="1075"/>
      <c r="F10" s="1075"/>
      <c r="G10" s="1075"/>
      <c r="H10" s="1075"/>
      <c r="I10" s="1075"/>
      <c r="J10" s="1075"/>
      <c r="K10" s="1075"/>
      <c r="L10" s="1075"/>
      <c r="M10" s="1075"/>
      <c r="N10" s="1076"/>
    </row>
    <row r="11" spans="1:16" ht="15.75" thickBot="1" x14ac:dyDescent="0.3">
      <c r="B11" s="13" t="s">
        <v>9</v>
      </c>
      <c r="C11" s="1077">
        <v>16</v>
      </c>
      <c r="D11" s="1077"/>
      <c r="E11" s="1078"/>
      <c r="F11" s="60"/>
      <c r="G11" s="60"/>
      <c r="H11" s="60"/>
      <c r="I11" s="60"/>
      <c r="J11" s="60"/>
      <c r="K11" s="60"/>
      <c r="L11" s="60"/>
      <c r="M11" s="60"/>
      <c r="N11" s="61"/>
    </row>
    <row r="12" spans="1:16" ht="15.75" thickBot="1" x14ac:dyDescent="0.3">
      <c r="B12" s="14" t="s">
        <v>10</v>
      </c>
      <c r="C12" s="38">
        <v>42021</v>
      </c>
      <c r="D12" s="207"/>
      <c r="E12" s="207"/>
      <c r="F12" s="207"/>
      <c r="G12" s="207"/>
      <c r="H12" s="207"/>
      <c r="I12" s="207"/>
      <c r="J12" s="207"/>
      <c r="K12" s="207"/>
      <c r="L12" s="207"/>
      <c r="M12" s="207"/>
      <c r="N12" s="208"/>
    </row>
    <row r="13" spans="1:16" ht="15.75" x14ac:dyDescent="0.25">
      <c r="B13" s="15"/>
      <c r="C13" s="39"/>
      <c r="D13" s="16"/>
      <c r="E13" s="16"/>
      <c r="F13" s="16"/>
      <c r="G13" s="16"/>
      <c r="H13" s="16"/>
      <c r="I13" s="62"/>
      <c r="J13" s="62"/>
      <c r="K13" s="62"/>
      <c r="L13" s="62"/>
      <c r="M13" s="62"/>
      <c r="N13" s="16"/>
    </row>
    <row r="14" spans="1:16" ht="15" x14ac:dyDescent="0.25">
      <c r="I14" s="62"/>
      <c r="J14" s="62"/>
      <c r="K14" s="62"/>
      <c r="L14" s="62"/>
      <c r="M14" s="62"/>
      <c r="N14" s="63"/>
    </row>
    <row r="15" spans="1:16" ht="30" customHeight="1" x14ac:dyDescent="0.25">
      <c r="B15" s="1071" t="s">
        <v>11</v>
      </c>
      <c r="C15" s="1071"/>
      <c r="D15" s="205" t="s">
        <v>12</v>
      </c>
      <c r="E15" s="205" t="s">
        <v>13</v>
      </c>
      <c r="F15" s="205" t="s">
        <v>14</v>
      </c>
      <c r="G15" s="64"/>
      <c r="I15" s="40"/>
      <c r="J15" s="40"/>
      <c r="K15" s="40"/>
      <c r="L15" s="40"/>
      <c r="M15" s="40"/>
      <c r="N15" s="63"/>
    </row>
    <row r="16" spans="1:16" ht="15" x14ac:dyDescent="0.25">
      <c r="B16" s="1071"/>
      <c r="C16" s="1071"/>
      <c r="D16" s="205">
        <v>16</v>
      </c>
      <c r="E16" s="65">
        <v>583654000</v>
      </c>
      <c r="F16" s="65">
        <v>200</v>
      </c>
      <c r="G16" s="66"/>
      <c r="I16" s="41"/>
      <c r="J16" s="41"/>
      <c r="K16" s="41"/>
      <c r="L16" s="41"/>
      <c r="M16" s="41"/>
      <c r="N16" s="63"/>
    </row>
    <row r="17" spans="1:14" ht="15" x14ac:dyDescent="0.25">
      <c r="B17" s="1071"/>
      <c r="C17" s="1071"/>
      <c r="D17" s="205"/>
      <c r="E17" s="65"/>
      <c r="F17" s="65"/>
      <c r="G17" s="66"/>
      <c r="I17" s="41"/>
      <c r="J17" s="41"/>
      <c r="K17" s="41"/>
      <c r="L17" s="41"/>
      <c r="M17" s="41"/>
      <c r="N17" s="63"/>
    </row>
    <row r="18" spans="1:14" ht="15" x14ac:dyDescent="0.25">
      <c r="B18" s="1071"/>
      <c r="C18" s="1071"/>
      <c r="D18" s="205"/>
      <c r="E18" s="65"/>
      <c r="F18" s="65"/>
      <c r="G18" s="66"/>
      <c r="I18" s="41"/>
      <c r="J18" s="41"/>
      <c r="K18" s="41"/>
      <c r="L18" s="41"/>
      <c r="M18" s="41"/>
      <c r="N18" s="63"/>
    </row>
    <row r="19" spans="1:14" ht="15" x14ac:dyDescent="0.25">
      <c r="B19" s="1071"/>
      <c r="C19" s="1071"/>
      <c r="D19" s="205"/>
      <c r="E19" s="67"/>
      <c r="F19" s="65"/>
      <c r="G19" s="66"/>
      <c r="H19" s="42"/>
      <c r="I19" s="41"/>
      <c r="J19" s="41"/>
      <c r="K19" s="41"/>
      <c r="L19" s="41"/>
      <c r="M19" s="41"/>
      <c r="N19" s="68"/>
    </row>
    <row r="20" spans="1:14" ht="15" x14ac:dyDescent="0.25">
      <c r="B20" s="1071"/>
      <c r="C20" s="1071"/>
      <c r="D20" s="205"/>
      <c r="E20" s="67"/>
      <c r="F20" s="65"/>
      <c r="G20" s="66"/>
      <c r="H20" s="42"/>
      <c r="I20" s="43"/>
      <c r="J20" s="43"/>
      <c r="K20" s="43"/>
      <c r="L20" s="43"/>
      <c r="M20" s="43"/>
      <c r="N20" s="68"/>
    </row>
    <row r="21" spans="1:14" ht="15" x14ac:dyDescent="0.25">
      <c r="B21" s="1071"/>
      <c r="C21" s="1071"/>
      <c r="D21" s="205"/>
      <c r="E21" s="67"/>
      <c r="F21" s="65"/>
      <c r="G21" s="66"/>
      <c r="H21" s="42"/>
      <c r="I21" s="62"/>
      <c r="J21" s="62"/>
      <c r="K21" s="62"/>
      <c r="L21" s="62"/>
      <c r="M21" s="62"/>
      <c r="N21" s="68"/>
    </row>
    <row r="22" spans="1:14" ht="15" x14ac:dyDescent="0.25">
      <c r="B22" s="1071"/>
      <c r="C22" s="1071"/>
      <c r="D22" s="205"/>
      <c r="E22" s="67"/>
      <c r="F22" s="65"/>
      <c r="G22" s="66"/>
      <c r="H22" s="42"/>
      <c r="I22" s="62"/>
      <c r="J22" s="62"/>
      <c r="K22" s="62"/>
      <c r="L22" s="62"/>
      <c r="M22" s="62"/>
      <c r="N22" s="68"/>
    </row>
    <row r="23" spans="1:14" ht="15.75" thickBot="1" x14ac:dyDescent="0.3">
      <c r="B23" s="1056" t="s">
        <v>15</v>
      </c>
      <c r="C23" s="1058"/>
      <c r="D23" s="205"/>
      <c r="E23" s="69">
        <f>SUM(E16:E22)</f>
        <v>583654000</v>
      </c>
      <c r="F23" s="65">
        <f>SUM(F16:F22)</f>
        <v>200</v>
      </c>
      <c r="G23" s="66"/>
      <c r="H23" s="42"/>
      <c r="I23" s="62"/>
      <c r="J23" s="62"/>
      <c r="K23" s="62"/>
      <c r="L23" s="62"/>
      <c r="M23" s="62"/>
      <c r="N23" s="68"/>
    </row>
    <row r="24" spans="1:14" ht="43.5" thickBot="1" x14ac:dyDescent="0.3">
      <c r="A24" s="35"/>
      <c r="B24" s="212" t="s">
        <v>16</v>
      </c>
      <c r="C24" s="212" t="s">
        <v>17</v>
      </c>
      <c r="E24" s="40"/>
      <c r="F24" s="40"/>
      <c r="G24" s="40"/>
      <c r="H24" s="40"/>
      <c r="I24" s="36"/>
      <c r="J24" s="36"/>
      <c r="K24" s="36"/>
      <c r="L24" s="36"/>
      <c r="M24" s="36"/>
    </row>
    <row r="25" spans="1:14" ht="15.75" thickBot="1" x14ac:dyDescent="0.3">
      <c r="A25" s="70">
        <v>1</v>
      </c>
      <c r="C25" s="71">
        <f>+F23*80%</f>
        <v>160</v>
      </c>
      <c r="D25" s="41"/>
      <c r="E25" s="72">
        <f>E23</f>
        <v>583654000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205" t="s">
        <v>19</v>
      </c>
      <c r="C30" s="205" t="s">
        <v>0</v>
      </c>
      <c r="D30" s="205" t="s">
        <v>20</v>
      </c>
      <c r="E30" s="59"/>
      <c r="F30" s="59"/>
      <c r="G30" s="59"/>
      <c r="H30" s="59"/>
      <c r="I30" s="62"/>
      <c r="J30" s="62"/>
      <c r="K30" s="62"/>
      <c r="L30" s="62"/>
      <c r="M30" s="62"/>
      <c r="N30" s="63"/>
    </row>
    <row r="31" spans="1:14" ht="15" x14ac:dyDescent="0.2">
      <c r="A31" s="74"/>
      <c r="B31" s="213" t="s">
        <v>22</v>
      </c>
      <c r="C31" s="204" t="s">
        <v>23</v>
      </c>
      <c r="D31" s="204"/>
      <c r="E31" s="59"/>
      <c r="F31" s="59"/>
      <c r="G31" s="59"/>
      <c r="H31" s="59"/>
      <c r="I31" s="62"/>
      <c r="J31" s="62"/>
      <c r="K31" s="62"/>
      <c r="L31" s="62"/>
      <c r="M31" s="62"/>
      <c r="N31" s="63"/>
    </row>
    <row r="32" spans="1:14" ht="15" x14ac:dyDescent="0.2">
      <c r="A32" s="74"/>
      <c r="B32" s="213" t="s">
        <v>24</v>
      </c>
      <c r="C32" s="204" t="s">
        <v>23</v>
      </c>
      <c r="D32" s="213"/>
      <c r="E32" s="59"/>
      <c r="F32" s="59"/>
      <c r="G32" s="59"/>
      <c r="H32" s="59"/>
      <c r="I32" s="62"/>
      <c r="J32" s="62"/>
      <c r="K32" s="62"/>
      <c r="L32" s="62"/>
      <c r="M32" s="62"/>
      <c r="N32" s="63"/>
    </row>
    <row r="33" spans="1:14" ht="15" x14ac:dyDescent="0.2">
      <c r="A33" s="74"/>
      <c r="B33" s="213" t="s">
        <v>25</v>
      </c>
      <c r="C33" s="204" t="s">
        <v>23</v>
      </c>
      <c r="D33" s="213"/>
      <c r="E33" s="59"/>
      <c r="F33" s="59"/>
      <c r="G33" s="59"/>
      <c r="H33" s="59"/>
      <c r="I33" s="62"/>
      <c r="J33" s="62"/>
      <c r="K33" s="62"/>
      <c r="L33" s="62"/>
      <c r="M33" s="62"/>
      <c r="N33" s="63"/>
    </row>
    <row r="34" spans="1:14" ht="15" x14ac:dyDescent="0.2">
      <c r="A34" s="74"/>
      <c r="B34" s="213" t="s">
        <v>26</v>
      </c>
      <c r="C34" s="204" t="s">
        <v>23</v>
      </c>
      <c r="D34" s="213"/>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205" t="s">
        <v>19</v>
      </c>
      <c r="C40" s="205" t="s">
        <v>28</v>
      </c>
      <c r="D40" s="206" t="s">
        <v>29</v>
      </c>
      <c r="E40" s="206" t="s">
        <v>30</v>
      </c>
      <c r="F40" s="59"/>
      <c r="G40" s="59"/>
      <c r="H40" s="59"/>
      <c r="I40" s="62"/>
      <c r="J40" s="62"/>
      <c r="K40" s="62"/>
      <c r="L40" s="62"/>
      <c r="M40" s="62"/>
      <c r="N40" s="63"/>
    </row>
    <row r="41" spans="1:14" ht="42.75" x14ac:dyDescent="0.2">
      <c r="A41" s="74"/>
      <c r="B41" s="76" t="s">
        <v>31</v>
      </c>
      <c r="C41" s="141">
        <v>40</v>
      </c>
      <c r="D41" s="204">
        <v>40</v>
      </c>
      <c r="E41" s="1052">
        <f>+D41+D42</f>
        <v>100</v>
      </c>
      <c r="F41" s="59"/>
      <c r="G41" s="59"/>
      <c r="H41" s="59"/>
      <c r="I41" s="62"/>
      <c r="J41" s="62"/>
      <c r="K41" s="62"/>
      <c r="L41" s="62"/>
      <c r="M41" s="62"/>
      <c r="N41" s="63"/>
    </row>
    <row r="42" spans="1:14" ht="71.25" x14ac:dyDescent="0.2">
      <c r="A42" s="74"/>
      <c r="B42" s="76" t="s">
        <v>32</v>
      </c>
      <c r="C42" s="141">
        <v>60</v>
      </c>
      <c r="D42" s="204">
        <v>60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M47" s="77"/>
      <c r="N47" s="77"/>
    </row>
    <row r="48" spans="1:14" ht="15" thickBot="1" x14ac:dyDescent="0.3">
      <c r="M48" s="77"/>
      <c r="N48" s="77"/>
    </row>
    <row r="49" spans="1:26" s="62" customFormat="1" ht="75"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200" t="s">
        <v>48</v>
      </c>
      <c r="Q49" s="200" t="s">
        <v>49</v>
      </c>
    </row>
    <row r="50" spans="1:26" s="129" customFormat="1" ht="28.5" x14ac:dyDescent="0.25">
      <c r="A50" s="141">
        <v>1</v>
      </c>
      <c r="B50" s="4" t="s">
        <v>533</v>
      </c>
      <c r="C50" s="4" t="s">
        <v>533</v>
      </c>
      <c r="D50" s="4" t="s">
        <v>486</v>
      </c>
      <c r="E50" s="4" t="s">
        <v>534</v>
      </c>
      <c r="F50" s="18" t="s">
        <v>0</v>
      </c>
      <c r="G50" s="19" t="s">
        <v>111</v>
      </c>
      <c r="H50" s="20">
        <v>41554</v>
      </c>
      <c r="I50" s="20">
        <v>41988</v>
      </c>
      <c r="J50" s="21" t="s">
        <v>20</v>
      </c>
      <c r="K50" s="94">
        <f>(I50-H50)/30</f>
        <v>14.466666666666667</v>
      </c>
      <c r="L50" s="85" t="s">
        <v>535</v>
      </c>
      <c r="M50" s="23">
        <v>200</v>
      </c>
      <c r="N50" s="24" t="s">
        <v>50</v>
      </c>
      <c r="O50" s="25">
        <v>786900400</v>
      </c>
      <c r="P50" s="25">
        <v>75</v>
      </c>
      <c r="Q50" s="211"/>
      <c r="R50" s="8"/>
      <c r="S50" s="8"/>
      <c r="T50" s="8"/>
      <c r="U50" s="8"/>
      <c r="V50" s="8"/>
      <c r="W50" s="8"/>
      <c r="X50" s="8"/>
      <c r="Y50" s="8"/>
      <c r="Z50" s="8"/>
    </row>
    <row r="51" spans="1:26" s="129" customFormat="1" ht="42.75" x14ac:dyDescent="0.25">
      <c r="A51" s="141">
        <f>+A50+1</f>
        <v>2</v>
      </c>
      <c r="B51" s="4" t="s">
        <v>533</v>
      </c>
      <c r="C51" s="4" t="s">
        <v>533</v>
      </c>
      <c r="D51" s="4" t="s">
        <v>536</v>
      </c>
      <c r="E51" s="4" t="s">
        <v>537</v>
      </c>
      <c r="F51" s="84" t="s">
        <v>0</v>
      </c>
      <c r="G51" s="28" t="s">
        <v>111</v>
      </c>
      <c r="H51" s="20">
        <v>40940</v>
      </c>
      <c r="I51" s="20">
        <v>41422</v>
      </c>
      <c r="J51" s="21" t="s">
        <v>20</v>
      </c>
      <c r="K51" s="94">
        <f>(I51-H51)/30</f>
        <v>16.066666666666666</v>
      </c>
      <c r="L51" s="85" t="s">
        <v>535</v>
      </c>
      <c r="M51" s="23">
        <v>192</v>
      </c>
      <c r="N51" s="24" t="s">
        <v>50</v>
      </c>
      <c r="O51" s="25">
        <v>732594661</v>
      </c>
      <c r="P51" s="25">
        <v>78</v>
      </c>
      <c r="Q51" s="211"/>
      <c r="R51" s="8"/>
      <c r="S51" s="8"/>
      <c r="T51" s="8"/>
      <c r="U51" s="8"/>
      <c r="V51" s="8"/>
      <c r="W51" s="8"/>
      <c r="X51" s="8"/>
      <c r="Y51" s="8"/>
      <c r="Z51" s="8"/>
    </row>
    <row r="52" spans="1:26" s="129" customFormat="1" x14ac:dyDescent="0.25">
      <c r="A52" s="141">
        <f t="shared" ref="A52:A57" si="0">+A51+1</f>
        <v>3</v>
      </c>
      <c r="B52" s="4"/>
      <c r="C52" s="4"/>
      <c r="D52" s="4"/>
      <c r="E52" s="4"/>
      <c r="F52" s="84"/>
      <c r="G52" s="28"/>
      <c r="H52" s="20"/>
      <c r="I52" s="20"/>
      <c r="J52" s="21"/>
      <c r="K52" s="94"/>
      <c r="L52" s="95"/>
      <c r="M52" s="23"/>
      <c r="N52" s="24"/>
      <c r="O52" s="25"/>
      <c r="P52" s="25"/>
      <c r="Q52" s="211"/>
      <c r="R52" s="8"/>
      <c r="S52" s="8"/>
      <c r="T52" s="8"/>
      <c r="U52" s="8"/>
      <c r="V52" s="8"/>
      <c r="W52" s="8"/>
      <c r="X52" s="8"/>
      <c r="Y52" s="8"/>
      <c r="Z52" s="8"/>
    </row>
    <row r="53" spans="1:26" s="129" customFormat="1" x14ac:dyDescent="0.25">
      <c r="A53" s="141">
        <f t="shared" si="0"/>
        <v>4</v>
      </c>
      <c r="B53" s="4"/>
      <c r="C53" s="5"/>
      <c r="D53" s="4"/>
      <c r="E53" s="4"/>
      <c r="F53" s="84"/>
      <c r="G53" s="28"/>
      <c r="H53" s="20"/>
      <c r="I53" s="20"/>
      <c r="J53" s="21"/>
      <c r="K53" s="272"/>
      <c r="L53" s="95"/>
      <c r="M53" s="24"/>
      <c r="N53" s="24"/>
      <c r="O53" s="25"/>
      <c r="P53" s="25"/>
      <c r="Q53" s="211"/>
      <c r="R53" s="8"/>
      <c r="S53" s="8"/>
      <c r="T53" s="8"/>
      <c r="U53" s="8"/>
      <c r="V53" s="8"/>
      <c r="W53" s="8"/>
      <c r="X53" s="8"/>
      <c r="Y53" s="8"/>
      <c r="Z53" s="8"/>
    </row>
    <row r="54" spans="1:26" s="129" customFormat="1" x14ac:dyDescent="0.25">
      <c r="A54" s="141">
        <f t="shared" si="0"/>
        <v>5</v>
      </c>
      <c r="B54" s="4"/>
      <c r="C54" s="5"/>
      <c r="D54" s="4"/>
      <c r="E54" s="27"/>
      <c r="F54" s="28"/>
      <c r="G54" s="28"/>
      <c r="H54" s="20"/>
      <c r="I54" s="20"/>
      <c r="J54" s="21"/>
      <c r="K54" s="21"/>
      <c r="L54" s="21"/>
      <c r="M54" s="24"/>
      <c r="N54" s="24"/>
      <c r="O54" s="25"/>
      <c r="P54" s="25"/>
      <c r="Q54" s="211"/>
      <c r="R54" s="8"/>
      <c r="S54" s="8"/>
      <c r="T54" s="8"/>
      <c r="U54" s="8"/>
      <c r="V54" s="8"/>
      <c r="W54" s="8"/>
      <c r="X54" s="8"/>
      <c r="Y54" s="8"/>
      <c r="Z54" s="8"/>
    </row>
    <row r="55" spans="1:26" s="129" customFormat="1" x14ac:dyDescent="0.25">
      <c r="A55" s="141">
        <f t="shared" si="0"/>
        <v>6</v>
      </c>
      <c r="B55" s="4"/>
      <c r="C55" s="5"/>
      <c r="D55" s="4"/>
      <c r="E55" s="27"/>
      <c r="F55" s="28"/>
      <c r="G55" s="28"/>
      <c r="H55" s="20"/>
      <c r="I55" s="22"/>
      <c r="J55" s="21"/>
      <c r="K55" s="21"/>
      <c r="L55" s="21"/>
      <c r="M55" s="24"/>
      <c r="N55" s="24"/>
      <c r="O55" s="25"/>
      <c r="P55" s="25"/>
      <c r="Q55" s="211"/>
      <c r="R55" s="8"/>
      <c r="S55" s="8"/>
      <c r="T55" s="8"/>
      <c r="U55" s="8"/>
      <c r="V55" s="8"/>
      <c r="W55" s="8"/>
      <c r="X55" s="8"/>
      <c r="Y55" s="8"/>
      <c r="Z55" s="8"/>
    </row>
    <row r="56" spans="1:26" s="129" customFormat="1" x14ac:dyDescent="0.25">
      <c r="A56" s="141">
        <f t="shared" si="0"/>
        <v>7</v>
      </c>
      <c r="B56" s="4"/>
      <c r="C56" s="5"/>
      <c r="D56" s="4"/>
      <c r="E56" s="27"/>
      <c r="F56" s="28"/>
      <c r="G56" s="28"/>
      <c r="H56" s="20"/>
      <c r="I56" s="22"/>
      <c r="J56" s="21"/>
      <c r="K56" s="21"/>
      <c r="L56" s="21"/>
      <c r="M56" s="24"/>
      <c r="N56" s="24"/>
      <c r="O56" s="25"/>
      <c r="P56" s="25"/>
      <c r="Q56" s="211"/>
      <c r="R56" s="8"/>
      <c r="S56" s="8"/>
      <c r="T56" s="8"/>
      <c r="U56" s="8"/>
      <c r="V56" s="8"/>
      <c r="W56" s="8"/>
      <c r="X56" s="8"/>
      <c r="Y56" s="8"/>
      <c r="Z56" s="8"/>
    </row>
    <row r="57" spans="1:26" s="129" customFormat="1" x14ac:dyDescent="0.25">
      <c r="A57" s="141">
        <f t="shared" si="0"/>
        <v>8</v>
      </c>
      <c r="B57" s="4"/>
      <c r="C57" s="5"/>
      <c r="D57" s="4"/>
      <c r="E57" s="27"/>
      <c r="F57" s="28"/>
      <c r="G57" s="28"/>
      <c r="H57" s="20"/>
      <c r="I57" s="20"/>
      <c r="J57" s="21"/>
      <c r="K57" s="21"/>
      <c r="L57" s="21"/>
      <c r="M57" s="24"/>
      <c r="N57" s="24"/>
      <c r="O57" s="25"/>
      <c r="P57" s="25"/>
      <c r="Q57" s="211"/>
      <c r="R57" s="8"/>
      <c r="S57" s="8"/>
      <c r="T57" s="8"/>
      <c r="U57" s="8"/>
      <c r="V57" s="8"/>
      <c r="W57" s="8"/>
      <c r="X57" s="8"/>
      <c r="Y57" s="8"/>
      <c r="Z57" s="8"/>
    </row>
    <row r="58" spans="1:26" s="129" customFormat="1" x14ac:dyDescent="0.25">
      <c r="A58" s="141"/>
      <c r="B58" s="26" t="s">
        <v>30</v>
      </c>
      <c r="C58" s="5"/>
      <c r="D58" s="4"/>
      <c r="E58" s="27"/>
      <c r="F58" s="28"/>
      <c r="G58" s="28"/>
      <c r="H58" s="28"/>
      <c r="I58" s="21"/>
      <c r="J58" s="21"/>
      <c r="K58" s="29">
        <f>SUM(K50:K57)</f>
        <v>30.533333333333331</v>
      </c>
      <c r="L58" s="30"/>
      <c r="M58" s="29">
        <v>200</v>
      </c>
      <c r="N58" s="30">
        <f>SUM(N50:N57)</f>
        <v>0</v>
      </c>
      <c r="O58" s="25"/>
      <c r="P58" s="25"/>
      <c r="Q58" s="211"/>
    </row>
    <row r="59" spans="1:26" x14ac:dyDescent="0.25">
      <c r="E59" s="46"/>
      <c r="K59" s="47"/>
    </row>
    <row r="60" spans="1:26" ht="15" x14ac:dyDescent="0.25">
      <c r="B60" s="1049" t="s">
        <v>51</v>
      </c>
      <c r="C60" s="1049" t="s">
        <v>52</v>
      </c>
      <c r="D60" s="1080" t="s">
        <v>53</v>
      </c>
      <c r="E60" s="1080"/>
      <c r="K60" s="48"/>
      <c r="L60" s="48"/>
      <c r="M60" s="48"/>
    </row>
    <row r="61" spans="1:26" ht="15" x14ac:dyDescent="0.25">
      <c r="B61" s="1051"/>
      <c r="C61" s="1051"/>
      <c r="D61" s="206" t="s">
        <v>54</v>
      </c>
      <c r="E61" s="49" t="s">
        <v>55</v>
      </c>
      <c r="L61" s="48"/>
    </row>
    <row r="62" spans="1:26" ht="18" x14ac:dyDescent="0.25">
      <c r="B62" s="50" t="s">
        <v>56</v>
      </c>
      <c r="C62" s="100">
        <f>+K58</f>
        <v>30.533333333333331</v>
      </c>
      <c r="D62" s="204" t="s">
        <v>23</v>
      </c>
      <c r="E62" s="204"/>
      <c r="F62" s="33"/>
      <c r="G62" s="33"/>
      <c r="H62" s="33"/>
      <c r="I62" s="33"/>
      <c r="J62" s="33"/>
      <c r="K62" s="33"/>
      <c r="L62" s="53">
        <f>K50+K51+K52+K53</f>
        <v>30.533333333333331</v>
      </c>
      <c r="M62" s="33"/>
    </row>
    <row r="63" spans="1:26" ht="15" x14ac:dyDescent="0.25">
      <c r="B63" s="50" t="s">
        <v>57</v>
      </c>
      <c r="C63" s="100">
        <f>+M58</f>
        <v>200</v>
      </c>
      <c r="D63" s="204" t="s">
        <v>23</v>
      </c>
      <c r="E63" s="204"/>
    </row>
    <row r="64" spans="1:26" x14ac:dyDescent="0.25">
      <c r="B64" s="55"/>
      <c r="C64" s="1163"/>
      <c r="D64" s="1163"/>
      <c r="E64" s="1163"/>
      <c r="F64" s="1163"/>
      <c r="G64" s="1163"/>
      <c r="H64" s="1163"/>
      <c r="I64" s="1163"/>
      <c r="J64" s="1163"/>
      <c r="K64" s="1163"/>
      <c r="L64" s="1163"/>
      <c r="M64" s="1163"/>
      <c r="N64" s="1163"/>
    </row>
    <row r="65" spans="2:18" ht="15" thickBot="1" x14ac:dyDescent="0.3"/>
    <row r="66" spans="2:18" ht="27" thickBot="1" x14ac:dyDescent="0.3">
      <c r="B66" s="1164" t="s">
        <v>58</v>
      </c>
      <c r="C66" s="1164"/>
      <c r="D66" s="1164"/>
      <c r="E66" s="1164"/>
      <c r="F66" s="1164"/>
      <c r="G66" s="1164"/>
      <c r="H66" s="1164"/>
      <c r="I66" s="1164"/>
      <c r="J66" s="1164"/>
      <c r="K66" s="1164"/>
      <c r="L66" s="1164"/>
      <c r="M66" s="1164"/>
      <c r="N66" s="1164"/>
    </row>
    <row r="69" spans="2:18" ht="90" x14ac:dyDescent="0.25">
      <c r="B69" s="205" t="s">
        <v>59</v>
      </c>
      <c r="C69" s="80" t="s">
        <v>60</v>
      </c>
      <c r="D69" s="80" t="s">
        <v>61</v>
      </c>
      <c r="E69" s="80" t="s">
        <v>62</v>
      </c>
      <c r="F69" s="80" t="s">
        <v>63</v>
      </c>
      <c r="G69" s="80" t="s">
        <v>64</v>
      </c>
      <c r="H69" s="80" t="s">
        <v>498</v>
      </c>
      <c r="I69" s="205" t="s">
        <v>65</v>
      </c>
      <c r="J69" s="80" t="s">
        <v>66</v>
      </c>
      <c r="K69" s="80" t="s">
        <v>67</v>
      </c>
      <c r="L69" s="80" t="s">
        <v>68</v>
      </c>
      <c r="M69" s="80" t="s">
        <v>69</v>
      </c>
      <c r="N69" s="81" t="s">
        <v>70</v>
      </c>
      <c r="O69" s="81" t="s">
        <v>128</v>
      </c>
      <c r="P69" s="1056" t="s">
        <v>21</v>
      </c>
      <c r="Q69" s="1058"/>
      <c r="R69" s="80" t="s">
        <v>72</v>
      </c>
    </row>
    <row r="70" spans="2:18" ht="91.5" customHeight="1" x14ac:dyDescent="0.25">
      <c r="B70" s="213" t="s">
        <v>499</v>
      </c>
      <c r="C70" s="212" t="s">
        <v>499</v>
      </c>
      <c r="D70" s="212" t="s">
        <v>538</v>
      </c>
      <c r="E70" s="212">
        <v>200</v>
      </c>
      <c r="F70" s="141" t="s">
        <v>121</v>
      </c>
      <c r="G70" s="198" t="s">
        <v>0</v>
      </c>
      <c r="H70" s="141" t="s">
        <v>121</v>
      </c>
      <c r="I70" s="141" t="s">
        <v>121</v>
      </c>
      <c r="J70" s="141" t="s">
        <v>121</v>
      </c>
      <c r="K70" s="212" t="s">
        <v>0</v>
      </c>
      <c r="L70" s="212" t="s">
        <v>0</v>
      </c>
      <c r="M70" s="212" t="s">
        <v>0</v>
      </c>
      <c r="N70" s="212" t="s">
        <v>0</v>
      </c>
      <c r="O70" s="212" t="s">
        <v>0</v>
      </c>
      <c r="P70" s="1169"/>
      <c r="Q70" s="1170"/>
      <c r="R70" s="141" t="s">
        <v>0</v>
      </c>
    </row>
    <row r="71" spans="2:18" ht="15" x14ac:dyDescent="0.2">
      <c r="B71" s="11"/>
      <c r="C71" s="11"/>
      <c r="D71" s="56"/>
      <c r="E71" s="56"/>
      <c r="F71" s="57"/>
      <c r="G71" s="58"/>
      <c r="H71" s="57"/>
      <c r="I71" s="213"/>
      <c r="J71" s="11"/>
      <c r="K71" s="11"/>
      <c r="L71" s="213"/>
      <c r="M71" s="213"/>
      <c r="N71" s="213"/>
      <c r="O71" s="213"/>
      <c r="P71" s="1056"/>
      <c r="Q71" s="1058"/>
      <c r="R71" s="213"/>
    </row>
    <row r="72" spans="2:18" ht="15" x14ac:dyDescent="0.2">
      <c r="B72" s="11"/>
      <c r="C72" s="11"/>
      <c r="D72" s="56"/>
      <c r="E72" s="56"/>
      <c r="F72" s="57"/>
      <c r="G72" s="58"/>
      <c r="H72" s="57"/>
      <c r="I72" s="213"/>
      <c r="J72" s="11"/>
      <c r="K72" s="11"/>
      <c r="L72" s="213"/>
      <c r="M72" s="213"/>
      <c r="N72" s="213"/>
      <c r="O72" s="213"/>
      <c r="P72" s="1056"/>
      <c r="Q72" s="1058"/>
      <c r="R72" s="213"/>
    </row>
    <row r="73" spans="2:18" ht="15" x14ac:dyDescent="0.2">
      <c r="B73" s="11"/>
      <c r="C73" s="11"/>
      <c r="D73" s="56"/>
      <c r="E73" s="56"/>
      <c r="F73" s="57"/>
      <c r="G73" s="58"/>
      <c r="H73" s="57"/>
      <c r="I73" s="213"/>
      <c r="J73" s="11"/>
      <c r="K73" s="11"/>
      <c r="L73" s="213"/>
      <c r="M73" s="213"/>
      <c r="N73" s="213"/>
      <c r="O73" s="213"/>
      <c r="P73" s="1056"/>
      <c r="Q73" s="1058"/>
      <c r="R73" s="213"/>
    </row>
    <row r="74" spans="2:18" ht="15" x14ac:dyDescent="0.2">
      <c r="B74" s="11"/>
      <c r="C74" s="11"/>
      <c r="D74" s="56"/>
      <c r="E74" s="56"/>
      <c r="F74" s="57"/>
      <c r="G74" s="58"/>
      <c r="H74" s="57"/>
      <c r="I74" s="213"/>
      <c r="J74" s="11"/>
      <c r="K74" s="11"/>
      <c r="L74" s="213"/>
      <c r="M74" s="213"/>
      <c r="N74" s="213"/>
      <c r="O74" s="213"/>
      <c r="P74" s="1056"/>
      <c r="Q74" s="1058"/>
      <c r="R74" s="213"/>
    </row>
    <row r="75" spans="2:18" ht="15" x14ac:dyDescent="0.2">
      <c r="B75" s="11"/>
      <c r="C75" s="11"/>
      <c r="D75" s="56"/>
      <c r="E75" s="56"/>
      <c r="F75" s="57"/>
      <c r="G75" s="58"/>
      <c r="H75" s="57"/>
      <c r="I75" s="213"/>
      <c r="J75" s="11"/>
      <c r="K75" s="11"/>
      <c r="L75" s="213"/>
      <c r="M75" s="213"/>
      <c r="N75" s="213"/>
      <c r="O75" s="213"/>
      <c r="P75" s="1056"/>
      <c r="Q75" s="1058"/>
      <c r="R75" s="213"/>
    </row>
    <row r="76" spans="2:18" ht="15" x14ac:dyDescent="0.25">
      <c r="B76" s="213"/>
      <c r="C76" s="213"/>
      <c r="D76" s="213"/>
      <c r="E76" s="213"/>
      <c r="F76" s="213"/>
      <c r="G76" s="131"/>
      <c r="H76" s="213"/>
      <c r="I76" s="213"/>
      <c r="J76" s="213"/>
      <c r="K76" s="213"/>
      <c r="L76" s="213"/>
      <c r="M76" s="213"/>
      <c r="N76" s="213"/>
      <c r="O76" s="213"/>
      <c r="P76" s="1056"/>
      <c r="Q76" s="1058"/>
      <c r="R76" s="213"/>
    </row>
    <row r="77" spans="2:18" x14ac:dyDescent="0.25">
      <c r="B77" s="31" t="s">
        <v>73</v>
      </c>
      <c r="H77" s="213"/>
      <c r="I77" s="213"/>
    </row>
    <row r="78" spans="2:18" x14ac:dyDescent="0.25">
      <c r="B78" s="31" t="s">
        <v>74</v>
      </c>
    </row>
    <row r="79" spans="2:18" x14ac:dyDescent="0.25">
      <c r="B79" s="31" t="s">
        <v>75</v>
      </c>
    </row>
    <row r="81" spans="2:17" ht="15" thickBot="1" x14ac:dyDescent="0.3"/>
    <row r="82" spans="2:17" ht="27" thickBot="1" x14ac:dyDescent="0.3">
      <c r="B82" s="1165" t="s">
        <v>76</v>
      </c>
      <c r="C82" s="1166"/>
      <c r="D82" s="1166"/>
      <c r="E82" s="1166"/>
      <c r="F82" s="1166"/>
      <c r="G82" s="1166"/>
      <c r="H82" s="1166"/>
      <c r="I82" s="1166"/>
      <c r="J82" s="1166"/>
      <c r="K82" s="1166"/>
      <c r="L82" s="1166"/>
      <c r="M82" s="1166"/>
      <c r="N82" s="1167"/>
    </row>
    <row r="87" spans="2:17" ht="15" x14ac:dyDescent="0.25">
      <c r="B87" s="1054" t="s">
        <v>77</v>
      </c>
      <c r="C87" s="1071" t="s">
        <v>78</v>
      </c>
      <c r="D87" s="1071" t="s">
        <v>79</v>
      </c>
      <c r="E87" s="1071" t="s">
        <v>80</v>
      </c>
      <c r="F87" s="1071" t="s">
        <v>81</v>
      </c>
      <c r="G87" s="1071" t="s">
        <v>82</v>
      </c>
      <c r="H87" s="1071" t="s">
        <v>83</v>
      </c>
      <c r="I87" s="1071" t="s">
        <v>84</v>
      </c>
      <c r="J87" s="1071" t="s">
        <v>85</v>
      </c>
      <c r="K87" s="1071"/>
      <c r="L87" s="1071"/>
      <c r="M87" s="1071" t="s">
        <v>86</v>
      </c>
      <c r="N87" s="1071" t="s">
        <v>335</v>
      </c>
      <c r="O87" s="1071" t="s">
        <v>336</v>
      </c>
      <c r="P87" s="1071" t="s">
        <v>21</v>
      </c>
      <c r="Q87" s="1071"/>
    </row>
    <row r="88" spans="2:17" ht="28.5" x14ac:dyDescent="0.2">
      <c r="B88" s="1055"/>
      <c r="C88" s="1071"/>
      <c r="D88" s="1071"/>
      <c r="E88" s="1071"/>
      <c r="F88" s="1071"/>
      <c r="G88" s="1071"/>
      <c r="H88" s="1071"/>
      <c r="I88" s="1071"/>
      <c r="J88" s="56" t="s">
        <v>87</v>
      </c>
      <c r="K88" s="37" t="s">
        <v>88</v>
      </c>
      <c r="L88" s="11" t="s">
        <v>89</v>
      </c>
      <c r="M88" s="1071"/>
      <c r="N88" s="1071"/>
      <c r="O88" s="1071"/>
      <c r="P88" s="1071"/>
      <c r="Q88" s="1071"/>
    </row>
    <row r="89" spans="2:17" ht="67.5" customHeight="1" x14ac:dyDescent="0.2">
      <c r="B89" s="2" t="s">
        <v>90</v>
      </c>
      <c r="C89" s="141">
        <v>200</v>
      </c>
      <c r="D89" s="2" t="s">
        <v>539</v>
      </c>
      <c r="E89" s="274">
        <v>80245548</v>
      </c>
      <c r="F89" s="211" t="s">
        <v>540</v>
      </c>
      <c r="G89" s="211" t="s">
        <v>541</v>
      </c>
      <c r="H89" s="7">
        <v>41178</v>
      </c>
      <c r="I89" s="211" t="s">
        <v>121</v>
      </c>
      <c r="J89" s="211" t="s">
        <v>542</v>
      </c>
      <c r="K89" s="277" t="s">
        <v>543</v>
      </c>
      <c r="L89" s="82" t="s">
        <v>90</v>
      </c>
      <c r="M89" s="211" t="s">
        <v>23</v>
      </c>
      <c r="N89" s="211" t="s">
        <v>0</v>
      </c>
      <c r="O89" s="211" t="s">
        <v>0</v>
      </c>
      <c r="P89" s="1074"/>
      <c r="Q89" s="1074"/>
    </row>
    <row r="90" spans="2:17" ht="114" x14ac:dyDescent="0.2">
      <c r="B90" s="37" t="s">
        <v>91</v>
      </c>
      <c r="C90" s="92">
        <v>200</v>
      </c>
      <c r="D90" s="276" t="s">
        <v>544</v>
      </c>
      <c r="E90" s="275">
        <v>1023872548</v>
      </c>
      <c r="F90" s="276" t="s">
        <v>110</v>
      </c>
      <c r="G90" s="214" t="s">
        <v>545</v>
      </c>
      <c r="H90" s="284">
        <v>40526</v>
      </c>
      <c r="I90" s="211" t="s">
        <v>546</v>
      </c>
      <c r="J90" s="211" t="s">
        <v>547</v>
      </c>
      <c r="K90" s="214" t="s">
        <v>548</v>
      </c>
      <c r="L90" s="213" t="s">
        <v>110</v>
      </c>
      <c r="M90" s="213" t="s">
        <v>23</v>
      </c>
      <c r="N90" s="213" t="s">
        <v>0</v>
      </c>
      <c r="O90" s="213" t="s">
        <v>0</v>
      </c>
      <c r="P90" s="1175"/>
      <c r="Q90" s="1175"/>
    </row>
    <row r="92" spans="2:17" ht="15" thickBot="1" x14ac:dyDescent="0.3"/>
    <row r="93" spans="2:17" ht="27" thickBot="1" x14ac:dyDescent="0.3">
      <c r="B93" s="1165" t="s">
        <v>92</v>
      </c>
      <c r="C93" s="1166"/>
      <c r="D93" s="1166"/>
      <c r="E93" s="1166"/>
      <c r="F93" s="1166"/>
      <c r="G93" s="1166"/>
      <c r="H93" s="1166"/>
      <c r="I93" s="1166"/>
      <c r="J93" s="1166"/>
      <c r="K93" s="1166"/>
      <c r="L93" s="1166"/>
      <c r="M93" s="1166"/>
      <c r="N93" s="1167"/>
    </row>
    <row r="96" spans="2:17" ht="30" x14ac:dyDescent="0.25">
      <c r="B96" s="80" t="s">
        <v>19</v>
      </c>
      <c r="C96" s="80" t="s">
        <v>337</v>
      </c>
      <c r="D96" s="1056" t="s">
        <v>21</v>
      </c>
      <c r="E96" s="1058"/>
    </row>
    <row r="97" spans="1:26" ht="42.75" x14ac:dyDescent="0.25">
      <c r="B97" s="212" t="s">
        <v>515</v>
      </c>
      <c r="C97" s="249" t="s">
        <v>0</v>
      </c>
      <c r="D97" s="1073"/>
      <c r="E97" s="1073"/>
    </row>
    <row r="100" spans="1:26" ht="26.25" x14ac:dyDescent="0.25">
      <c r="B100" s="1159" t="s">
        <v>93</v>
      </c>
      <c r="C100" s="1160"/>
      <c r="D100" s="1160"/>
      <c r="E100" s="1160"/>
      <c r="F100" s="1160"/>
      <c r="G100" s="1160"/>
      <c r="H100" s="1160"/>
      <c r="I100" s="1160"/>
      <c r="J100" s="1160"/>
      <c r="K100" s="1160"/>
      <c r="L100" s="1160"/>
      <c r="M100" s="1160"/>
      <c r="N100" s="1160"/>
      <c r="O100" s="1160"/>
      <c r="P100" s="1160"/>
    </row>
    <row r="102" spans="1:26" ht="15" thickBot="1" x14ac:dyDescent="0.3"/>
    <row r="103" spans="1:26" ht="27" thickBot="1" x14ac:dyDescent="0.3">
      <c r="B103" s="1165" t="s">
        <v>94</v>
      </c>
      <c r="C103" s="1166"/>
      <c r="D103" s="1166"/>
      <c r="E103" s="1166"/>
      <c r="F103" s="1166"/>
      <c r="G103" s="1166"/>
      <c r="H103" s="1166"/>
      <c r="I103" s="1166"/>
      <c r="J103" s="1166"/>
      <c r="K103" s="1166"/>
      <c r="L103" s="1166"/>
      <c r="M103" s="1166"/>
      <c r="N103" s="1167"/>
    </row>
    <row r="105" spans="1:26" ht="15" thickBot="1" x14ac:dyDescent="0.3">
      <c r="M105" s="77"/>
      <c r="N105" s="77"/>
    </row>
    <row r="106" spans="1:26" s="62" customFormat="1" ht="75" x14ac:dyDescent="0.25">
      <c r="B106" s="78" t="s">
        <v>34</v>
      </c>
      <c r="C106" s="78" t="s">
        <v>35</v>
      </c>
      <c r="D106" s="78" t="s">
        <v>36</v>
      </c>
      <c r="E106" s="78" t="s">
        <v>37</v>
      </c>
      <c r="F106" s="78" t="s">
        <v>38</v>
      </c>
      <c r="G106" s="78" t="s">
        <v>39</v>
      </c>
      <c r="H106" s="78" t="s">
        <v>40</v>
      </c>
      <c r="I106" s="78" t="s">
        <v>41</v>
      </c>
      <c r="J106" s="78" t="s">
        <v>42</v>
      </c>
      <c r="K106" s="78" t="s">
        <v>43</v>
      </c>
      <c r="L106" s="78" t="s">
        <v>44</v>
      </c>
      <c r="M106" s="79" t="s">
        <v>45</v>
      </c>
      <c r="N106" s="78" t="s">
        <v>46</v>
      </c>
      <c r="O106" s="78" t="s">
        <v>47</v>
      </c>
      <c r="P106" s="200" t="s">
        <v>48</v>
      </c>
      <c r="Q106" s="200" t="s">
        <v>49</v>
      </c>
    </row>
    <row r="107" spans="1:26" s="129" customFormat="1" ht="42.75" x14ac:dyDescent="0.25">
      <c r="A107" s="141">
        <v>1</v>
      </c>
      <c r="B107" s="4" t="s">
        <v>533</v>
      </c>
      <c r="C107" s="4" t="s">
        <v>533</v>
      </c>
      <c r="D107" s="4" t="s">
        <v>536</v>
      </c>
      <c r="E107" s="6" t="s">
        <v>549</v>
      </c>
      <c r="F107" s="28" t="s">
        <v>0</v>
      </c>
      <c r="G107" s="19" t="s">
        <v>121</v>
      </c>
      <c r="H107" s="96">
        <v>40226</v>
      </c>
      <c r="I107" s="96">
        <v>40732</v>
      </c>
      <c r="J107" s="21" t="s">
        <v>20</v>
      </c>
      <c r="K107" s="97">
        <f>+(I107-H107)/30</f>
        <v>16.866666666666667</v>
      </c>
      <c r="L107" s="24">
        <v>0</v>
      </c>
      <c r="M107" s="279">
        <v>197</v>
      </c>
      <c r="N107" s="24" t="s">
        <v>121</v>
      </c>
      <c r="O107" s="25">
        <v>687111177</v>
      </c>
      <c r="P107" s="25">
        <v>165</v>
      </c>
      <c r="Q107" s="211"/>
      <c r="R107" s="8"/>
      <c r="S107" s="8"/>
      <c r="T107" s="8"/>
      <c r="U107" s="8"/>
      <c r="V107" s="8"/>
      <c r="W107" s="8"/>
      <c r="X107" s="8"/>
      <c r="Y107" s="8"/>
      <c r="Z107" s="8"/>
    </row>
    <row r="108" spans="1:26" s="129" customFormat="1" ht="42.75" x14ac:dyDescent="0.25">
      <c r="A108" s="141">
        <f>+A107+1</f>
        <v>2</v>
      </c>
      <c r="B108" s="4" t="s">
        <v>533</v>
      </c>
      <c r="C108" s="4" t="s">
        <v>533</v>
      </c>
      <c r="D108" s="4" t="s">
        <v>536</v>
      </c>
      <c r="E108" s="6" t="s">
        <v>550</v>
      </c>
      <c r="F108" s="28" t="s">
        <v>0</v>
      </c>
      <c r="G108" s="19" t="s">
        <v>121</v>
      </c>
      <c r="H108" s="96">
        <v>40737</v>
      </c>
      <c r="I108" s="96">
        <v>40892</v>
      </c>
      <c r="J108" s="21" t="s">
        <v>20</v>
      </c>
      <c r="K108" s="97">
        <f>+(I108-H108)/30</f>
        <v>5.166666666666667</v>
      </c>
      <c r="L108" s="24">
        <v>0</v>
      </c>
      <c r="M108" s="279">
        <v>197</v>
      </c>
      <c r="N108" s="24" t="s">
        <v>121</v>
      </c>
      <c r="O108" s="25">
        <v>242201132</v>
      </c>
      <c r="P108" s="25">
        <v>165</v>
      </c>
      <c r="Q108" s="211"/>
      <c r="R108" s="8"/>
      <c r="S108" s="8"/>
      <c r="T108" s="8"/>
      <c r="U108" s="8"/>
      <c r="V108" s="8"/>
      <c r="W108" s="8"/>
      <c r="X108" s="8"/>
      <c r="Y108" s="8"/>
      <c r="Z108" s="8"/>
    </row>
    <row r="109" spans="1:26" s="129" customFormat="1" ht="42.75" x14ac:dyDescent="0.25">
      <c r="A109" s="141">
        <f t="shared" ref="A109:A114" si="1">+A108+1</f>
        <v>3</v>
      </c>
      <c r="B109" s="4" t="s">
        <v>533</v>
      </c>
      <c r="C109" s="4" t="s">
        <v>533</v>
      </c>
      <c r="D109" s="4" t="s">
        <v>536</v>
      </c>
      <c r="E109" s="27" t="s">
        <v>551</v>
      </c>
      <c r="F109" s="28" t="s">
        <v>0</v>
      </c>
      <c r="G109" s="19" t="s">
        <v>121</v>
      </c>
      <c r="H109" s="96">
        <v>41423</v>
      </c>
      <c r="I109" s="96">
        <v>41666</v>
      </c>
      <c r="J109" s="21" t="s">
        <v>20</v>
      </c>
      <c r="K109" s="97">
        <f>+(I109-H109)/30</f>
        <v>8.1</v>
      </c>
      <c r="L109" s="24">
        <v>0</v>
      </c>
      <c r="M109" s="279">
        <v>192</v>
      </c>
      <c r="N109" s="24" t="s">
        <v>121</v>
      </c>
      <c r="O109" s="25">
        <v>568145664</v>
      </c>
      <c r="P109" s="25">
        <v>164</v>
      </c>
      <c r="Q109" s="211"/>
      <c r="R109" s="8"/>
      <c r="S109" s="8"/>
      <c r="T109" s="8"/>
      <c r="U109" s="8"/>
      <c r="V109" s="8"/>
      <c r="W109" s="8"/>
      <c r="X109" s="8"/>
      <c r="Y109" s="8"/>
      <c r="Z109" s="8"/>
    </row>
    <row r="110" spans="1:26" s="129" customFormat="1" ht="42.75" x14ac:dyDescent="0.25">
      <c r="A110" s="141">
        <f t="shared" si="1"/>
        <v>4</v>
      </c>
      <c r="B110" s="4" t="s">
        <v>533</v>
      </c>
      <c r="C110" s="4" t="s">
        <v>533</v>
      </c>
      <c r="D110" s="4" t="s">
        <v>536</v>
      </c>
      <c r="E110" s="27" t="s">
        <v>552</v>
      </c>
      <c r="F110" s="28" t="s">
        <v>0</v>
      </c>
      <c r="G110" s="19" t="s">
        <v>121</v>
      </c>
      <c r="H110" s="96">
        <v>41689</v>
      </c>
      <c r="I110" s="96">
        <v>41990</v>
      </c>
      <c r="J110" s="21" t="s">
        <v>20</v>
      </c>
      <c r="K110" s="97">
        <f>+(I110-H110)/30</f>
        <v>10.033333333333333</v>
      </c>
      <c r="L110" s="24">
        <v>0</v>
      </c>
      <c r="M110" s="279">
        <v>209</v>
      </c>
      <c r="N110" s="24" t="s">
        <v>121</v>
      </c>
      <c r="O110" s="25">
        <v>874417334</v>
      </c>
      <c r="P110" s="25">
        <v>163</v>
      </c>
      <c r="Q110" s="211"/>
      <c r="R110" s="8"/>
      <c r="S110" s="8"/>
      <c r="T110" s="8"/>
      <c r="U110" s="8"/>
      <c r="V110" s="8"/>
      <c r="W110" s="8"/>
      <c r="X110" s="8"/>
      <c r="Y110" s="8"/>
      <c r="Z110" s="8"/>
    </row>
    <row r="111" spans="1:26" s="129" customFormat="1" x14ac:dyDescent="0.25">
      <c r="A111" s="141">
        <f t="shared" si="1"/>
        <v>5</v>
      </c>
      <c r="B111" s="4"/>
      <c r="C111" s="4"/>
      <c r="D111" s="4"/>
      <c r="E111" s="27"/>
      <c r="F111" s="28"/>
      <c r="G111" s="28"/>
      <c r="H111" s="28"/>
      <c r="I111" s="21"/>
      <c r="J111" s="21"/>
      <c r="K111" s="21"/>
      <c r="L111" s="21"/>
      <c r="M111" s="279"/>
      <c r="N111" s="24"/>
      <c r="O111" s="25"/>
      <c r="P111" s="25"/>
      <c r="Q111" s="211"/>
      <c r="R111" s="8"/>
      <c r="S111" s="8"/>
      <c r="T111" s="8"/>
      <c r="U111" s="8"/>
      <c r="V111" s="8"/>
      <c r="W111" s="8"/>
      <c r="X111" s="8"/>
      <c r="Y111" s="8"/>
      <c r="Z111" s="8"/>
    </row>
    <row r="112" spans="1:26" s="129" customFormat="1" x14ac:dyDescent="0.25">
      <c r="A112" s="141">
        <f t="shared" si="1"/>
        <v>6</v>
      </c>
      <c r="B112" s="4"/>
      <c r="C112" s="5"/>
      <c r="D112" s="4"/>
      <c r="E112" s="27"/>
      <c r="F112" s="28"/>
      <c r="G112" s="28"/>
      <c r="H112" s="28"/>
      <c r="I112" s="21"/>
      <c r="J112" s="21"/>
      <c r="K112" s="21"/>
      <c r="L112" s="21"/>
      <c r="M112" s="24"/>
      <c r="N112" s="24"/>
      <c r="O112" s="25"/>
      <c r="P112" s="25"/>
      <c r="Q112" s="211"/>
      <c r="R112" s="8"/>
      <c r="S112" s="8"/>
      <c r="T112" s="8"/>
      <c r="U112" s="8"/>
      <c r="V112" s="8"/>
      <c r="W112" s="8"/>
      <c r="X112" s="8"/>
      <c r="Y112" s="8"/>
      <c r="Z112" s="8"/>
    </row>
    <row r="113" spans="1:26" s="129" customFormat="1" x14ac:dyDescent="0.25">
      <c r="A113" s="141">
        <f t="shared" si="1"/>
        <v>7</v>
      </c>
      <c r="B113" s="4"/>
      <c r="C113" s="5"/>
      <c r="D113" s="4"/>
      <c r="E113" s="27"/>
      <c r="F113" s="28"/>
      <c r="G113" s="28"/>
      <c r="H113" s="28"/>
      <c r="I113" s="21"/>
      <c r="J113" s="21"/>
      <c r="K113" s="21"/>
      <c r="L113" s="21"/>
      <c r="M113" s="24"/>
      <c r="N113" s="24"/>
      <c r="O113" s="25"/>
      <c r="P113" s="25"/>
      <c r="Q113" s="211"/>
      <c r="R113" s="8"/>
      <c r="S113" s="8"/>
      <c r="T113" s="8"/>
      <c r="U113" s="8"/>
      <c r="V113" s="8"/>
      <c r="W113" s="8"/>
      <c r="X113" s="8"/>
      <c r="Y113" s="8"/>
      <c r="Z113" s="8"/>
    </row>
    <row r="114" spans="1:26" s="129" customFormat="1" x14ac:dyDescent="0.25">
      <c r="A114" s="141">
        <f t="shared" si="1"/>
        <v>8</v>
      </c>
      <c r="B114" s="4"/>
      <c r="C114" s="5"/>
      <c r="D114" s="4"/>
      <c r="E114" s="27"/>
      <c r="F114" s="28"/>
      <c r="G114" s="28"/>
      <c r="H114" s="28"/>
      <c r="I114" s="21"/>
      <c r="J114" s="21"/>
      <c r="K114" s="21"/>
      <c r="L114" s="21"/>
      <c r="M114" s="24"/>
      <c r="N114" s="24"/>
      <c r="O114" s="25"/>
      <c r="P114" s="25"/>
      <c r="Q114" s="211"/>
      <c r="R114" s="8"/>
      <c r="S114" s="8"/>
      <c r="T114" s="8"/>
      <c r="U114" s="8"/>
      <c r="V114" s="8"/>
      <c r="W114" s="8"/>
      <c r="X114" s="8"/>
      <c r="Y114" s="8"/>
      <c r="Z114" s="8"/>
    </row>
    <row r="115" spans="1:26" s="129" customFormat="1" x14ac:dyDescent="0.25">
      <c r="A115" s="141"/>
      <c r="B115" s="26" t="s">
        <v>30</v>
      </c>
      <c r="C115" s="5"/>
      <c r="D115" s="4"/>
      <c r="E115" s="27"/>
      <c r="F115" s="28"/>
      <c r="G115" s="28"/>
      <c r="H115" s="28"/>
      <c r="I115" s="21"/>
      <c r="J115" s="21"/>
      <c r="K115" s="280">
        <f>SUM(K107:K110)</f>
        <v>40.166666666666664</v>
      </c>
      <c r="L115" s="30"/>
      <c r="M115" s="29">
        <v>209</v>
      </c>
      <c r="N115" s="30">
        <f>SUM(N107:N114)</f>
        <v>0</v>
      </c>
      <c r="O115" s="25"/>
      <c r="P115" s="25"/>
      <c r="Q115" s="211"/>
    </row>
    <row r="116" spans="1:26" ht="15" x14ac:dyDescent="0.25">
      <c r="E116" s="46"/>
      <c r="K116" s="285"/>
      <c r="L116" s="40"/>
    </row>
    <row r="117" spans="1:26" ht="18" x14ac:dyDescent="0.25">
      <c r="B117" s="50" t="s">
        <v>95</v>
      </c>
      <c r="C117" s="273">
        <f>+(K115)</f>
        <v>40.166666666666664</v>
      </c>
      <c r="H117" s="33"/>
      <c r="I117" s="33"/>
      <c r="J117" s="33"/>
      <c r="K117" s="33"/>
      <c r="L117" s="33"/>
      <c r="M117" s="33"/>
    </row>
    <row r="118" spans="1:26" x14ac:dyDescent="0.25">
      <c r="H118" s="51"/>
      <c r="I118" s="51"/>
    </row>
    <row r="119" spans="1:26" ht="15" thickBot="1" x14ac:dyDescent="0.3">
      <c r="H119" s="51"/>
      <c r="I119" s="51"/>
      <c r="J119" s="286"/>
      <c r="K119" s="286"/>
    </row>
    <row r="120" spans="1:26" ht="30.75" thickBot="1" x14ac:dyDescent="0.3">
      <c r="B120" s="86" t="s">
        <v>96</v>
      </c>
      <c r="C120" s="87" t="s">
        <v>97</v>
      </c>
      <c r="D120" s="86" t="s">
        <v>29</v>
      </c>
      <c r="E120" s="87" t="s">
        <v>98</v>
      </c>
      <c r="H120" s="51"/>
      <c r="I120" s="51"/>
      <c r="K120" s="286"/>
    </row>
    <row r="121" spans="1:26" x14ac:dyDescent="0.25">
      <c r="B121" s="141" t="s">
        <v>99</v>
      </c>
      <c r="C121" s="88">
        <v>20</v>
      </c>
      <c r="D121" s="88">
        <v>0</v>
      </c>
      <c r="E121" s="1066">
        <f>+D121+D122+D123</f>
        <v>40</v>
      </c>
    </row>
    <row r="122" spans="1:26" x14ac:dyDescent="0.25">
      <c r="B122" s="141" t="s">
        <v>100</v>
      </c>
      <c r="C122" s="204">
        <v>30</v>
      </c>
      <c r="D122" s="204">
        <v>0</v>
      </c>
      <c r="E122" s="1067"/>
    </row>
    <row r="123" spans="1:26" ht="15" thickBot="1" x14ac:dyDescent="0.3">
      <c r="B123" s="141" t="s">
        <v>101</v>
      </c>
      <c r="C123" s="89">
        <v>40</v>
      </c>
      <c r="D123" s="89">
        <v>40</v>
      </c>
      <c r="E123" s="1068"/>
    </row>
    <row r="125" spans="1:26" ht="15" thickBot="1" x14ac:dyDescent="0.3"/>
    <row r="126" spans="1:26" ht="27" thickBot="1" x14ac:dyDescent="0.3">
      <c r="B126" s="1165" t="s">
        <v>102</v>
      </c>
      <c r="C126" s="1166"/>
      <c r="D126" s="1166"/>
      <c r="E126" s="1166"/>
      <c r="F126" s="1166"/>
      <c r="G126" s="1166"/>
      <c r="H126" s="1166"/>
      <c r="I126" s="1166"/>
      <c r="J126" s="1166"/>
      <c r="K126" s="1166"/>
      <c r="L126" s="1166"/>
      <c r="M126" s="1166"/>
      <c r="N126" s="1167"/>
    </row>
    <row r="128" spans="1:26" ht="15" x14ac:dyDescent="0.25">
      <c r="B128" s="1054" t="s">
        <v>77</v>
      </c>
      <c r="C128" s="1054" t="s">
        <v>78</v>
      </c>
      <c r="D128" s="1054" t="s">
        <v>79</v>
      </c>
      <c r="E128" s="1054" t="s">
        <v>80</v>
      </c>
      <c r="F128" s="1054" t="s">
        <v>81</v>
      </c>
      <c r="G128" s="1054" t="s">
        <v>82</v>
      </c>
      <c r="H128" s="1054" t="s">
        <v>83</v>
      </c>
      <c r="I128" s="1054" t="s">
        <v>84</v>
      </c>
      <c r="J128" s="1056" t="s">
        <v>85</v>
      </c>
      <c r="K128" s="1057"/>
      <c r="L128" s="1058"/>
      <c r="M128" s="1054" t="s">
        <v>86</v>
      </c>
      <c r="N128" s="1054" t="s">
        <v>335</v>
      </c>
      <c r="O128" s="1054" t="s">
        <v>336</v>
      </c>
      <c r="P128" s="1059" t="s">
        <v>21</v>
      </c>
      <c r="Q128" s="1060"/>
    </row>
    <row r="129" spans="2:17" ht="30" x14ac:dyDescent="0.25">
      <c r="B129" s="1055"/>
      <c r="C129" s="1055"/>
      <c r="D129" s="1055"/>
      <c r="E129" s="1055"/>
      <c r="F129" s="1055"/>
      <c r="G129" s="1055"/>
      <c r="H129" s="1055"/>
      <c r="I129" s="1055"/>
      <c r="J129" s="205" t="s">
        <v>87</v>
      </c>
      <c r="K129" s="205" t="s">
        <v>88</v>
      </c>
      <c r="L129" s="205" t="s">
        <v>89</v>
      </c>
      <c r="M129" s="1055"/>
      <c r="N129" s="1055"/>
      <c r="O129" s="1055"/>
      <c r="P129" s="1061"/>
      <c r="Q129" s="1062"/>
    </row>
    <row r="130" spans="2:17" ht="28.5" x14ac:dyDescent="0.2">
      <c r="B130" s="2" t="s">
        <v>553</v>
      </c>
      <c r="C130" s="141">
        <v>1000</v>
      </c>
      <c r="D130" s="212" t="s">
        <v>554</v>
      </c>
      <c r="E130" s="141" t="s">
        <v>555</v>
      </c>
      <c r="F130" s="212" t="s">
        <v>556</v>
      </c>
      <c r="G130" s="212" t="s">
        <v>557</v>
      </c>
      <c r="H130" s="34">
        <v>40053</v>
      </c>
      <c r="I130" s="212" t="s">
        <v>121</v>
      </c>
      <c r="J130" s="212" t="s">
        <v>558</v>
      </c>
      <c r="K130" s="34" t="s">
        <v>559</v>
      </c>
      <c r="L130" s="212" t="s">
        <v>553</v>
      </c>
      <c r="M130" s="213" t="s">
        <v>0</v>
      </c>
      <c r="N130" s="217" t="s">
        <v>0</v>
      </c>
      <c r="O130" s="217" t="s">
        <v>0</v>
      </c>
      <c r="P130" s="1042"/>
      <c r="Q130" s="1043"/>
    </row>
    <row r="131" spans="2:17" s="90" customFormat="1" ht="71.25" x14ac:dyDescent="0.2">
      <c r="B131" s="2" t="s">
        <v>560</v>
      </c>
      <c r="C131" s="92">
        <v>1000</v>
      </c>
      <c r="D131" s="2" t="s">
        <v>561</v>
      </c>
      <c r="E131" s="109">
        <v>53098592</v>
      </c>
      <c r="F131" s="9" t="s">
        <v>562</v>
      </c>
      <c r="G131" s="2" t="s">
        <v>563</v>
      </c>
      <c r="H131" s="287">
        <v>39422</v>
      </c>
      <c r="I131" s="212" t="s">
        <v>121</v>
      </c>
      <c r="J131" s="98" t="s">
        <v>558</v>
      </c>
      <c r="K131" s="98" t="s">
        <v>564</v>
      </c>
      <c r="L131" s="2" t="s">
        <v>565</v>
      </c>
      <c r="M131" s="111" t="s">
        <v>0</v>
      </c>
      <c r="N131" s="111" t="s">
        <v>0</v>
      </c>
      <c r="O131" s="111" t="s">
        <v>0</v>
      </c>
      <c r="P131" s="1044"/>
      <c r="Q131" s="1045"/>
    </row>
    <row r="132" spans="2:17" s="90" customFormat="1" ht="71.25" x14ac:dyDescent="0.2">
      <c r="B132" s="2" t="s">
        <v>115</v>
      </c>
      <c r="C132" s="92">
        <v>5000</v>
      </c>
      <c r="D132" s="2" t="s">
        <v>566</v>
      </c>
      <c r="E132" s="57" t="s">
        <v>567</v>
      </c>
      <c r="F132" s="2" t="s">
        <v>568</v>
      </c>
      <c r="G132" s="212" t="s">
        <v>569</v>
      </c>
      <c r="H132" s="287">
        <v>41194</v>
      </c>
      <c r="I132" s="212" t="s">
        <v>121</v>
      </c>
      <c r="J132" s="98" t="s">
        <v>570</v>
      </c>
      <c r="K132" s="2" t="s">
        <v>571</v>
      </c>
      <c r="L132" s="98" t="s">
        <v>572</v>
      </c>
      <c r="M132" s="111" t="s">
        <v>0</v>
      </c>
      <c r="N132" s="111" t="s">
        <v>0</v>
      </c>
      <c r="O132" s="111" t="s">
        <v>0</v>
      </c>
      <c r="P132" s="1046"/>
      <c r="Q132" s="1047"/>
    </row>
    <row r="133" spans="2:17" x14ac:dyDescent="0.2">
      <c r="B133" s="37"/>
      <c r="C133" s="92"/>
      <c r="D133" s="11"/>
      <c r="E133" s="11"/>
      <c r="F133" s="11"/>
      <c r="G133" s="11"/>
      <c r="H133" s="11"/>
      <c r="I133" s="11"/>
      <c r="J133" s="11"/>
      <c r="K133" s="11"/>
      <c r="L133" s="11"/>
      <c r="M133" s="11"/>
      <c r="N133" s="11"/>
      <c r="O133" s="11"/>
      <c r="P133" s="283"/>
      <c r="Q133" s="199"/>
    </row>
    <row r="136" spans="2:17" ht="15" thickBot="1" x14ac:dyDescent="0.3"/>
    <row r="137" spans="2:17" ht="30" x14ac:dyDescent="0.25">
      <c r="B137" s="206" t="s">
        <v>19</v>
      </c>
      <c r="C137" s="206" t="s">
        <v>96</v>
      </c>
      <c r="D137" s="205" t="s">
        <v>97</v>
      </c>
      <c r="E137" s="206" t="s">
        <v>29</v>
      </c>
      <c r="F137" s="87" t="s">
        <v>103</v>
      </c>
      <c r="G137" s="64"/>
    </row>
    <row r="138" spans="2:17" ht="108" x14ac:dyDescent="0.2">
      <c r="B138" s="1009" t="s">
        <v>104</v>
      </c>
      <c r="C138" s="93" t="s">
        <v>105</v>
      </c>
      <c r="D138" s="204">
        <v>25</v>
      </c>
      <c r="E138" s="204">
        <v>25</v>
      </c>
      <c r="F138" s="1049">
        <f>+E138+E139+E140</f>
        <v>60</v>
      </c>
      <c r="G138" s="128"/>
    </row>
    <row r="139" spans="2:17" ht="96" x14ac:dyDescent="0.2">
      <c r="B139" s="1009"/>
      <c r="C139" s="93" t="s">
        <v>106</v>
      </c>
      <c r="D139" s="141">
        <v>25</v>
      </c>
      <c r="E139" s="204">
        <v>25</v>
      </c>
      <c r="F139" s="1050"/>
      <c r="G139" s="128"/>
    </row>
    <row r="140" spans="2:17" ht="60" x14ac:dyDescent="0.2">
      <c r="B140" s="1009"/>
      <c r="C140" s="93" t="s">
        <v>107</v>
      </c>
      <c r="D140" s="204">
        <v>10</v>
      </c>
      <c r="E140" s="204">
        <v>10</v>
      </c>
      <c r="F140" s="1051"/>
      <c r="G140" s="128"/>
    </row>
    <row r="141" spans="2:17" x14ac:dyDescent="0.2">
      <c r="C141" s="59"/>
    </row>
    <row r="144" spans="2:17" ht="15" x14ac:dyDescent="0.25">
      <c r="B144" s="75" t="s">
        <v>108</v>
      </c>
    </row>
    <row r="147" spans="2:5" ht="15" x14ac:dyDescent="0.25">
      <c r="B147" s="205" t="s">
        <v>19</v>
      </c>
      <c r="C147" s="205" t="s">
        <v>28</v>
      </c>
      <c r="D147" s="206" t="s">
        <v>29</v>
      </c>
      <c r="E147" s="206" t="s">
        <v>30</v>
      </c>
    </row>
    <row r="148" spans="2:5" ht="42.75" x14ac:dyDescent="0.25">
      <c r="B148" s="76" t="s">
        <v>338</v>
      </c>
      <c r="C148" s="141">
        <v>40</v>
      </c>
      <c r="D148" s="204">
        <f>+E121</f>
        <v>40</v>
      </c>
      <c r="E148" s="1052">
        <f>+D148+D149</f>
        <v>100</v>
      </c>
    </row>
    <row r="149" spans="2:5" ht="71.25" x14ac:dyDescent="0.25">
      <c r="B149" s="76" t="s">
        <v>339</v>
      </c>
      <c r="C149" s="141">
        <v>60</v>
      </c>
      <c r="D149" s="204">
        <f>+F138</f>
        <v>60</v>
      </c>
      <c r="E149" s="1053"/>
    </row>
  </sheetData>
  <mergeCells count="67">
    <mergeCell ref="P131:Q131"/>
    <mergeCell ref="P132:Q132"/>
    <mergeCell ref="B138:B140"/>
    <mergeCell ref="F138:F140"/>
    <mergeCell ref="E148:E149"/>
    <mergeCell ref="P130:Q130"/>
    <mergeCell ref="E121:E123"/>
    <mergeCell ref="B126:N126"/>
    <mergeCell ref="B128:B129"/>
    <mergeCell ref="C128:C129"/>
    <mergeCell ref="D128:D129"/>
    <mergeCell ref="E128:E129"/>
    <mergeCell ref="F128:F129"/>
    <mergeCell ref="G128:G129"/>
    <mergeCell ref="H128:H129"/>
    <mergeCell ref="I128:I129"/>
    <mergeCell ref="J128:L128"/>
    <mergeCell ref="M128:M129"/>
    <mergeCell ref="N128:N129"/>
    <mergeCell ref="O128:O129"/>
    <mergeCell ref="P128:Q129"/>
    <mergeCell ref="P90:Q90"/>
    <mergeCell ref="B93:N93"/>
    <mergeCell ref="D96:E96"/>
    <mergeCell ref="D97:E97"/>
    <mergeCell ref="B100:P100"/>
    <mergeCell ref="B103:N103"/>
    <mergeCell ref="J87:L87"/>
    <mergeCell ref="M87:M88"/>
    <mergeCell ref="N87:N88"/>
    <mergeCell ref="O87:O88"/>
    <mergeCell ref="P87:Q88"/>
    <mergeCell ref="P89:Q89"/>
    <mergeCell ref="P76:Q76"/>
    <mergeCell ref="B82:N82"/>
    <mergeCell ref="B87:B88"/>
    <mergeCell ref="C87:C88"/>
    <mergeCell ref="D87:D88"/>
    <mergeCell ref="E87:E88"/>
    <mergeCell ref="F87:F88"/>
    <mergeCell ref="G87:G88"/>
    <mergeCell ref="H87:H88"/>
    <mergeCell ref="I87:I88"/>
    <mergeCell ref="P75:Q75"/>
    <mergeCell ref="B60:B61"/>
    <mergeCell ref="C60:C61"/>
    <mergeCell ref="D60:E60"/>
    <mergeCell ref="C64:N64"/>
    <mergeCell ref="B66:N66"/>
    <mergeCell ref="P69:Q69"/>
    <mergeCell ref="P70:Q70"/>
    <mergeCell ref="P71:Q71"/>
    <mergeCell ref="P72:Q72"/>
    <mergeCell ref="P73:Q73"/>
    <mergeCell ref="P74:Q74"/>
    <mergeCell ref="M46:N46"/>
    <mergeCell ref="B2:P2"/>
    <mergeCell ref="B4:P4"/>
    <mergeCell ref="A5:L5"/>
    <mergeCell ref="C7:N7"/>
    <mergeCell ref="C8:N8"/>
    <mergeCell ref="C9:N9"/>
    <mergeCell ref="C10:N10"/>
    <mergeCell ref="C11:E11"/>
    <mergeCell ref="B15:C22"/>
    <mergeCell ref="B23:C23"/>
    <mergeCell ref="E41:E42"/>
  </mergeCells>
  <dataValidations count="2">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1:IS65581 SO65561:SO65581 ACK65561:ACK65581 AMG65561:AMG65581 AWC65561:AWC65581 BFY65561:BFY65581 BPU65561:BPU65581 BZQ65561:BZQ65581 CJM65561:CJM65581 CTI65561:CTI65581 DDE65561:DDE65581 DNA65561:DNA65581 DWW65561:DWW65581 EGS65561:EGS65581 EQO65561:EQO65581 FAK65561:FAK65581 FKG65561:FKG65581 FUC65561:FUC65581 GDY65561:GDY65581 GNU65561:GNU65581 GXQ65561:GXQ65581 HHM65561:HHM65581 HRI65561:HRI65581 IBE65561:IBE65581 ILA65561:ILA65581 IUW65561:IUW65581 JES65561:JES65581 JOO65561:JOO65581 JYK65561:JYK65581 KIG65561:KIG65581 KSC65561:KSC65581 LBY65561:LBY65581 LLU65561:LLU65581 LVQ65561:LVQ65581 MFM65561:MFM65581 MPI65561:MPI65581 MZE65561:MZE65581 NJA65561:NJA65581 NSW65561:NSW65581 OCS65561:OCS65581 OMO65561:OMO65581 OWK65561:OWK65581 PGG65561:PGG65581 PQC65561:PQC65581 PZY65561:PZY65581 QJU65561:QJU65581 QTQ65561:QTQ65581 RDM65561:RDM65581 RNI65561:RNI65581 RXE65561:RXE65581 SHA65561:SHA65581 SQW65561:SQW65581 TAS65561:TAS65581 TKO65561:TKO65581 TUK65561:TUK65581 UEG65561:UEG65581 UOC65561:UOC65581 UXY65561:UXY65581 VHU65561:VHU65581 VRQ65561:VRQ65581 WBM65561:WBM65581 WLI65561:WLI65581 WVE65561:WVE65581 XFA65561:XFA65581 IS131097:IS131117 SO131097:SO131117 ACK131097:ACK131117 AMG131097:AMG131117 AWC131097:AWC131117 BFY131097:BFY131117 BPU131097:BPU131117 BZQ131097:BZQ131117 CJM131097:CJM131117 CTI131097:CTI131117 DDE131097:DDE131117 DNA131097:DNA131117 DWW131097:DWW131117 EGS131097:EGS131117 EQO131097:EQO131117 FAK131097:FAK131117 FKG131097:FKG131117 FUC131097:FUC131117 GDY131097:GDY131117 GNU131097:GNU131117 GXQ131097:GXQ131117 HHM131097:HHM131117 HRI131097:HRI131117 IBE131097:IBE131117 ILA131097:ILA131117 IUW131097:IUW131117 JES131097:JES131117 JOO131097:JOO131117 JYK131097:JYK131117 KIG131097:KIG131117 KSC131097:KSC131117 LBY131097:LBY131117 LLU131097:LLU131117 LVQ131097:LVQ131117 MFM131097:MFM131117 MPI131097:MPI131117 MZE131097:MZE131117 NJA131097:NJA131117 NSW131097:NSW131117 OCS131097:OCS131117 OMO131097:OMO131117 OWK131097:OWK131117 PGG131097:PGG131117 PQC131097:PQC131117 PZY131097:PZY131117 QJU131097:QJU131117 QTQ131097:QTQ131117 RDM131097:RDM131117 RNI131097:RNI131117 RXE131097:RXE131117 SHA131097:SHA131117 SQW131097:SQW131117 TAS131097:TAS131117 TKO131097:TKO131117 TUK131097:TUK131117 UEG131097:UEG131117 UOC131097:UOC131117 UXY131097:UXY131117 VHU131097:VHU131117 VRQ131097:VRQ131117 WBM131097:WBM131117 WLI131097:WLI131117 WVE131097:WVE131117 XFA131097:XFA131117 IS196633:IS196653 SO196633:SO196653 ACK196633:ACK196653 AMG196633:AMG196653 AWC196633:AWC196653 BFY196633:BFY196653 BPU196633:BPU196653 BZQ196633:BZQ196653 CJM196633:CJM196653 CTI196633:CTI196653 DDE196633:DDE196653 DNA196633:DNA196653 DWW196633:DWW196653 EGS196633:EGS196653 EQO196633:EQO196653 FAK196633:FAK196653 FKG196633:FKG196653 FUC196633:FUC196653 GDY196633:GDY196653 GNU196633:GNU196653 GXQ196633:GXQ196653 HHM196633:HHM196653 HRI196633:HRI196653 IBE196633:IBE196653 ILA196633:ILA196653 IUW196633:IUW196653 JES196633:JES196653 JOO196633:JOO196653 JYK196633:JYK196653 KIG196633:KIG196653 KSC196633:KSC196653 LBY196633:LBY196653 LLU196633:LLU196653 LVQ196633:LVQ196653 MFM196633:MFM196653 MPI196633:MPI196653 MZE196633:MZE196653 NJA196633:NJA196653 NSW196633:NSW196653 OCS196633:OCS196653 OMO196633:OMO196653 OWK196633:OWK196653 PGG196633:PGG196653 PQC196633:PQC196653 PZY196633:PZY196653 QJU196633:QJU196653 QTQ196633:QTQ196653 RDM196633:RDM196653 RNI196633:RNI196653 RXE196633:RXE196653 SHA196633:SHA196653 SQW196633:SQW196653 TAS196633:TAS196653 TKO196633:TKO196653 TUK196633:TUK196653 UEG196633:UEG196653 UOC196633:UOC196653 UXY196633:UXY196653 VHU196633:VHU196653 VRQ196633:VRQ196653 WBM196633:WBM196653 WLI196633:WLI196653 WVE196633:WVE196653 XFA196633:XFA196653 IS262169:IS262189 SO262169:SO262189 ACK262169:ACK262189 AMG262169:AMG262189 AWC262169:AWC262189 BFY262169:BFY262189 BPU262169:BPU262189 BZQ262169:BZQ262189 CJM262169:CJM262189 CTI262169:CTI262189 DDE262169:DDE262189 DNA262169:DNA262189 DWW262169:DWW262189 EGS262169:EGS262189 EQO262169:EQO262189 FAK262169:FAK262189 FKG262169:FKG262189 FUC262169:FUC262189 GDY262169:GDY262189 GNU262169:GNU262189 GXQ262169:GXQ262189 HHM262169:HHM262189 HRI262169:HRI262189 IBE262169:IBE262189 ILA262169:ILA262189 IUW262169:IUW262189 JES262169:JES262189 JOO262169:JOO262189 JYK262169:JYK262189 KIG262169:KIG262189 KSC262169:KSC262189 LBY262169:LBY262189 LLU262169:LLU262189 LVQ262169:LVQ262189 MFM262169:MFM262189 MPI262169:MPI262189 MZE262169:MZE262189 NJA262169:NJA262189 NSW262169:NSW262189 OCS262169:OCS262189 OMO262169:OMO262189 OWK262169:OWK262189 PGG262169:PGG262189 PQC262169:PQC262189 PZY262169:PZY262189 QJU262169:QJU262189 QTQ262169:QTQ262189 RDM262169:RDM262189 RNI262169:RNI262189 RXE262169:RXE262189 SHA262169:SHA262189 SQW262169:SQW262189 TAS262169:TAS262189 TKO262169:TKO262189 TUK262169:TUK262189 UEG262169:UEG262189 UOC262169:UOC262189 UXY262169:UXY262189 VHU262169:VHU262189 VRQ262169:VRQ262189 WBM262169:WBM262189 WLI262169:WLI262189 WVE262169:WVE262189 XFA262169:XFA262189 IS327705:IS327725 SO327705:SO327725 ACK327705:ACK327725 AMG327705:AMG327725 AWC327705:AWC327725 BFY327705:BFY327725 BPU327705:BPU327725 BZQ327705:BZQ327725 CJM327705:CJM327725 CTI327705:CTI327725 DDE327705:DDE327725 DNA327705:DNA327725 DWW327705:DWW327725 EGS327705:EGS327725 EQO327705:EQO327725 FAK327705:FAK327725 FKG327705:FKG327725 FUC327705:FUC327725 GDY327705:GDY327725 GNU327705:GNU327725 GXQ327705:GXQ327725 HHM327705:HHM327725 HRI327705:HRI327725 IBE327705:IBE327725 ILA327705:ILA327725 IUW327705:IUW327725 JES327705:JES327725 JOO327705:JOO327725 JYK327705:JYK327725 KIG327705:KIG327725 KSC327705:KSC327725 LBY327705:LBY327725 LLU327705:LLU327725 LVQ327705:LVQ327725 MFM327705:MFM327725 MPI327705:MPI327725 MZE327705:MZE327725 NJA327705:NJA327725 NSW327705:NSW327725 OCS327705:OCS327725 OMO327705:OMO327725 OWK327705:OWK327725 PGG327705:PGG327725 PQC327705:PQC327725 PZY327705:PZY327725 QJU327705:QJU327725 QTQ327705:QTQ327725 RDM327705:RDM327725 RNI327705:RNI327725 RXE327705:RXE327725 SHA327705:SHA327725 SQW327705:SQW327725 TAS327705:TAS327725 TKO327705:TKO327725 TUK327705:TUK327725 UEG327705:UEG327725 UOC327705:UOC327725 UXY327705:UXY327725 VHU327705:VHU327725 VRQ327705:VRQ327725 WBM327705:WBM327725 WLI327705:WLI327725 WVE327705:WVE327725 XFA327705:XFA327725 IS393241:IS393261 SO393241:SO393261 ACK393241:ACK393261 AMG393241:AMG393261 AWC393241:AWC393261 BFY393241:BFY393261 BPU393241:BPU393261 BZQ393241:BZQ393261 CJM393241:CJM393261 CTI393241:CTI393261 DDE393241:DDE393261 DNA393241:DNA393261 DWW393241:DWW393261 EGS393241:EGS393261 EQO393241:EQO393261 FAK393241:FAK393261 FKG393241:FKG393261 FUC393241:FUC393261 GDY393241:GDY393261 GNU393241:GNU393261 GXQ393241:GXQ393261 HHM393241:HHM393261 HRI393241:HRI393261 IBE393241:IBE393261 ILA393241:ILA393261 IUW393241:IUW393261 JES393241:JES393261 JOO393241:JOO393261 JYK393241:JYK393261 KIG393241:KIG393261 KSC393241:KSC393261 LBY393241:LBY393261 LLU393241:LLU393261 LVQ393241:LVQ393261 MFM393241:MFM393261 MPI393241:MPI393261 MZE393241:MZE393261 NJA393241:NJA393261 NSW393241:NSW393261 OCS393241:OCS393261 OMO393241:OMO393261 OWK393241:OWK393261 PGG393241:PGG393261 PQC393241:PQC393261 PZY393241:PZY393261 QJU393241:QJU393261 QTQ393241:QTQ393261 RDM393241:RDM393261 RNI393241:RNI393261 RXE393241:RXE393261 SHA393241:SHA393261 SQW393241:SQW393261 TAS393241:TAS393261 TKO393241:TKO393261 TUK393241:TUK393261 UEG393241:UEG393261 UOC393241:UOC393261 UXY393241:UXY393261 VHU393241:VHU393261 VRQ393241:VRQ393261 WBM393241:WBM393261 WLI393241:WLI393261 WVE393241:WVE393261 XFA393241:XFA393261 IS458777:IS458797 SO458777:SO458797 ACK458777:ACK458797 AMG458777:AMG458797 AWC458777:AWC458797 BFY458777:BFY458797 BPU458777:BPU458797 BZQ458777:BZQ458797 CJM458777:CJM458797 CTI458777:CTI458797 DDE458777:DDE458797 DNA458777:DNA458797 DWW458777:DWW458797 EGS458777:EGS458797 EQO458777:EQO458797 FAK458777:FAK458797 FKG458777:FKG458797 FUC458777:FUC458797 GDY458777:GDY458797 GNU458777:GNU458797 GXQ458777:GXQ458797 HHM458777:HHM458797 HRI458777:HRI458797 IBE458777:IBE458797 ILA458777:ILA458797 IUW458777:IUW458797 JES458777:JES458797 JOO458777:JOO458797 JYK458777:JYK458797 KIG458777:KIG458797 KSC458777:KSC458797 LBY458777:LBY458797 LLU458777:LLU458797 LVQ458777:LVQ458797 MFM458777:MFM458797 MPI458777:MPI458797 MZE458777:MZE458797 NJA458777:NJA458797 NSW458777:NSW458797 OCS458777:OCS458797 OMO458777:OMO458797 OWK458777:OWK458797 PGG458777:PGG458797 PQC458777:PQC458797 PZY458777:PZY458797 QJU458777:QJU458797 QTQ458777:QTQ458797 RDM458777:RDM458797 RNI458777:RNI458797 RXE458777:RXE458797 SHA458777:SHA458797 SQW458777:SQW458797 TAS458777:TAS458797 TKO458777:TKO458797 TUK458777:TUK458797 UEG458777:UEG458797 UOC458777:UOC458797 UXY458777:UXY458797 VHU458777:VHU458797 VRQ458777:VRQ458797 WBM458777:WBM458797 WLI458777:WLI458797 WVE458777:WVE458797 XFA458777:XFA458797 IS524313:IS524333 SO524313:SO524333 ACK524313:ACK524333 AMG524313:AMG524333 AWC524313:AWC524333 BFY524313:BFY524333 BPU524313:BPU524333 BZQ524313:BZQ524333 CJM524313:CJM524333 CTI524313:CTI524333 DDE524313:DDE524333 DNA524313:DNA524333 DWW524313:DWW524333 EGS524313:EGS524333 EQO524313:EQO524333 FAK524313:FAK524333 FKG524313:FKG524333 FUC524313:FUC524333 GDY524313:GDY524333 GNU524313:GNU524333 GXQ524313:GXQ524333 HHM524313:HHM524333 HRI524313:HRI524333 IBE524313:IBE524333 ILA524313:ILA524333 IUW524313:IUW524333 JES524313:JES524333 JOO524313:JOO524333 JYK524313:JYK524333 KIG524313:KIG524333 KSC524313:KSC524333 LBY524313:LBY524333 LLU524313:LLU524333 LVQ524313:LVQ524333 MFM524313:MFM524333 MPI524313:MPI524333 MZE524313:MZE524333 NJA524313:NJA524333 NSW524313:NSW524333 OCS524313:OCS524333 OMO524313:OMO524333 OWK524313:OWK524333 PGG524313:PGG524333 PQC524313:PQC524333 PZY524313:PZY524333 QJU524313:QJU524333 QTQ524313:QTQ524333 RDM524313:RDM524333 RNI524313:RNI524333 RXE524313:RXE524333 SHA524313:SHA524333 SQW524313:SQW524333 TAS524313:TAS524333 TKO524313:TKO524333 TUK524313:TUK524333 UEG524313:UEG524333 UOC524313:UOC524333 UXY524313:UXY524333 VHU524313:VHU524333 VRQ524313:VRQ524333 WBM524313:WBM524333 WLI524313:WLI524333 WVE524313:WVE524333 XFA524313:XFA524333 IS589849:IS589869 SO589849:SO589869 ACK589849:ACK589869 AMG589849:AMG589869 AWC589849:AWC589869 BFY589849:BFY589869 BPU589849:BPU589869 BZQ589849:BZQ589869 CJM589849:CJM589869 CTI589849:CTI589869 DDE589849:DDE589869 DNA589849:DNA589869 DWW589849:DWW589869 EGS589849:EGS589869 EQO589849:EQO589869 FAK589849:FAK589869 FKG589849:FKG589869 FUC589849:FUC589869 GDY589849:GDY589869 GNU589849:GNU589869 GXQ589849:GXQ589869 HHM589849:HHM589869 HRI589849:HRI589869 IBE589849:IBE589869 ILA589849:ILA589869 IUW589849:IUW589869 JES589849:JES589869 JOO589849:JOO589869 JYK589849:JYK589869 KIG589849:KIG589869 KSC589849:KSC589869 LBY589849:LBY589869 LLU589849:LLU589869 LVQ589849:LVQ589869 MFM589849:MFM589869 MPI589849:MPI589869 MZE589849:MZE589869 NJA589849:NJA589869 NSW589849:NSW589869 OCS589849:OCS589869 OMO589849:OMO589869 OWK589849:OWK589869 PGG589849:PGG589869 PQC589849:PQC589869 PZY589849:PZY589869 QJU589849:QJU589869 QTQ589849:QTQ589869 RDM589849:RDM589869 RNI589849:RNI589869 RXE589849:RXE589869 SHA589849:SHA589869 SQW589849:SQW589869 TAS589849:TAS589869 TKO589849:TKO589869 TUK589849:TUK589869 UEG589849:UEG589869 UOC589849:UOC589869 UXY589849:UXY589869 VHU589849:VHU589869 VRQ589849:VRQ589869 WBM589849:WBM589869 WLI589849:WLI589869 WVE589849:WVE589869 XFA589849:XFA589869 IS655385:IS655405 SO655385:SO655405 ACK655385:ACK655405 AMG655385:AMG655405 AWC655385:AWC655405 BFY655385:BFY655405 BPU655385:BPU655405 BZQ655385:BZQ655405 CJM655385:CJM655405 CTI655385:CTI655405 DDE655385:DDE655405 DNA655385:DNA655405 DWW655385:DWW655405 EGS655385:EGS655405 EQO655385:EQO655405 FAK655385:FAK655405 FKG655385:FKG655405 FUC655385:FUC655405 GDY655385:GDY655405 GNU655385:GNU655405 GXQ655385:GXQ655405 HHM655385:HHM655405 HRI655385:HRI655405 IBE655385:IBE655405 ILA655385:ILA655405 IUW655385:IUW655405 JES655385:JES655405 JOO655385:JOO655405 JYK655385:JYK655405 KIG655385:KIG655405 KSC655385:KSC655405 LBY655385:LBY655405 LLU655385:LLU655405 LVQ655385:LVQ655405 MFM655385:MFM655405 MPI655385:MPI655405 MZE655385:MZE655405 NJA655385:NJA655405 NSW655385:NSW655405 OCS655385:OCS655405 OMO655385:OMO655405 OWK655385:OWK655405 PGG655385:PGG655405 PQC655385:PQC655405 PZY655385:PZY655405 QJU655385:QJU655405 QTQ655385:QTQ655405 RDM655385:RDM655405 RNI655385:RNI655405 RXE655385:RXE655405 SHA655385:SHA655405 SQW655385:SQW655405 TAS655385:TAS655405 TKO655385:TKO655405 TUK655385:TUK655405 UEG655385:UEG655405 UOC655385:UOC655405 UXY655385:UXY655405 VHU655385:VHU655405 VRQ655385:VRQ655405 WBM655385:WBM655405 WLI655385:WLI655405 WVE655385:WVE655405 XFA655385:XFA655405 IS720921:IS720941 SO720921:SO720941 ACK720921:ACK720941 AMG720921:AMG720941 AWC720921:AWC720941 BFY720921:BFY720941 BPU720921:BPU720941 BZQ720921:BZQ720941 CJM720921:CJM720941 CTI720921:CTI720941 DDE720921:DDE720941 DNA720921:DNA720941 DWW720921:DWW720941 EGS720921:EGS720941 EQO720921:EQO720941 FAK720921:FAK720941 FKG720921:FKG720941 FUC720921:FUC720941 GDY720921:GDY720941 GNU720921:GNU720941 GXQ720921:GXQ720941 HHM720921:HHM720941 HRI720921:HRI720941 IBE720921:IBE720941 ILA720921:ILA720941 IUW720921:IUW720941 JES720921:JES720941 JOO720921:JOO720941 JYK720921:JYK720941 KIG720921:KIG720941 KSC720921:KSC720941 LBY720921:LBY720941 LLU720921:LLU720941 LVQ720921:LVQ720941 MFM720921:MFM720941 MPI720921:MPI720941 MZE720921:MZE720941 NJA720921:NJA720941 NSW720921:NSW720941 OCS720921:OCS720941 OMO720921:OMO720941 OWK720921:OWK720941 PGG720921:PGG720941 PQC720921:PQC720941 PZY720921:PZY720941 QJU720921:QJU720941 QTQ720921:QTQ720941 RDM720921:RDM720941 RNI720921:RNI720941 RXE720921:RXE720941 SHA720921:SHA720941 SQW720921:SQW720941 TAS720921:TAS720941 TKO720921:TKO720941 TUK720921:TUK720941 UEG720921:UEG720941 UOC720921:UOC720941 UXY720921:UXY720941 VHU720921:VHU720941 VRQ720921:VRQ720941 WBM720921:WBM720941 WLI720921:WLI720941 WVE720921:WVE720941 XFA720921:XFA720941 IS786457:IS786477 SO786457:SO786477 ACK786457:ACK786477 AMG786457:AMG786477 AWC786457:AWC786477 BFY786457:BFY786477 BPU786457:BPU786477 BZQ786457:BZQ786477 CJM786457:CJM786477 CTI786457:CTI786477 DDE786457:DDE786477 DNA786457:DNA786477 DWW786457:DWW786477 EGS786457:EGS786477 EQO786457:EQO786477 FAK786457:FAK786477 FKG786457:FKG786477 FUC786457:FUC786477 GDY786457:GDY786477 GNU786457:GNU786477 GXQ786457:GXQ786477 HHM786457:HHM786477 HRI786457:HRI786477 IBE786457:IBE786477 ILA786457:ILA786477 IUW786457:IUW786477 JES786457:JES786477 JOO786457:JOO786477 JYK786457:JYK786477 KIG786457:KIG786477 KSC786457:KSC786477 LBY786457:LBY786477 LLU786457:LLU786477 LVQ786457:LVQ786477 MFM786457:MFM786477 MPI786457:MPI786477 MZE786457:MZE786477 NJA786457:NJA786477 NSW786457:NSW786477 OCS786457:OCS786477 OMO786457:OMO786477 OWK786457:OWK786477 PGG786457:PGG786477 PQC786457:PQC786477 PZY786457:PZY786477 QJU786457:QJU786477 QTQ786457:QTQ786477 RDM786457:RDM786477 RNI786457:RNI786477 RXE786457:RXE786477 SHA786457:SHA786477 SQW786457:SQW786477 TAS786457:TAS786477 TKO786457:TKO786477 TUK786457:TUK786477 UEG786457:UEG786477 UOC786457:UOC786477 UXY786457:UXY786477 VHU786457:VHU786477 VRQ786457:VRQ786477 WBM786457:WBM786477 WLI786457:WLI786477 WVE786457:WVE786477 XFA786457:XFA786477 IS851993:IS852013 SO851993:SO852013 ACK851993:ACK852013 AMG851993:AMG852013 AWC851993:AWC852013 BFY851993:BFY852013 BPU851993:BPU852013 BZQ851993:BZQ852013 CJM851993:CJM852013 CTI851993:CTI852013 DDE851993:DDE852013 DNA851993:DNA852013 DWW851993:DWW852013 EGS851993:EGS852013 EQO851993:EQO852013 FAK851993:FAK852013 FKG851993:FKG852013 FUC851993:FUC852013 GDY851993:GDY852013 GNU851993:GNU852013 GXQ851993:GXQ852013 HHM851993:HHM852013 HRI851993:HRI852013 IBE851993:IBE852013 ILA851993:ILA852013 IUW851993:IUW852013 JES851993:JES852013 JOO851993:JOO852013 JYK851993:JYK852013 KIG851993:KIG852013 KSC851993:KSC852013 LBY851993:LBY852013 LLU851993:LLU852013 LVQ851993:LVQ852013 MFM851993:MFM852013 MPI851993:MPI852013 MZE851993:MZE852013 NJA851993:NJA852013 NSW851993:NSW852013 OCS851993:OCS852013 OMO851993:OMO852013 OWK851993:OWK852013 PGG851993:PGG852013 PQC851993:PQC852013 PZY851993:PZY852013 QJU851993:QJU852013 QTQ851993:QTQ852013 RDM851993:RDM852013 RNI851993:RNI852013 RXE851993:RXE852013 SHA851993:SHA852013 SQW851993:SQW852013 TAS851993:TAS852013 TKO851993:TKO852013 TUK851993:TUK852013 UEG851993:UEG852013 UOC851993:UOC852013 UXY851993:UXY852013 VHU851993:VHU852013 VRQ851993:VRQ852013 WBM851993:WBM852013 WLI851993:WLI852013 WVE851993:WVE852013 XFA851993:XFA852013 IS917529:IS917549 SO917529:SO917549 ACK917529:ACK917549 AMG917529:AMG917549 AWC917529:AWC917549 BFY917529:BFY917549 BPU917529:BPU917549 BZQ917529:BZQ917549 CJM917529:CJM917549 CTI917529:CTI917549 DDE917529:DDE917549 DNA917529:DNA917549 DWW917529:DWW917549 EGS917529:EGS917549 EQO917529:EQO917549 FAK917529:FAK917549 FKG917529:FKG917549 FUC917529:FUC917549 GDY917529:GDY917549 GNU917529:GNU917549 GXQ917529:GXQ917549 HHM917529:HHM917549 HRI917529:HRI917549 IBE917529:IBE917549 ILA917529:ILA917549 IUW917529:IUW917549 JES917529:JES917549 JOO917529:JOO917549 JYK917529:JYK917549 KIG917529:KIG917549 KSC917529:KSC917549 LBY917529:LBY917549 LLU917529:LLU917549 LVQ917529:LVQ917549 MFM917529:MFM917549 MPI917529:MPI917549 MZE917529:MZE917549 NJA917529:NJA917549 NSW917529:NSW917549 OCS917529:OCS917549 OMO917529:OMO917549 OWK917529:OWK917549 PGG917529:PGG917549 PQC917529:PQC917549 PZY917529:PZY917549 QJU917529:QJU917549 QTQ917529:QTQ917549 RDM917529:RDM917549 RNI917529:RNI917549 RXE917529:RXE917549 SHA917529:SHA917549 SQW917529:SQW917549 TAS917529:TAS917549 TKO917529:TKO917549 TUK917529:TUK917549 UEG917529:UEG917549 UOC917529:UOC917549 UXY917529:UXY917549 VHU917529:VHU917549 VRQ917529:VRQ917549 WBM917529:WBM917549 WLI917529:WLI917549 WVE917529:WVE917549 XFA917529:XFA917549 IS983065:IS983085 SO983065:SO983085 ACK983065:ACK983085 AMG983065:AMG983085 AWC983065:AWC983085 BFY983065:BFY983085 BPU983065:BPU983085 BZQ983065:BZQ983085 CJM983065:CJM983085 CTI983065:CTI983085 DDE983065:DDE983085 DNA983065:DNA983085 DWW983065:DWW983085 EGS983065:EGS983085 EQO983065:EQO983085 FAK983065:FAK983085 FKG983065:FKG983085 FUC983065:FUC983085 GDY983065:GDY983085 GNU983065:GNU983085 GXQ983065:GXQ983085 HHM983065:HHM983085 HRI983065:HRI983085 IBE983065:IBE983085 ILA983065:ILA983085 IUW983065:IUW983085 JES983065:JES983085 JOO983065:JOO983085 JYK983065:JYK983085 KIG983065:KIG983085 KSC983065:KSC983085 LBY983065:LBY983085 LLU983065:LLU983085 LVQ983065:LVQ983085 MFM983065:MFM983085 MPI983065:MPI983085 MZE983065:MZE983085 NJA983065:NJA983085 NSW983065:NSW983085 OCS983065:OCS983085 OMO983065:OMO983085 OWK983065:OWK983085 PGG983065:PGG983085 PQC983065:PQC983085 PZY983065:PZY983085 QJU983065:QJU983085 QTQ983065:QTQ983085 RDM983065:RDM983085 RNI983065:RNI983085 RXE983065:RXE983085 SHA983065:SHA983085 SQW983065:SQW983085 TAS983065:TAS983085 TKO983065:TKO983085 TUK983065:TUK983085 UEG983065:UEG983085 UOC983065:UOC983085 UXY983065:UXY983085 VHU983065:VHU983085 VRQ983065:VRQ983085 WBM983065:WBM983085 WLI983065:WLI983085 WVE983065:WVE983085 XFA983065:XFA983085">
      <formula1>"1,2,3,4,5"</formula1>
    </dataValidation>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1:IV65581 SR65561:SR65581 ACN65561:ACN65581 AMJ65561:AMJ65581 AWF65561:AWF65581 BGB65561:BGB65581 BPX65561:BPX65581 BZT65561:BZT65581 CJP65561:CJP65581 CTL65561:CTL65581 DDH65561:DDH65581 DND65561:DND65581 DWZ65561:DWZ65581 EGV65561:EGV65581 EQR65561:EQR65581 FAN65561:FAN65581 FKJ65561:FKJ65581 FUF65561:FUF65581 GEB65561:GEB65581 GNX65561:GNX65581 GXT65561:GXT65581 HHP65561:HHP65581 HRL65561:HRL65581 IBH65561:IBH65581 ILD65561:ILD65581 IUZ65561:IUZ65581 JEV65561:JEV65581 JOR65561:JOR65581 JYN65561:JYN65581 KIJ65561:KIJ65581 KSF65561:KSF65581 LCB65561:LCB65581 LLX65561:LLX65581 LVT65561:LVT65581 MFP65561:MFP65581 MPL65561:MPL65581 MZH65561:MZH65581 NJD65561:NJD65581 NSZ65561:NSZ65581 OCV65561:OCV65581 OMR65561:OMR65581 OWN65561:OWN65581 PGJ65561:PGJ65581 PQF65561:PQF65581 QAB65561:QAB65581 QJX65561:QJX65581 QTT65561:QTT65581 RDP65561:RDP65581 RNL65561:RNL65581 RXH65561:RXH65581 SHD65561:SHD65581 SQZ65561:SQZ65581 TAV65561:TAV65581 TKR65561:TKR65581 TUN65561:TUN65581 UEJ65561:UEJ65581 UOF65561:UOF65581 UYB65561:UYB65581 VHX65561:VHX65581 VRT65561:VRT65581 WBP65561:WBP65581 WLL65561:WLL65581 WVH65561:WVH65581 XFD65561:XFD65581 IV131097:IV131117 SR131097:SR131117 ACN131097:ACN131117 AMJ131097:AMJ131117 AWF131097:AWF131117 BGB131097:BGB131117 BPX131097:BPX131117 BZT131097:BZT131117 CJP131097:CJP131117 CTL131097:CTL131117 DDH131097:DDH131117 DND131097:DND131117 DWZ131097:DWZ131117 EGV131097:EGV131117 EQR131097:EQR131117 FAN131097:FAN131117 FKJ131097:FKJ131117 FUF131097:FUF131117 GEB131097:GEB131117 GNX131097:GNX131117 GXT131097:GXT131117 HHP131097:HHP131117 HRL131097:HRL131117 IBH131097:IBH131117 ILD131097:ILD131117 IUZ131097:IUZ131117 JEV131097:JEV131117 JOR131097:JOR131117 JYN131097:JYN131117 KIJ131097:KIJ131117 KSF131097:KSF131117 LCB131097:LCB131117 LLX131097:LLX131117 LVT131097:LVT131117 MFP131097:MFP131117 MPL131097:MPL131117 MZH131097:MZH131117 NJD131097:NJD131117 NSZ131097:NSZ131117 OCV131097:OCV131117 OMR131097:OMR131117 OWN131097:OWN131117 PGJ131097:PGJ131117 PQF131097:PQF131117 QAB131097:QAB131117 QJX131097:QJX131117 QTT131097:QTT131117 RDP131097:RDP131117 RNL131097:RNL131117 RXH131097:RXH131117 SHD131097:SHD131117 SQZ131097:SQZ131117 TAV131097:TAV131117 TKR131097:TKR131117 TUN131097:TUN131117 UEJ131097:UEJ131117 UOF131097:UOF131117 UYB131097:UYB131117 VHX131097:VHX131117 VRT131097:VRT131117 WBP131097:WBP131117 WLL131097:WLL131117 WVH131097:WVH131117 XFD131097:XFD131117 IV196633:IV196653 SR196633:SR196653 ACN196633:ACN196653 AMJ196633:AMJ196653 AWF196633:AWF196653 BGB196633:BGB196653 BPX196633:BPX196653 BZT196633:BZT196653 CJP196633:CJP196653 CTL196633:CTL196653 DDH196633:DDH196653 DND196633:DND196653 DWZ196633:DWZ196653 EGV196633:EGV196653 EQR196633:EQR196653 FAN196633:FAN196653 FKJ196633:FKJ196653 FUF196633:FUF196653 GEB196633:GEB196653 GNX196633:GNX196653 GXT196633:GXT196653 HHP196633:HHP196653 HRL196633:HRL196653 IBH196633:IBH196653 ILD196633:ILD196653 IUZ196633:IUZ196653 JEV196633:JEV196653 JOR196633:JOR196653 JYN196633:JYN196653 KIJ196633:KIJ196653 KSF196633:KSF196653 LCB196633:LCB196653 LLX196633:LLX196653 LVT196633:LVT196653 MFP196633:MFP196653 MPL196633:MPL196653 MZH196633:MZH196653 NJD196633:NJD196653 NSZ196633:NSZ196653 OCV196633:OCV196653 OMR196633:OMR196653 OWN196633:OWN196653 PGJ196633:PGJ196653 PQF196633:PQF196653 QAB196633:QAB196653 QJX196633:QJX196653 QTT196633:QTT196653 RDP196633:RDP196653 RNL196633:RNL196653 RXH196633:RXH196653 SHD196633:SHD196653 SQZ196633:SQZ196653 TAV196633:TAV196653 TKR196633:TKR196653 TUN196633:TUN196653 UEJ196633:UEJ196653 UOF196633:UOF196653 UYB196633:UYB196653 VHX196633:VHX196653 VRT196633:VRT196653 WBP196633:WBP196653 WLL196633:WLL196653 WVH196633:WVH196653 XFD196633:XFD196653 IV262169:IV262189 SR262169:SR262189 ACN262169:ACN262189 AMJ262169:AMJ262189 AWF262169:AWF262189 BGB262169:BGB262189 BPX262169:BPX262189 BZT262169:BZT262189 CJP262169:CJP262189 CTL262169:CTL262189 DDH262169:DDH262189 DND262169:DND262189 DWZ262169:DWZ262189 EGV262169:EGV262189 EQR262169:EQR262189 FAN262169:FAN262189 FKJ262169:FKJ262189 FUF262169:FUF262189 GEB262169:GEB262189 GNX262169:GNX262189 GXT262169:GXT262189 HHP262169:HHP262189 HRL262169:HRL262189 IBH262169:IBH262189 ILD262169:ILD262189 IUZ262169:IUZ262189 JEV262169:JEV262189 JOR262169:JOR262189 JYN262169:JYN262189 KIJ262169:KIJ262189 KSF262169:KSF262189 LCB262169:LCB262189 LLX262169:LLX262189 LVT262169:LVT262189 MFP262169:MFP262189 MPL262169:MPL262189 MZH262169:MZH262189 NJD262169:NJD262189 NSZ262169:NSZ262189 OCV262169:OCV262189 OMR262169:OMR262189 OWN262169:OWN262189 PGJ262169:PGJ262189 PQF262169:PQF262189 QAB262169:QAB262189 QJX262169:QJX262189 QTT262169:QTT262189 RDP262169:RDP262189 RNL262169:RNL262189 RXH262169:RXH262189 SHD262169:SHD262189 SQZ262169:SQZ262189 TAV262169:TAV262189 TKR262169:TKR262189 TUN262169:TUN262189 UEJ262169:UEJ262189 UOF262169:UOF262189 UYB262169:UYB262189 VHX262169:VHX262189 VRT262169:VRT262189 WBP262169:WBP262189 WLL262169:WLL262189 WVH262169:WVH262189 XFD262169:XFD262189 IV327705:IV327725 SR327705:SR327725 ACN327705:ACN327725 AMJ327705:AMJ327725 AWF327705:AWF327725 BGB327705:BGB327725 BPX327705:BPX327725 BZT327705:BZT327725 CJP327705:CJP327725 CTL327705:CTL327725 DDH327705:DDH327725 DND327705:DND327725 DWZ327705:DWZ327725 EGV327705:EGV327725 EQR327705:EQR327725 FAN327705:FAN327725 FKJ327705:FKJ327725 FUF327705:FUF327725 GEB327705:GEB327725 GNX327705:GNX327725 GXT327705:GXT327725 HHP327705:HHP327725 HRL327705:HRL327725 IBH327705:IBH327725 ILD327705:ILD327725 IUZ327705:IUZ327725 JEV327705:JEV327725 JOR327705:JOR327725 JYN327705:JYN327725 KIJ327705:KIJ327725 KSF327705:KSF327725 LCB327705:LCB327725 LLX327705:LLX327725 LVT327705:LVT327725 MFP327705:MFP327725 MPL327705:MPL327725 MZH327705:MZH327725 NJD327705:NJD327725 NSZ327705:NSZ327725 OCV327705:OCV327725 OMR327705:OMR327725 OWN327705:OWN327725 PGJ327705:PGJ327725 PQF327705:PQF327725 QAB327705:QAB327725 QJX327705:QJX327725 QTT327705:QTT327725 RDP327705:RDP327725 RNL327705:RNL327725 RXH327705:RXH327725 SHD327705:SHD327725 SQZ327705:SQZ327725 TAV327705:TAV327725 TKR327705:TKR327725 TUN327705:TUN327725 UEJ327705:UEJ327725 UOF327705:UOF327725 UYB327705:UYB327725 VHX327705:VHX327725 VRT327705:VRT327725 WBP327705:WBP327725 WLL327705:WLL327725 WVH327705:WVH327725 XFD327705:XFD327725 IV393241:IV393261 SR393241:SR393261 ACN393241:ACN393261 AMJ393241:AMJ393261 AWF393241:AWF393261 BGB393241:BGB393261 BPX393241:BPX393261 BZT393241:BZT393261 CJP393241:CJP393261 CTL393241:CTL393261 DDH393241:DDH393261 DND393241:DND393261 DWZ393241:DWZ393261 EGV393241:EGV393261 EQR393241:EQR393261 FAN393241:FAN393261 FKJ393241:FKJ393261 FUF393241:FUF393261 GEB393241:GEB393261 GNX393241:GNX393261 GXT393241:GXT393261 HHP393241:HHP393261 HRL393241:HRL393261 IBH393241:IBH393261 ILD393241:ILD393261 IUZ393241:IUZ393261 JEV393241:JEV393261 JOR393241:JOR393261 JYN393241:JYN393261 KIJ393241:KIJ393261 KSF393241:KSF393261 LCB393241:LCB393261 LLX393241:LLX393261 LVT393241:LVT393261 MFP393241:MFP393261 MPL393241:MPL393261 MZH393241:MZH393261 NJD393241:NJD393261 NSZ393241:NSZ393261 OCV393241:OCV393261 OMR393241:OMR393261 OWN393241:OWN393261 PGJ393241:PGJ393261 PQF393241:PQF393261 QAB393241:QAB393261 QJX393241:QJX393261 QTT393241:QTT393261 RDP393241:RDP393261 RNL393241:RNL393261 RXH393241:RXH393261 SHD393241:SHD393261 SQZ393241:SQZ393261 TAV393241:TAV393261 TKR393241:TKR393261 TUN393241:TUN393261 UEJ393241:UEJ393261 UOF393241:UOF393261 UYB393241:UYB393261 VHX393241:VHX393261 VRT393241:VRT393261 WBP393241:WBP393261 WLL393241:WLL393261 WVH393241:WVH393261 XFD393241:XFD393261 IV458777:IV458797 SR458777:SR458797 ACN458777:ACN458797 AMJ458777:AMJ458797 AWF458777:AWF458797 BGB458777:BGB458797 BPX458777:BPX458797 BZT458777:BZT458797 CJP458777:CJP458797 CTL458777:CTL458797 DDH458777:DDH458797 DND458777:DND458797 DWZ458777:DWZ458797 EGV458777:EGV458797 EQR458777:EQR458797 FAN458777:FAN458797 FKJ458777:FKJ458797 FUF458777:FUF458797 GEB458777:GEB458797 GNX458777:GNX458797 GXT458777:GXT458797 HHP458777:HHP458797 HRL458777:HRL458797 IBH458777:IBH458797 ILD458777:ILD458797 IUZ458777:IUZ458797 JEV458777:JEV458797 JOR458777:JOR458797 JYN458777:JYN458797 KIJ458777:KIJ458797 KSF458777:KSF458797 LCB458777:LCB458797 LLX458777:LLX458797 LVT458777:LVT458797 MFP458777:MFP458797 MPL458777:MPL458797 MZH458777:MZH458797 NJD458777:NJD458797 NSZ458777:NSZ458797 OCV458777:OCV458797 OMR458777:OMR458797 OWN458777:OWN458797 PGJ458777:PGJ458797 PQF458777:PQF458797 QAB458777:QAB458797 QJX458777:QJX458797 QTT458777:QTT458797 RDP458777:RDP458797 RNL458777:RNL458797 RXH458777:RXH458797 SHD458777:SHD458797 SQZ458777:SQZ458797 TAV458777:TAV458797 TKR458777:TKR458797 TUN458777:TUN458797 UEJ458777:UEJ458797 UOF458777:UOF458797 UYB458777:UYB458797 VHX458777:VHX458797 VRT458777:VRT458797 WBP458777:WBP458797 WLL458777:WLL458797 WVH458777:WVH458797 XFD458777:XFD458797 IV524313:IV524333 SR524313:SR524333 ACN524313:ACN524333 AMJ524313:AMJ524333 AWF524313:AWF524333 BGB524313:BGB524333 BPX524313:BPX524333 BZT524313:BZT524333 CJP524313:CJP524333 CTL524313:CTL524333 DDH524313:DDH524333 DND524313:DND524333 DWZ524313:DWZ524333 EGV524313:EGV524333 EQR524313:EQR524333 FAN524313:FAN524333 FKJ524313:FKJ524333 FUF524313:FUF524333 GEB524313:GEB524333 GNX524313:GNX524333 GXT524313:GXT524333 HHP524313:HHP524333 HRL524313:HRL524333 IBH524313:IBH524333 ILD524313:ILD524333 IUZ524313:IUZ524333 JEV524313:JEV524333 JOR524313:JOR524333 JYN524313:JYN524333 KIJ524313:KIJ524333 KSF524313:KSF524333 LCB524313:LCB524333 LLX524313:LLX524333 LVT524313:LVT524333 MFP524313:MFP524333 MPL524313:MPL524333 MZH524313:MZH524333 NJD524313:NJD524333 NSZ524313:NSZ524333 OCV524313:OCV524333 OMR524313:OMR524333 OWN524313:OWN524333 PGJ524313:PGJ524333 PQF524313:PQF524333 QAB524313:QAB524333 QJX524313:QJX524333 QTT524313:QTT524333 RDP524313:RDP524333 RNL524313:RNL524333 RXH524313:RXH524333 SHD524313:SHD524333 SQZ524313:SQZ524333 TAV524313:TAV524333 TKR524313:TKR524333 TUN524313:TUN524333 UEJ524313:UEJ524333 UOF524313:UOF524333 UYB524313:UYB524333 VHX524313:VHX524333 VRT524313:VRT524333 WBP524313:WBP524333 WLL524313:WLL524333 WVH524313:WVH524333 XFD524313:XFD524333 IV589849:IV589869 SR589849:SR589869 ACN589849:ACN589869 AMJ589849:AMJ589869 AWF589849:AWF589869 BGB589849:BGB589869 BPX589849:BPX589869 BZT589849:BZT589869 CJP589849:CJP589869 CTL589849:CTL589869 DDH589849:DDH589869 DND589849:DND589869 DWZ589849:DWZ589869 EGV589849:EGV589869 EQR589849:EQR589869 FAN589849:FAN589869 FKJ589849:FKJ589869 FUF589849:FUF589869 GEB589849:GEB589869 GNX589849:GNX589869 GXT589849:GXT589869 HHP589849:HHP589869 HRL589849:HRL589869 IBH589849:IBH589869 ILD589849:ILD589869 IUZ589849:IUZ589869 JEV589849:JEV589869 JOR589849:JOR589869 JYN589849:JYN589869 KIJ589849:KIJ589869 KSF589849:KSF589869 LCB589849:LCB589869 LLX589849:LLX589869 LVT589849:LVT589869 MFP589849:MFP589869 MPL589849:MPL589869 MZH589849:MZH589869 NJD589849:NJD589869 NSZ589849:NSZ589869 OCV589849:OCV589869 OMR589849:OMR589869 OWN589849:OWN589869 PGJ589849:PGJ589869 PQF589849:PQF589869 QAB589849:QAB589869 QJX589849:QJX589869 QTT589849:QTT589869 RDP589849:RDP589869 RNL589849:RNL589869 RXH589849:RXH589869 SHD589849:SHD589869 SQZ589849:SQZ589869 TAV589849:TAV589869 TKR589849:TKR589869 TUN589849:TUN589869 UEJ589849:UEJ589869 UOF589849:UOF589869 UYB589849:UYB589869 VHX589849:VHX589869 VRT589849:VRT589869 WBP589849:WBP589869 WLL589849:WLL589869 WVH589849:WVH589869 XFD589849:XFD589869 IV655385:IV655405 SR655385:SR655405 ACN655385:ACN655405 AMJ655385:AMJ655405 AWF655385:AWF655405 BGB655385:BGB655405 BPX655385:BPX655405 BZT655385:BZT655405 CJP655385:CJP655405 CTL655385:CTL655405 DDH655385:DDH655405 DND655385:DND655405 DWZ655385:DWZ655405 EGV655385:EGV655405 EQR655385:EQR655405 FAN655385:FAN655405 FKJ655385:FKJ655405 FUF655385:FUF655405 GEB655385:GEB655405 GNX655385:GNX655405 GXT655385:GXT655405 HHP655385:HHP655405 HRL655385:HRL655405 IBH655385:IBH655405 ILD655385:ILD655405 IUZ655385:IUZ655405 JEV655385:JEV655405 JOR655385:JOR655405 JYN655385:JYN655405 KIJ655385:KIJ655405 KSF655385:KSF655405 LCB655385:LCB655405 LLX655385:LLX655405 LVT655385:LVT655405 MFP655385:MFP655405 MPL655385:MPL655405 MZH655385:MZH655405 NJD655385:NJD655405 NSZ655385:NSZ655405 OCV655385:OCV655405 OMR655385:OMR655405 OWN655385:OWN655405 PGJ655385:PGJ655405 PQF655385:PQF655405 QAB655385:QAB655405 QJX655385:QJX655405 QTT655385:QTT655405 RDP655385:RDP655405 RNL655385:RNL655405 RXH655385:RXH655405 SHD655385:SHD655405 SQZ655385:SQZ655405 TAV655385:TAV655405 TKR655385:TKR655405 TUN655385:TUN655405 UEJ655385:UEJ655405 UOF655385:UOF655405 UYB655385:UYB655405 VHX655385:VHX655405 VRT655385:VRT655405 WBP655385:WBP655405 WLL655385:WLL655405 WVH655385:WVH655405 XFD655385:XFD655405 IV720921:IV720941 SR720921:SR720941 ACN720921:ACN720941 AMJ720921:AMJ720941 AWF720921:AWF720941 BGB720921:BGB720941 BPX720921:BPX720941 BZT720921:BZT720941 CJP720921:CJP720941 CTL720921:CTL720941 DDH720921:DDH720941 DND720921:DND720941 DWZ720921:DWZ720941 EGV720921:EGV720941 EQR720921:EQR720941 FAN720921:FAN720941 FKJ720921:FKJ720941 FUF720921:FUF720941 GEB720921:GEB720941 GNX720921:GNX720941 GXT720921:GXT720941 HHP720921:HHP720941 HRL720921:HRL720941 IBH720921:IBH720941 ILD720921:ILD720941 IUZ720921:IUZ720941 JEV720921:JEV720941 JOR720921:JOR720941 JYN720921:JYN720941 KIJ720921:KIJ720941 KSF720921:KSF720941 LCB720921:LCB720941 LLX720921:LLX720941 LVT720921:LVT720941 MFP720921:MFP720941 MPL720921:MPL720941 MZH720921:MZH720941 NJD720921:NJD720941 NSZ720921:NSZ720941 OCV720921:OCV720941 OMR720921:OMR720941 OWN720921:OWN720941 PGJ720921:PGJ720941 PQF720921:PQF720941 QAB720921:QAB720941 QJX720921:QJX720941 QTT720921:QTT720941 RDP720921:RDP720941 RNL720921:RNL720941 RXH720921:RXH720941 SHD720921:SHD720941 SQZ720921:SQZ720941 TAV720921:TAV720941 TKR720921:TKR720941 TUN720921:TUN720941 UEJ720921:UEJ720941 UOF720921:UOF720941 UYB720921:UYB720941 VHX720921:VHX720941 VRT720921:VRT720941 WBP720921:WBP720941 WLL720921:WLL720941 WVH720921:WVH720941 XFD720921:XFD720941 IV786457:IV786477 SR786457:SR786477 ACN786457:ACN786477 AMJ786457:AMJ786477 AWF786457:AWF786477 BGB786457:BGB786477 BPX786457:BPX786477 BZT786457:BZT786477 CJP786457:CJP786477 CTL786457:CTL786477 DDH786457:DDH786477 DND786457:DND786477 DWZ786457:DWZ786477 EGV786457:EGV786477 EQR786457:EQR786477 FAN786457:FAN786477 FKJ786457:FKJ786477 FUF786457:FUF786477 GEB786457:GEB786477 GNX786457:GNX786477 GXT786457:GXT786477 HHP786457:HHP786477 HRL786457:HRL786477 IBH786457:IBH786477 ILD786457:ILD786477 IUZ786457:IUZ786477 JEV786457:JEV786477 JOR786457:JOR786477 JYN786457:JYN786477 KIJ786457:KIJ786477 KSF786457:KSF786477 LCB786457:LCB786477 LLX786457:LLX786477 LVT786457:LVT786477 MFP786457:MFP786477 MPL786457:MPL786477 MZH786457:MZH786477 NJD786457:NJD786477 NSZ786457:NSZ786477 OCV786457:OCV786477 OMR786457:OMR786477 OWN786457:OWN786477 PGJ786457:PGJ786477 PQF786457:PQF786477 QAB786457:QAB786477 QJX786457:QJX786477 QTT786457:QTT786477 RDP786457:RDP786477 RNL786457:RNL786477 RXH786457:RXH786477 SHD786457:SHD786477 SQZ786457:SQZ786477 TAV786457:TAV786477 TKR786457:TKR786477 TUN786457:TUN786477 UEJ786457:UEJ786477 UOF786457:UOF786477 UYB786457:UYB786477 VHX786457:VHX786477 VRT786457:VRT786477 WBP786457:WBP786477 WLL786457:WLL786477 WVH786457:WVH786477 XFD786457:XFD786477 IV851993:IV852013 SR851993:SR852013 ACN851993:ACN852013 AMJ851993:AMJ852013 AWF851993:AWF852013 BGB851993:BGB852013 BPX851993:BPX852013 BZT851993:BZT852013 CJP851993:CJP852013 CTL851993:CTL852013 DDH851993:DDH852013 DND851993:DND852013 DWZ851993:DWZ852013 EGV851993:EGV852013 EQR851993:EQR852013 FAN851993:FAN852013 FKJ851993:FKJ852013 FUF851993:FUF852013 GEB851993:GEB852013 GNX851993:GNX852013 GXT851993:GXT852013 HHP851993:HHP852013 HRL851993:HRL852013 IBH851993:IBH852013 ILD851993:ILD852013 IUZ851993:IUZ852013 JEV851993:JEV852013 JOR851993:JOR852013 JYN851993:JYN852013 KIJ851993:KIJ852013 KSF851993:KSF852013 LCB851993:LCB852013 LLX851993:LLX852013 LVT851993:LVT852013 MFP851993:MFP852013 MPL851993:MPL852013 MZH851993:MZH852013 NJD851993:NJD852013 NSZ851993:NSZ852013 OCV851993:OCV852013 OMR851993:OMR852013 OWN851993:OWN852013 PGJ851993:PGJ852013 PQF851993:PQF852013 QAB851993:QAB852013 QJX851993:QJX852013 QTT851993:QTT852013 RDP851993:RDP852013 RNL851993:RNL852013 RXH851993:RXH852013 SHD851993:SHD852013 SQZ851993:SQZ852013 TAV851993:TAV852013 TKR851993:TKR852013 TUN851993:TUN852013 UEJ851993:UEJ852013 UOF851993:UOF852013 UYB851993:UYB852013 VHX851993:VHX852013 VRT851993:VRT852013 WBP851993:WBP852013 WLL851993:WLL852013 WVH851993:WVH852013 XFD851993:XFD852013 IV917529:IV917549 SR917529:SR917549 ACN917529:ACN917549 AMJ917529:AMJ917549 AWF917529:AWF917549 BGB917529:BGB917549 BPX917529:BPX917549 BZT917529:BZT917549 CJP917529:CJP917549 CTL917529:CTL917549 DDH917529:DDH917549 DND917529:DND917549 DWZ917529:DWZ917549 EGV917529:EGV917549 EQR917529:EQR917549 FAN917529:FAN917549 FKJ917529:FKJ917549 FUF917529:FUF917549 GEB917529:GEB917549 GNX917529:GNX917549 GXT917529:GXT917549 HHP917529:HHP917549 HRL917529:HRL917549 IBH917529:IBH917549 ILD917529:ILD917549 IUZ917529:IUZ917549 JEV917529:JEV917549 JOR917529:JOR917549 JYN917529:JYN917549 KIJ917529:KIJ917549 KSF917529:KSF917549 LCB917529:LCB917549 LLX917529:LLX917549 LVT917529:LVT917549 MFP917529:MFP917549 MPL917529:MPL917549 MZH917529:MZH917549 NJD917529:NJD917549 NSZ917529:NSZ917549 OCV917529:OCV917549 OMR917529:OMR917549 OWN917529:OWN917549 PGJ917529:PGJ917549 PQF917529:PQF917549 QAB917529:QAB917549 QJX917529:QJX917549 QTT917529:QTT917549 RDP917529:RDP917549 RNL917529:RNL917549 RXH917529:RXH917549 SHD917529:SHD917549 SQZ917529:SQZ917549 TAV917529:TAV917549 TKR917529:TKR917549 TUN917529:TUN917549 UEJ917529:UEJ917549 UOF917529:UOF917549 UYB917529:UYB917549 VHX917529:VHX917549 VRT917529:VRT917549 WBP917529:WBP917549 WLL917529:WLL917549 WVH917529:WVH917549 XFD917529:XFD917549 IV983065:IV983085 SR983065:SR983085 ACN983065:ACN983085 AMJ983065:AMJ983085 AWF983065:AWF983085 BGB983065:BGB983085 BPX983065:BPX983085 BZT983065:BZT983085 CJP983065:CJP983085 CTL983065:CTL983085 DDH983065:DDH983085 DND983065:DND983085 DWZ983065:DWZ983085 EGV983065:EGV983085 EQR983065:EQR983085 FAN983065:FAN983085 FKJ983065:FKJ983085 FUF983065:FUF983085 GEB983065:GEB983085 GNX983065:GNX983085 GXT983065:GXT983085 HHP983065:HHP983085 HRL983065:HRL983085 IBH983065:IBH983085 ILD983065:ILD983085 IUZ983065:IUZ983085 JEV983065:JEV983085 JOR983065:JOR983085 JYN983065:JYN983085 KIJ983065:KIJ983085 KSF983065:KSF983085 LCB983065:LCB983085 LLX983065:LLX983085 LVT983065:LVT983085 MFP983065:MFP983085 MPL983065:MPL983085 MZH983065:MZH983085 NJD983065:NJD983085 NSZ983065:NSZ983085 OCV983065:OCV983085 OMR983065:OMR983085 OWN983065:OWN983085 PGJ983065:PGJ983085 PQF983065:PQF983085 QAB983065:QAB983085 QJX983065:QJX983085 QTT983065:QTT983085 RDP983065:RDP983085 RNL983065:RNL983085 RXH983065:RXH983085 SHD983065:SHD983085 SQZ983065:SQZ983085 TAV983065:TAV983085 TKR983065:TKR983085 TUN983065:TUN983085 UEJ983065:UEJ983085 UOF983065:UOF983085 UYB983065:UYB983085 VHX983065:VHX983085 VRT983065:VRT983085 WBP983065:WBP983085 WLL983065:WLL983085 WVH983065:WVH983085 XFD983065:XFD983085">
      <formula1>0</formula1>
      <formula2>1</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opLeftCell="A94" zoomScale="55" zoomScaleNormal="55" workbookViewId="0">
      <selection activeCell="Q66" sqref="Q66"/>
    </sheetView>
  </sheetViews>
  <sheetFormatPr baseColWidth="10" defaultRowHeight="14.25" x14ac:dyDescent="0.25"/>
  <cols>
    <col min="1" max="1" width="3.42578125" style="3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64.140625" style="31" customWidth="1"/>
    <col min="18" max="18" width="18.28515625" style="31" customWidth="1"/>
    <col min="19" max="22" width="6.42578125" style="31" customWidth="1"/>
    <col min="23" max="251" width="11.42578125" style="31"/>
    <col min="252" max="252" width="1" style="31" customWidth="1"/>
    <col min="253" max="253" width="4.28515625" style="31" customWidth="1"/>
    <col min="254" max="254" width="34.7109375" style="31" customWidth="1"/>
    <col min="255" max="255" width="0" style="31" hidden="1" customWidth="1"/>
    <col min="256" max="256" width="20" style="31" customWidth="1"/>
    <col min="257" max="257" width="20.85546875" style="31" customWidth="1"/>
    <col min="258" max="258" width="25" style="31" customWidth="1"/>
    <col min="259" max="259" width="18.7109375" style="31" customWidth="1"/>
    <col min="260" max="260" width="29.7109375" style="31" customWidth="1"/>
    <col min="261" max="261" width="13.42578125" style="31" customWidth="1"/>
    <col min="262" max="262" width="13.85546875" style="31" customWidth="1"/>
    <col min="263" max="267" width="16.5703125" style="31" customWidth="1"/>
    <col min="268" max="268" width="20.5703125" style="31" customWidth="1"/>
    <col min="269" max="269" width="21.140625" style="31" customWidth="1"/>
    <col min="270" max="270" width="9.5703125" style="31" customWidth="1"/>
    <col min="271" max="271" width="0.42578125" style="31" customWidth="1"/>
    <col min="272" max="278" width="6.42578125" style="31" customWidth="1"/>
    <col min="279" max="507" width="11.42578125" style="31"/>
    <col min="508" max="508" width="1" style="31" customWidth="1"/>
    <col min="509" max="509" width="4.28515625" style="31" customWidth="1"/>
    <col min="510" max="510" width="34.7109375" style="31" customWidth="1"/>
    <col min="511" max="511" width="0" style="31" hidden="1" customWidth="1"/>
    <col min="512" max="512" width="20" style="31" customWidth="1"/>
    <col min="513" max="513" width="20.85546875" style="31" customWidth="1"/>
    <col min="514" max="514" width="25" style="31" customWidth="1"/>
    <col min="515" max="515" width="18.7109375" style="31" customWidth="1"/>
    <col min="516" max="516" width="29.7109375" style="31" customWidth="1"/>
    <col min="517" max="517" width="13.42578125" style="31" customWidth="1"/>
    <col min="518" max="518" width="13.85546875" style="31" customWidth="1"/>
    <col min="519" max="523" width="16.5703125" style="31" customWidth="1"/>
    <col min="524" max="524" width="20.5703125" style="31" customWidth="1"/>
    <col min="525" max="525" width="21.140625" style="31" customWidth="1"/>
    <col min="526" max="526" width="9.5703125" style="31" customWidth="1"/>
    <col min="527" max="527" width="0.42578125" style="31" customWidth="1"/>
    <col min="528" max="534" width="6.42578125" style="31" customWidth="1"/>
    <col min="535" max="763" width="11.42578125" style="31"/>
    <col min="764" max="764" width="1" style="31" customWidth="1"/>
    <col min="765" max="765" width="4.28515625" style="31" customWidth="1"/>
    <col min="766" max="766" width="34.7109375" style="31" customWidth="1"/>
    <col min="767" max="767" width="0" style="31" hidden="1" customWidth="1"/>
    <col min="768" max="768" width="20" style="31" customWidth="1"/>
    <col min="769" max="769" width="20.85546875" style="31" customWidth="1"/>
    <col min="770" max="770" width="25" style="31" customWidth="1"/>
    <col min="771" max="771" width="18.7109375" style="31" customWidth="1"/>
    <col min="772" max="772" width="29.7109375" style="31" customWidth="1"/>
    <col min="773" max="773" width="13.42578125" style="31" customWidth="1"/>
    <col min="774" max="774" width="13.85546875" style="31" customWidth="1"/>
    <col min="775" max="779" width="16.5703125" style="31" customWidth="1"/>
    <col min="780" max="780" width="20.5703125" style="31" customWidth="1"/>
    <col min="781" max="781" width="21.140625" style="31" customWidth="1"/>
    <col min="782" max="782" width="9.5703125" style="31" customWidth="1"/>
    <col min="783" max="783" width="0.42578125" style="31" customWidth="1"/>
    <col min="784" max="790" width="6.42578125" style="31" customWidth="1"/>
    <col min="791" max="1019" width="11.42578125" style="31"/>
    <col min="1020" max="1020" width="1" style="31" customWidth="1"/>
    <col min="1021" max="1021" width="4.28515625" style="31" customWidth="1"/>
    <col min="1022" max="1022" width="34.7109375" style="31" customWidth="1"/>
    <col min="1023" max="1023" width="0" style="31" hidden="1" customWidth="1"/>
    <col min="1024" max="1024" width="20" style="31" customWidth="1"/>
    <col min="1025" max="1025" width="20.85546875" style="31" customWidth="1"/>
    <col min="1026" max="1026" width="25" style="31" customWidth="1"/>
    <col min="1027" max="1027" width="18.7109375" style="31" customWidth="1"/>
    <col min="1028" max="1028" width="29.7109375" style="31" customWidth="1"/>
    <col min="1029" max="1029" width="13.42578125" style="31" customWidth="1"/>
    <col min="1030" max="1030" width="13.85546875" style="31" customWidth="1"/>
    <col min="1031" max="1035" width="16.5703125" style="31" customWidth="1"/>
    <col min="1036" max="1036" width="20.5703125" style="31" customWidth="1"/>
    <col min="1037" max="1037" width="21.140625" style="31" customWidth="1"/>
    <col min="1038" max="1038" width="9.5703125" style="31" customWidth="1"/>
    <col min="1039" max="1039" width="0.42578125" style="31" customWidth="1"/>
    <col min="1040" max="1046" width="6.42578125" style="31" customWidth="1"/>
    <col min="1047" max="1275" width="11.42578125" style="31"/>
    <col min="1276" max="1276" width="1" style="31" customWidth="1"/>
    <col min="1277" max="1277" width="4.28515625" style="31" customWidth="1"/>
    <col min="1278" max="1278" width="34.7109375" style="31" customWidth="1"/>
    <col min="1279" max="1279" width="0" style="31" hidden="1" customWidth="1"/>
    <col min="1280" max="1280" width="20" style="31" customWidth="1"/>
    <col min="1281" max="1281" width="20.85546875" style="31" customWidth="1"/>
    <col min="1282" max="1282" width="25" style="31" customWidth="1"/>
    <col min="1283" max="1283" width="18.7109375" style="31" customWidth="1"/>
    <col min="1284" max="1284" width="29.7109375" style="31" customWidth="1"/>
    <col min="1285" max="1285" width="13.42578125" style="31" customWidth="1"/>
    <col min="1286" max="1286" width="13.85546875" style="31" customWidth="1"/>
    <col min="1287" max="1291" width="16.5703125" style="31" customWidth="1"/>
    <col min="1292" max="1292" width="20.5703125" style="31" customWidth="1"/>
    <col min="1293" max="1293" width="21.140625" style="31" customWidth="1"/>
    <col min="1294" max="1294" width="9.5703125" style="31" customWidth="1"/>
    <col min="1295" max="1295" width="0.42578125" style="31" customWidth="1"/>
    <col min="1296" max="1302" width="6.42578125" style="31" customWidth="1"/>
    <col min="1303" max="1531" width="11.42578125" style="31"/>
    <col min="1532" max="1532" width="1" style="31" customWidth="1"/>
    <col min="1533" max="1533" width="4.28515625" style="31" customWidth="1"/>
    <col min="1534" max="1534" width="34.7109375" style="31" customWidth="1"/>
    <col min="1535" max="1535" width="0" style="31" hidden="1" customWidth="1"/>
    <col min="1536" max="1536" width="20" style="31" customWidth="1"/>
    <col min="1537" max="1537" width="20.85546875" style="31" customWidth="1"/>
    <col min="1538" max="1538" width="25" style="31" customWidth="1"/>
    <col min="1539" max="1539" width="18.7109375" style="31" customWidth="1"/>
    <col min="1540" max="1540" width="29.7109375" style="31" customWidth="1"/>
    <col min="1541" max="1541" width="13.42578125" style="31" customWidth="1"/>
    <col min="1542" max="1542" width="13.85546875" style="31" customWidth="1"/>
    <col min="1543" max="1547" width="16.5703125" style="31" customWidth="1"/>
    <col min="1548" max="1548" width="20.5703125" style="31" customWidth="1"/>
    <col min="1549" max="1549" width="21.140625" style="31" customWidth="1"/>
    <col min="1550" max="1550" width="9.5703125" style="31" customWidth="1"/>
    <col min="1551" max="1551" width="0.42578125" style="31" customWidth="1"/>
    <col min="1552" max="1558" width="6.42578125" style="31" customWidth="1"/>
    <col min="1559" max="1787" width="11.42578125" style="31"/>
    <col min="1788" max="1788" width="1" style="31" customWidth="1"/>
    <col min="1789" max="1789" width="4.28515625" style="31" customWidth="1"/>
    <col min="1790" max="1790" width="34.7109375" style="31" customWidth="1"/>
    <col min="1791" max="1791" width="0" style="31" hidden="1" customWidth="1"/>
    <col min="1792" max="1792" width="20" style="31" customWidth="1"/>
    <col min="1793" max="1793" width="20.85546875" style="31" customWidth="1"/>
    <col min="1794" max="1794" width="25" style="31" customWidth="1"/>
    <col min="1795" max="1795" width="18.7109375" style="31" customWidth="1"/>
    <col min="1796" max="1796" width="29.7109375" style="31" customWidth="1"/>
    <col min="1797" max="1797" width="13.42578125" style="31" customWidth="1"/>
    <col min="1798" max="1798" width="13.85546875" style="31" customWidth="1"/>
    <col min="1799" max="1803" width="16.5703125" style="31" customWidth="1"/>
    <col min="1804" max="1804" width="20.5703125" style="31" customWidth="1"/>
    <col min="1805" max="1805" width="21.140625" style="31" customWidth="1"/>
    <col min="1806" max="1806" width="9.5703125" style="31" customWidth="1"/>
    <col min="1807" max="1807" width="0.42578125" style="31" customWidth="1"/>
    <col min="1808" max="1814" width="6.42578125" style="31" customWidth="1"/>
    <col min="1815" max="2043" width="11.42578125" style="31"/>
    <col min="2044" max="2044" width="1" style="31" customWidth="1"/>
    <col min="2045" max="2045" width="4.28515625" style="31" customWidth="1"/>
    <col min="2046" max="2046" width="34.7109375" style="31" customWidth="1"/>
    <col min="2047" max="2047" width="0" style="31" hidden="1" customWidth="1"/>
    <col min="2048" max="2048" width="20" style="31" customWidth="1"/>
    <col min="2049" max="2049" width="20.85546875" style="31" customWidth="1"/>
    <col min="2050" max="2050" width="25" style="31" customWidth="1"/>
    <col min="2051" max="2051" width="18.7109375" style="31" customWidth="1"/>
    <col min="2052" max="2052" width="29.7109375" style="31" customWidth="1"/>
    <col min="2053" max="2053" width="13.42578125" style="31" customWidth="1"/>
    <col min="2054" max="2054" width="13.85546875" style="31" customWidth="1"/>
    <col min="2055" max="2059" width="16.5703125" style="31" customWidth="1"/>
    <col min="2060" max="2060" width="20.5703125" style="31" customWidth="1"/>
    <col min="2061" max="2061" width="21.140625" style="31" customWidth="1"/>
    <col min="2062" max="2062" width="9.5703125" style="31" customWidth="1"/>
    <col min="2063" max="2063" width="0.42578125" style="31" customWidth="1"/>
    <col min="2064" max="2070" width="6.42578125" style="31" customWidth="1"/>
    <col min="2071" max="2299" width="11.42578125" style="31"/>
    <col min="2300" max="2300" width="1" style="31" customWidth="1"/>
    <col min="2301" max="2301" width="4.28515625" style="31" customWidth="1"/>
    <col min="2302" max="2302" width="34.7109375" style="31" customWidth="1"/>
    <col min="2303" max="2303" width="0" style="31" hidden="1" customWidth="1"/>
    <col min="2304" max="2304" width="20" style="31" customWidth="1"/>
    <col min="2305" max="2305" width="20.85546875" style="31" customWidth="1"/>
    <col min="2306" max="2306" width="25" style="31" customWidth="1"/>
    <col min="2307" max="2307" width="18.7109375" style="31" customWidth="1"/>
    <col min="2308" max="2308" width="29.7109375" style="31" customWidth="1"/>
    <col min="2309" max="2309" width="13.42578125" style="31" customWidth="1"/>
    <col min="2310" max="2310" width="13.85546875" style="31" customWidth="1"/>
    <col min="2311" max="2315" width="16.5703125" style="31" customWidth="1"/>
    <col min="2316" max="2316" width="20.5703125" style="31" customWidth="1"/>
    <col min="2317" max="2317" width="21.140625" style="31" customWidth="1"/>
    <col min="2318" max="2318" width="9.5703125" style="31" customWidth="1"/>
    <col min="2319" max="2319" width="0.42578125" style="31" customWidth="1"/>
    <col min="2320" max="2326" width="6.42578125" style="31" customWidth="1"/>
    <col min="2327" max="2555" width="11.42578125" style="31"/>
    <col min="2556" max="2556" width="1" style="31" customWidth="1"/>
    <col min="2557" max="2557" width="4.28515625" style="31" customWidth="1"/>
    <col min="2558" max="2558" width="34.7109375" style="31" customWidth="1"/>
    <col min="2559" max="2559" width="0" style="31" hidden="1" customWidth="1"/>
    <col min="2560" max="2560" width="20" style="31" customWidth="1"/>
    <col min="2561" max="2561" width="20.85546875" style="31" customWidth="1"/>
    <col min="2562" max="2562" width="25" style="31" customWidth="1"/>
    <col min="2563" max="2563" width="18.7109375" style="31" customWidth="1"/>
    <col min="2564" max="2564" width="29.7109375" style="31" customWidth="1"/>
    <col min="2565" max="2565" width="13.42578125" style="31" customWidth="1"/>
    <col min="2566" max="2566" width="13.85546875" style="31" customWidth="1"/>
    <col min="2567" max="2571" width="16.5703125" style="31" customWidth="1"/>
    <col min="2572" max="2572" width="20.5703125" style="31" customWidth="1"/>
    <col min="2573" max="2573" width="21.140625" style="31" customWidth="1"/>
    <col min="2574" max="2574" width="9.5703125" style="31" customWidth="1"/>
    <col min="2575" max="2575" width="0.42578125" style="31" customWidth="1"/>
    <col min="2576" max="2582" width="6.42578125" style="31" customWidth="1"/>
    <col min="2583" max="2811" width="11.42578125" style="31"/>
    <col min="2812" max="2812" width="1" style="31" customWidth="1"/>
    <col min="2813" max="2813" width="4.28515625" style="31" customWidth="1"/>
    <col min="2814" max="2814" width="34.7109375" style="31" customWidth="1"/>
    <col min="2815" max="2815" width="0" style="31" hidden="1" customWidth="1"/>
    <col min="2816" max="2816" width="20" style="31" customWidth="1"/>
    <col min="2817" max="2817" width="20.85546875" style="31" customWidth="1"/>
    <col min="2818" max="2818" width="25" style="31" customWidth="1"/>
    <col min="2819" max="2819" width="18.7109375" style="31" customWidth="1"/>
    <col min="2820" max="2820" width="29.7109375" style="31" customWidth="1"/>
    <col min="2821" max="2821" width="13.42578125" style="31" customWidth="1"/>
    <col min="2822" max="2822" width="13.85546875" style="31" customWidth="1"/>
    <col min="2823" max="2827" width="16.5703125" style="31" customWidth="1"/>
    <col min="2828" max="2828" width="20.5703125" style="31" customWidth="1"/>
    <col min="2829" max="2829" width="21.140625" style="31" customWidth="1"/>
    <col min="2830" max="2830" width="9.5703125" style="31" customWidth="1"/>
    <col min="2831" max="2831" width="0.42578125" style="31" customWidth="1"/>
    <col min="2832" max="2838" width="6.42578125" style="31" customWidth="1"/>
    <col min="2839" max="3067" width="11.42578125" style="31"/>
    <col min="3068" max="3068" width="1" style="31" customWidth="1"/>
    <col min="3069" max="3069" width="4.28515625" style="31" customWidth="1"/>
    <col min="3070" max="3070" width="34.7109375" style="31" customWidth="1"/>
    <col min="3071" max="3071" width="0" style="31" hidden="1" customWidth="1"/>
    <col min="3072" max="3072" width="20" style="31" customWidth="1"/>
    <col min="3073" max="3073" width="20.85546875" style="31" customWidth="1"/>
    <col min="3074" max="3074" width="25" style="31" customWidth="1"/>
    <col min="3075" max="3075" width="18.7109375" style="31" customWidth="1"/>
    <col min="3076" max="3076" width="29.7109375" style="31" customWidth="1"/>
    <col min="3077" max="3077" width="13.42578125" style="31" customWidth="1"/>
    <col min="3078" max="3078" width="13.85546875" style="31" customWidth="1"/>
    <col min="3079" max="3083" width="16.5703125" style="31" customWidth="1"/>
    <col min="3084" max="3084" width="20.5703125" style="31" customWidth="1"/>
    <col min="3085" max="3085" width="21.140625" style="31" customWidth="1"/>
    <col min="3086" max="3086" width="9.5703125" style="31" customWidth="1"/>
    <col min="3087" max="3087" width="0.42578125" style="31" customWidth="1"/>
    <col min="3088" max="3094" width="6.42578125" style="31" customWidth="1"/>
    <col min="3095" max="3323" width="11.42578125" style="31"/>
    <col min="3324" max="3324" width="1" style="31" customWidth="1"/>
    <col min="3325" max="3325" width="4.28515625" style="31" customWidth="1"/>
    <col min="3326" max="3326" width="34.7109375" style="31" customWidth="1"/>
    <col min="3327" max="3327" width="0" style="31" hidden="1" customWidth="1"/>
    <col min="3328" max="3328" width="20" style="31" customWidth="1"/>
    <col min="3329" max="3329" width="20.85546875" style="31" customWidth="1"/>
    <col min="3330" max="3330" width="25" style="31" customWidth="1"/>
    <col min="3331" max="3331" width="18.7109375" style="31" customWidth="1"/>
    <col min="3332" max="3332" width="29.7109375" style="31" customWidth="1"/>
    <col min="3333" max="3333" width="13.42578125" style="31" customWidth="1"/>
    <col min="3334" max="3334" width="13.85546875" style="31" customWidth="1"/>
    <col min="3335" max="3339" width="16.5703125" style="31" customWidth="1"/>
    <col min="3340" max="3340" width="20.5703125" style="31" customWidth="1"/>
    <col min="3341" max="3341" width="21.140625" style="31" customWidth="1"/>
    <col min="3342" max="3342" width="9.5703125" style="31" customWidth="1"/>
    <col min="3343" max="3343" width="0.42578125" style="31" customWidth="1"/>
    <col min="3344" max="3350" width="6.42578125" style="31" customWidth="1"/>
    <col min="3351" max="3579" width="11.42578125" style="31"/>
    <col min="3580" max="3580" width="1" style="31" customWidth="1"/>
    <col min="3581" max="3581" width="4.28515625" style="31" customWidth="1"/>
    <col min="3582" max="3582" width="34.7109375" style="31" customWidth="1"/>
    <col min="3583" max="3583" width="0" style="31" hidden="1" customWidth="1"/>
    <col min="3584" max="3584" width="20" style="31" customWidth="1"/>
    <col min="3585" max="3585" width="20.85546875" style="31" customWidth="1"/>
    <col min="3586" max="3586" width="25" style="31" customWidth="1"/>
    <col min="3587" max="3587" width="18.7109375" style="31" customWidth="1"/>
    <col min="3588" max="3588" width="29.7109375" style="31" customWidth="1"/>
    <col min="3589" max="3589" width="13.42578125" style="31" customWidth="1"/>
    <col min="3590" max="3590" width="13.85546875" style="31" customWidth="1"/>
    <col min="3591" max="3595" width="16.5703125" style="31" customWidth="1"/>
    <col min="3596" max="3596" width="20.5703125" style="31" customWidth="1"/>
    <col min="3597" max="3597" width="21.140625" style="31" customWidth="1"/>
    <col min="3598" max="3598" width="9.5703125" style="31" customWidth="1"/>
    <col min="3599" max="3599" width="0.42578125" style="31" customWidth="1"/>
    <col min="3600" max="3606" width="6.42578125" style="31" customWidth="1"/>
    <col min="3607" max="3835" width="11.42578125" style="31"/>
    <col min="3836" max="3836" width="1" style="31" customWidth="1"/>
    <col min="3837" max="3837" width="4.28515625" style="31" customWidth="1"/>
    <col min="3838" max="3838" width="34.7109375" style="31" customWidth="1"/>
    <col min="3839" max="3839" width="0" style="31" hidden="1" customWidth="1"/>
    <col min="3840" max="3840" width="20" style="31" customWidth="1"/>
    <col min="3841" max="3841" width="20.85546875" style="31" customWidth="1"/>
    <col min="3842" max="3842" width="25" style="31" customWidth="1"/>
    <col min="3843" max="3843" width="18.7109375" style="31" customWidth="1"/>
    <col min="3844" max="3844" width="29.7109375" style="31" customWidth="1"/>
    <col min="3845" max="3845" width="13.42578125" style="31" customWidth="1"/>
    <col min="3846" max="3846" width="13.85546875" style="31" customWidth="1"/>
    <col min="3847" max="3851" width="16.5703125" style="31" customWidth="1"/>
    <col min="3852" max="3852" width="20.5703125" style="31" customWidth="1"/>
    <col min="3853" max="3853" width="21.140625" style="31" customWidth="1"/>
    <col min="3854" max="3854" width="9.5703125" style="31" customWidth="1"/>
    <col min="3855" max="3855" width="0.42578125" style="31" customWidth="1"/>
    <col min="3856" max="3862" width="6.42578125" style="31" customWidth="1"/>
    <col min="3863" max="4091" width="11.42578125" style="31"/>
    <col min="4092" max="4092" width="1" style="31" customWidth="1"/>
    <col min="4093" max="4093" width="4.28515625" style="31" customWidth="1"/>
    <col min="4094" max="4094" width="34.7109375" style="31" customWidth="1"/>
    <col min="4095" max="4095" width="0" style="31" hidden="1" customWidth="1"/>
    <col min="4096" max="4096" width="20" style="31" customWidth="1"/>
    <col min="4097" max="4097" width="20.85546875" style="31" customWidth="1"/>
    <col min="4098" max="4098" width="25" style="31" customWidth="1"/>
    <col min="4099" max="4099" width="18.7109375" style="31" customWidth="1"/>
    <col min="4100" max="4100" width="29.7109375" style="31" customWidth="1"/>
    <col min="4101" max="4101" width="13.42578125" style="31" customWidth="1"/>
    <col min="4102" max="4102" width="13.85546875" style="31" customWidth="1"/>
    <col min="4103" max="4107" width="16.5703125" style="31" customWidth="1"/>
    <col min="4108" max="4108" width="20.5703125" style="31" customWidth="1"/>
    <col min="4109" max="4109" width="21.140625" style="31" customWidth="1"/>
    <col min="4110" max="4110" width="9.5703125" style="31" customWidth="1"/>
    <col min="4111" max="4111" width="0.42578125" style="31" customWidth="1"/>
    <col min="4112" max="4118" width="6.42578125" style="31" customWidth="1"/>
    <col min="4119" max="4347" width="11.42578125" style="31"/>
    <col min="4348" max="4348" width="1" style="31" customWidth="1"/>
    <col min="4349" max="4349" width="4.28515625" style="31" customWidth="1"/>
    <col min="4350" max="4350" width="34.7109375" style="31" customWidth="1"/>
    <col min="4351" max="4351" width="0" style="31" hidden="1" customWidth="1"/>
    <col min="4352" max="4352" width="20" style="31" customWidth="1"/>
    <col min="4353" max="4353" width="20.85546875" style="31" customWidth="1"/>
    <col min="4354" max="4354" width="25" style="31" customWidth="1"/>
    <col min="4355" max="4355" width="18.7109375" style="31" customWidth="1"/>
    <col min="4356" max="4356" width="29.7109375" style="31" customWidth="1"/>
    <col min="4357" max="4357" width="13.42578125" style="31" customWidth="1"/>
    <col min="4358" max="4358" width="13.85546875" style="31" customWidth="1"/>
    <col min="4359" max="4363" width="16.5703125" style="31" customWidth="1"/>
    <col min="4364" max="4364" width="20.5703125" style="31" customWidth="1"/>
    <col min="4365" max="4365" width="21.140625" style="31" customWidth="1"/>
    <col min="4366" max="4366" width="9.5703125" style="31" customWidth="1"/>
    <col min="4367" max="4367" width="0.42578125" style="31" customWidth="1"/>
    <col min="4368" max="4374" width="6.42578125" style="31" customWidth="1"/>
    <col min="4375" max="4603" width="11.42578125" style="31"/>
    <col min="4604" max="4604" width="1" style="31" customWidth="1"/>
    <col min="4605" max="4605" width="4.28515625" style="31" customWidth="1"/>
    <col min="4606" max="4606" width="34.7109375" style="31" customWidth="1"/>
    <col min="4607" max="4607" width="0" style="31" hidden="1" customWidth="1"/>
    <col min="4608" max="4608" width="20" style="31" customWidth="1"/>
    <col min="4609" max="4609" width="20.85546875" style="31" customWidth="1"/>
    <col min="4610" max="4610" width="25" style="31" customWidth="1"/>
    <col min="4611" max="4611" width="18.7109375" style="31" customWidth="1"/>
    <col min="4612" max="4612" width="29.7109375" style="31" customWidth="1"/>
    <col min="4613" max="4613" width="13.42578125" style="31" customWidth="1"/>
    <col min="4614" max="4614" width="13.85546875" style="31" customWidth="1"/>
    <col min="4615" max="4619" width="16.5703125" style="31" customWidth="1"/>
    <col min="4620" max="4620" width="20.5703125" style="31" customWidth="1"/>
    <col min="4621" max="4621" width="21.140625" style="31" customWidth="1"/>
    <col min="4622" max="4622" width="9.5703125" style="31" customWidth="1"/>
    <col min="4623" max="4623" width="0.42578125" style="31" customWidth="1"/>
    <col min="4624" max="4630" width="6.42578125" style="31" customWidth="1"/>
    <col min="4631" max="4859" width="11.42578125" style="31"/>
    <col min="4860" max="4860" width="1" style="31" customWidth="1"/>
    <col min="4861" max="4861" width="4.28515625" style="31" customWidth="1"/>
    <col min="4862" max="4862" width="34.7109375" style="31" customWidth="1"/>
    <col min="4863" max="4863" width="0" style="31" hidden="1" customWidth="1"/>
    <col min="4864" max="4864" width="20" style="31" customWidth="1"/>
    <col min="4865" max="4865" width="20.85546875" style="31" customWidth="1"/>
    <col min="4866" max="4866" width="25" style="31" customWidth="1"/>
    <col min="4867" max="4867" width="18.7109375" style="31" customWidth="1"/>
    <col min="4868" max="4868" width="29.7109375" style="31" customWidth="1"/>
    <col min="4869" max="4869" width="13.42578125" style="31" customWidth="1"/>
    <col min="4870" max="4870" width="13.85546875" style="31" customWidth="1"/>
    <col min="4871" max="4875" width="16.5703125" style="31" customWidth="1"/>
    <col min="4876" max="4876" width="20.5703125" style="31" customWidth="1"/>
    <col min="4877" max="4877" width="21.140625" style="31" customWidth="1"/>
    <col min="4878" max="4878" width="9.5703125" style="31" customWidth="1"/>
    <col min="4879" max="4879" width="0.42578125" style="31" customWidth="1"/>
    <col min="4880" max="4886" width="6.42578125" style="31" customWidth="1"/>
    <col min="4887" max="5115" width="11.42578125" style="31"/>
    <col min="5116" max="5116" width="1" style="31" customWidth="1"/>
    <col min="5117" max="5117" width="4.28515625" style="31" customWidth="1"/>
    <col min="5118" max="5118" width="34.7109375" style="31" customWidth="1"/>
    <col min="5119" max="5119" width="0" style="31" hidden="1" customWidth="1"/>
    <col min="5120" max="5120" width="20" style="31" customWidth="1"/>
    <col min="5121" max="5121" width="20.85546875" style="31" customWidth="1"/>
    <col min="5122" max="5122" width="25" style="31" customWidth="1"/>
    <col min="5123" max="5123" width="18.7109375" style="31" customWidth="1"/>
    <col min="5124" max="5124" width="29.7109375" style="31" customWidth="1"/>
    <col min="5125" max="5125" width="13.42578125" style="31" customWidth="1"/>
    <col min="5126" max="5126" width="13.85546875" style="31" customWidth="1"/>
    <col min="5127" max="5131" width="16.5703125" style="31" customWidth="1"/>
    <col min="5132" max="5132" width="20.5703125" style="31" customWidth="1"/>
    <col min="5133" max="5133" width="21.140625" style="31" customWidth="1"/>
    <col min="5134" max="5134" width="9.5703125" style="31" customWidth="1"/>
    <col min="5135" max="5135" width="0.42578125" style="31" customWidth="1"/>
    <col min="5136" max="5142" width="6.42578125" style="31" customWidth="1"/>
    <col min="5143" max="5371" width="11.42578125" style="31"/>
    <col min="5372" max="5372" width="1" style="31" customWidth="1"/>
    <col min="5373" max="5373" width="4.28515625" style="31" customWidth="1"/>
    <col min="5374" max="5374" width="34.7109375" style="31" customWidth="1"/>
    <col min="5375" max="5375" width="0" style="31" hidden="1" customWidth="1"/>
    <col min="5376" max="5376" width="20" style="31" customWidth="1"/>
    <col min="5377" max="5377" width="20.85546875" style="31" customWidth="1"/>
    <col min="5378" max="5378" width="25" style="31" customWidth="1"/>
    <col min="5379" max="5379" width="18.7109375" style="31" customWidth="1"/>
    <col min="5380" max="5380" width="29.7109375" style="31" customWidth="1"/>
    <col min="5381" max="5381" width="13.42578125" style="31" customWidth="1"/>
    <col min="5382" max="5382" width="13.85546875" style="31" customWidth="1"/>
    <col min="5383" max="5387" width="16.5703125" style="31" customWidth="1"/>
    <col min="5388" max="5388" width="20.5703125" style="31" customWidth="1"/>
    <col min="5389" max="5389" width="21.140625" style="31" customWidth="1"/>
    <col min="5390" max="5390" width="9.5703125" style="31" customWidth="1"/>
    <col min="5391" max="5391" width="0.42578125" style="31" customWidth="1"/>
    <col min="5392" max="5398" width="6.42578125" style="31" customWidth="1"/>
    <col min="5399" max="5627" width="11.42578125" style="31"/>
    <col min="5628" max="5628" width="1" style="31" customWidth="1"/>
    <col min="5629" max="5629" width="4.28515625" style="31" customWidth="1"/>
    <col min="5630" max="5630" width="34.7109375" style="31" customWidth="1"/>
    <col min="5631" max="5631" width="0" style="31" hidden="1" customWidth="1"/>
    <col min="5632" max="5632" width="20" style="31" customWidth="1"/>
    <col min="5633" max="5633" width="20.85546875" style="31" customWidth="1"/>
    <col min="5634" max="5634" width="25" style="31" customWidth="1"/>
    <col min="5635" max="5635" width="18.7109375" style="31" customWidth="1"/>
    <col min="5636" max="5636" width="29.7109375" style="31" customWidth="1"/>
    <col min="5637" max="5637" width="13.42578125" style="31" customWidth="1"/>
    <col min="5638" max="5638" width="13.85546875" style="31" customWidth="1"/>
    <col min="5639" max="5643" width="16.5703125" style="31" customWidth="1"/>
    <col min="5644" max="5644" width="20.5703125" style="31" customWidth="1"/>
    <col min="5645" max="5645" width="21.140625" style="31" customWidth="1"/>
    <col min="5646" max="5646" width="9.5703125" style="31" customWidth="1"/>
    <col min="5647" max="5647" width="0.42578125" style="31" customWidth="1"/>
    <col min="5648" max="5654" width="6.42578125" style="31" customWidth="1"/>
    <col min="5655" max="5883" width="11.42578125" style="31"/>
    <col min="5884" max="5884" width="1" style="31" customWidth="1"/>
    <col min="5885" max="5885" width="4.28515625" style="31" customWidth="1"/>
    <col min="5886" max="5886" width="34.7109375" style="31" customWidth="1"/>
    <col min="5887" max="5887" width="0" style="31" hidden="1" customWidth="1"/>
    <col min="5888" max="5888" width="20" style="31" customWidth="1"/>
    <col min="5889" max="5889" width="20.85546875" style="31" customWidth="1"/>
    <col min="5890" max="5890" width="25" style="31" customWidth="1"/>
    <col min="5891" max="5891" width="18.7109375" style="31" customWidth="1"/>
    <col min="5892" max="5892" width="29.7109375" style="31" customWidth="1"/>
    <col min="5893" max="5893" width="13.42578125" style="31" customWidth="1"/>
    <col min="5894" max="5894" width="13.85546875" style="31" customWidth="1"/>
    <col min="5895" max="5899" width="16.5703125" style="31" customWidth="1"/>
    <col min="5900" max="5900" width="20.5703125" style="31" customWidth="1"/>
    <col min="5901" max="5901" width="21.140625" style="31" customWidth="1"/>
    <col min="5902" max="5902" width="9.5703125" style="31" customWidth="1"/>
    <col min="5903" max="5903" width="0.42578125" style="31" customWidth="1"/>
    <col min="5904" max="5910" width="6.42578125" style="31" customWidth="1"/>
    <col min="5911" max="6139" width="11.42578125" style="31"/>
    <col min="6140" max="6140" width="1" style="31" customWidth="1"/>
    <col min="6141" max="6141" width="4.28515625" style="31" customWidth="1"/>
    <col min="6142" max="6142" width="34.7109375" style="31" customWidth="1"/>
    <col min="6143" max="6143" width="0" style="31" hidden="1" customWidth="1"/>
    <col min="6144" max="6144" width="20" style="31" customWidth="1"/>
    <col min="6145" max="6145" width="20.85546875" style="31" customWidth="1"/>
    <col min="6146" max="6146" width="25" style="31" customWidth="1"/>
    <col min="6147" max="6147" width="18.7109375" style="31" customWidth="1"/>
    <col min="6148" max="6148" width="29.7109375" style="31" customWidth="1"/>
    <col min="6149" max="6149" width="13.42578125" style="31" customWidth="1"/>
    <col min="6150" max="6150" width="13.85546875" style="31" customWidth="1"/>
    <col min="6151" max="6155" width="16.5703125" style="31" customWidth="1"/>
    <col min="6156" max="6156" width="20.5703125" style="31" customWidth="1"/>
    <col min="6157" max="6157" width="21.140625" style="31" customWidth="1"/>
    <col min="6158" max="6158" width="9.5703125" style="31" customWidth="1"/>
    <col min="6159" max="6159" width="0.42578125" style="31" customWidth="1"/>
    <col min="6160" max="6166" width="6.42578125" style="31" customWidth="1"/>
    <col min="6167" max="6395" width="11.42578125" style="31"/>
    <col min="6396" max="6396" width="1" style="31" customWidth="1"/>
    <col min="6397" max="6397" width="4.28515625" style="31" customWidth="1"/>
    <col min="6398" max="6398" width="34.7109375" style="31" customWidth="1"/>
    <col min="6399" max="6399" width="0" style="31" hidden="1" customWidth="1"/>
    <col min="6400" max="6400" width="20" style="31" customWidth="1"/>
    <col min="6401" max="6401" width="20.85546875" style="31" customWidth="1"/>
    <col min="6402" max="6402" width="25" style="31" customWidth="1"/>
    <col min="6403" max="6403" width="18.7109375" style="31" customWidth="1"/>
    <col min="6404" max="6404" width="29.7109375" style="31" customWidth="1"/>
    <col min="6405" max="6405" width="13.42578125" style="31" customWidth="1"/>
    <col min="6406" max="6406" width="13.85546875" style="31" customWidth="1"/>
    <col min="6407" max="6411" width="16.5703125" style="31" customWidth="1"/>
    <col min="6412" max="6412" width="20.5703125" style="31" customWidth="1"/>
    <col min="6413" max="6413" width="21.140625" style="31" customWidth="1"/>
    <col min="6414" max="6414" width="9.5703125" style="31" customWidth="1"/>
    <col min="6415" max="6415" width="0.42578125" style="31" customWidth="1"/>
    <col min="6416" max="6422" width="6.42578125" style="31" customWidth="1"/>
    <col min="6423" max="6651" width="11.42578125" style="31"/>
    <col min="6652" max="6652" width="1" style="31" customWidth="1"/>
    <col min="6653" max="6653" width="4.28515625" style="31" customWidth="1"/>
    <col min="6654" max="6654" width="34.7109375" style="31" customWidth="1"/>
    <col min="6655" max="6655" width="0" style="31" hidden="1" customWidth="1"/>
    <col min="6656" max="6656" width="20" style="31" customWidth="1"/>
    <col min="6657" max="6657" width="20.85546875" style="31" customWidth="1"/>
    <col min="6658" max="6658" width="25" style="31" customWidth="1"/>
    <col min="6659" max="6659" width="18.7109375" style="31" customWidth="1"/>
    <col min="6660" max="6660" width="29.7109375" style="31" customWidth="1"/>
    <col min="6661" max="6661" width="13.42578125" style="31" customWidth="1"/>
    <col min="6662" max="6662" width="13.85546875" style="31" customWidth="1"/>
    <col min="6663" max="6667" width="16.5703125" style="31" customWidth="1"/>
    <col min="6668" max="6668" width="20.5703125" style="31" customWidth="1"/>
    <col min="6669" max="6669" width="21.140625" style="31" customWidth="1"/>
    <col min="6670" max="6670" width="9.5703125" style="31" customWidth="1"/>
    <col min="6671" max="6671" width="0.42578125" style="31" customWidth="1"/>
    <col min="6672" max="6678" width="6.42578125" style="31" customWidth="1"/>
    <col min="6679" max="6907" width="11.42578125" style="31"/>
    <col min="6908" max="6908" width="1" style="31" customWidth="1"/>
    <col min="6909" max="6909" width="4.28515625" style="31" customWidth="1"/>
    <col min="6910" max="6910" width="34.7109375" style="31" customWidth="1"/>
    <col min="6911" max="6911" width="0" style="31" hidden="1" customWidth="1"/>
    <col min="6912" max="6912" width="20" style="31" customWidth="1"/>
    <col min="6913" max="6913" width="20.85546875" style="31" customWidth="1"/>
    <col min="6914" max="6914" width="25" style="31" customWidth="1"/>
    <col min="6915" max="6915" width="18.7109375" style="31" customWidth="1"/>
    <col min="6916" max="6916" width="29.7109375" style="31" customWidth="1"/>
    <col min="6917" max="6917" width="13.42578125" style="31" customWidth="1"/>
    <col min="6918" max="6918" width="13.85546875" style="31" customWidth="1"/>
    <col min="6919" max="6923" width="16.5703125" style="31" customWidth="1"/>
    <col min="6924" max="6924" width="20.5703125" style="31" customWidth="1"/>
    <col min="6925" max="6925" width="21.140625" style="31" customWidth="1"/>
    <col min="6926" max="6926" width="9.5703125" style="31" customWidth="1"/>
    <col min="6927" max="6927" width="0.42578125" style="31" customWidth="1"/>
    <col min="6928" max="6934" width="6.42578125" style="31" customWidth="1"/>
    <col min="6935" max="7163" width="11.42578125" style="31"/>
    <col min="7164" max="7164" width="1" style="31" customWidth="1"/>
    <col min="7165" max="7165" width="4.28515625" style="31" customWidth="1"/>
    <col min="7166" max="7166" width="34.7109375" style="31" customWidth="1"/>
    <col min="7167" max="7167" width="0" style="31" hidden="1" customWidth="1"/>
    <col min="7168" max="7168" width="20" style="31" customWidth="1"/>
    <col min="7169" max="7169" width="20.85546875" style="31" customWidth="1"/>
    <col min="7170" max="7170" width="25" style="31" customWidth="1"/>
    <col min="7171" max="7171" width="18.7109375" style="31" customWidth="1"/>
    <col min="7172" max="7172" width="29.7109375" style="31" customWidth="1"/>
    <col min="7173" max="7173" width="13.42578125" style="31" customWidth="1"/>
    <col min="7174" max="7174" width="13.85546875" style="31" customWidth="1"/>
    <col min="7175" max="7179" width="16.5703125" style="31" customWidth="1"/>
    <col min="7180" max="7180" width="20.5703125" style="31" customWidth="1"/>
    <col min="7181" max="7181" width="21.140625" style="31" customWidth="1"/>
    <col min="7182" max="7182" width="9.5703125" style="31" customWidth="1"/>
    <col min="7183" max="7183" width="0.42578125" style="31" customWidth="1"/>
    <col min="7184" max="7190" width="6.42578125" style="31" customWidth="1"/>
    <col min="7191" max="7419" width="11.42578125" style="31"/>
    <col min="7420" max="7420" width="1" style="31" customWidth="1"/>
    <col min="7421" max="7421" width="4.28515625" style="31" customWidth="1"/>
    <col min="7422" max="7422" width="34.7109375" style="31" customWidth="1"/>
    <col min="7423" max="7423" width="0" style="31" hidden="1" customWidth="1"/>
    <col min="7424" max="7424" width="20" style="31" customWidth="1"/>
    <col min="7425" max="7425" width="20.85546875" style="31" customWidth="1"/>
    <col min="7426" max="7426" width="25" style="31" customWidth="1"/>
    <col min="7427" max="7427" width="18.7109375" style="31" customWidth="1"/>
    <col min="7428" max="7428" width="29.7109375" style="31" customWidth="1"/>
    <col min="7429" max="7429" width="13.42578125" style="31" customWidth="1"/>
    <col min="7430" max="7430" width="13.85546875" style="31" customWidth="1"/>
    <col min="7431" max="7435" width="16.5703125" style="31" customWidth="1"/>
    <col min="7436" max="7436" width="20.5703125" style="31" customWidth="1"/>
    <col min="7437" max="7437" width="21.140625" style="31" customWidth="1"/>
    <col min="7438" max="7438" width="9.5703125" style="31" customWidth="1"/>
    <col min="7439" max="7439" width="0.42578125" style="31" customWidth="1"/>
    <col min="7440" max="7446" width="6.42578125" style="31" customWidth="1"/>
    <col min="7447" max="7675" width="11.42578125" style="31"/>
    <col min="7676" max="7676" width="1" style="31" customWidth="1"/>
    <col min="7677" max="7677" width="4.28515625" style="31" customWidth="1"/>
    <col min="7678" max="7678" width="34.7109375" style="31" customWidth="1"/>
    <col min="7679" max="7679" width="0" style="31" hidden="1" customWidth="1"/>
    <col min="7680" max="7680" width="20" style="31" customWidth="1"/>
    <col min="7681" max="7681" width="20.85546875" style="31" customWidth="1"/>
    <col min="7682" max="7682" width="25" style="31" customWidth="1"/>
    <col min="7683" max="7683" width="18.7109375" style="31" customWidth="1"/>
    <col min="7684" max="7684" width="29.7109375" style="31" customWidth="1"/>
    <col min="7685" max="7685" width="13.42578125" style="31" customWidth="1"/>
    <col min="7686" max="7686" width="13.85546875" style="31" customWidth="1"/>
    <col min="7687" max="7691" width="16.5703125" style="31" customWidth="1"/>
    <col min="7692" max="7692" width="20.5703125" style="31" customWidth="1"/>
    <col min="7693" max="7693" width="21.140625" style="31" customWidth="1"/>
    <col min="7694" max="7694" width="9.5703125" style="31" customWidth="1"/>
    <col min="7695" max="7695" width="0.42578125" style="31" customWidth="1"/>
    <col min="7696" max="7702" width="6.42578125" style="31" customWidth="1"/>
    <col min="7703" max="7931" width="11.42578125" style="31"/>
    <col min="7932" max="7932" width="1" style="31" customWidth="1"/>
    <col min="7933" max="7933" width="4.28515625" style="31" customWidth="1"/>
    <col min="7934" max="7934" width="34.7109375" style="31" customWidth="1"/>
    <col min="7935" max="7935" width="0" style="31" hidden="1" customWidth="1"/>
    <col min="7936" max="7936" width="20" style="31" customWidth="1"/>
    <col min="7937" max="7937" width="20.85546875" style="31" customWidth="1"/>
    <col min="7938" max="7938" width="25" style="31" customWidth="1"/>
    <col min="7939" max="7939" width="18.7109375" style="31" customWidth="1"/>
    <col min="7940" max="7940" width="29.7109375" style="31" customWidth="1"/>
    <col min="7941" max="7941" width="13.42578125" style="31" customWidth="1"/>
    <col min="7942" max="7942" width="13.85546875" style="31" customWidth="1"/>
    <col min="7943" max="7947" width="16.5703125" style="31" customWidth="1"/>
    <col min="7948" max="7948" width="20.5703125" style="31" customWidth="1"/>
    <col min="7949" max="7949" width="21.140625" style="31" customWidth="1"/>
    <col min="7950" max="7950" width="9.5703125" style="31" customWidth="1"/>
    <col min="7951" max="7951" width="0.42578125" style="31" customWidth="1"/>
    <col min="7952" max="7958" width="6.42578125" style="31" customWidth="1"/>
    <col min="7959" max="8187" width="11.42578125" style="31"/>
    <col min="8188" max="8188" width="1" style="31" customWidth="1"/>
    <col min="8189" max="8189" width="4.28515625" style="31" customWidth="1"/>
    <col min="8190" max="8190" width="34.7109375" style="31" customWidth="1"/>
    <col min="8191" max="8191" width="0" style="31" hidden="1" customWidth="1"/>
    <col min="8192" max="8192" width="20" style="31" customWidth="1"/>
    <col min="8193" max="8193" width="20.85546875" style="31" customWidth="1"/>
    <col min="8194" max="8194" width="25" style="31" customWidth="1"/>
    <col min="8195" max="8195" width="18.7109375" style="31" customWidth="1"/>
    <col min="8196" max="8196" width="29.7109375" style="31" customWidth="1"/>
    <col min="8197" max="8197" width="13.42578125" style="31" customWidth="1"/>
    <col min="8198" max="8198" width="13.85546875" style="31" customWidth="1"/>
    <col min="8199" max="8203" width="16.5703125" style="31" customWidth="1"/>
    <col min="8204" max="8204" width="20.5703125" style="31" customWidth="1"/>
    <col min="8205" max="8205" width="21.140625" style="31" customWidth="1"/>
    <col min="8206" max="8206" width="9.5703125" style="31" customWidth="1"/>
    <col min="8207" max="8207" width="0.42578125" style="31" customWidth="1"/>
    <col min="8208" max="8214" width="6.42578125" style="31" customWidth="1"/>
    <col min="8215" max="8443" width="11.42578125" style="31"/>
    <col min="8444" max="8444" width="1" style="31" customWidth="1"/>
    <col min="8445" max="8445" width="4.28515625" style="31" customWidth="1"/>
    <col min="8446" max="8446" width="34.7109375" style="31" customWidth="1"/>
    <col min="8447" max="8447" width="0" style="31" hidden="1" customWidth="1"/>
    <col min="8448" max="8448" width="20" style="31" customWidth="1"/>
    <col min="8449" max="8449" width="20.85546875" style="31" customWidth="1"/>
    <col min="8450" max="8450" width="25" style="31" customWidth="1"/>
    <col min="8451" max="8451" width="18.7109375" style="31" customWidth="1"/>
    <col min="8452" max="8452" width="29.7109375" style="31" customWidth="1"/>
    <col min="8453" max="8453" width="13.42578125" style="31" customWidth="1"/>
    <col min="8454" max="8454" width="13.85546875" style="31" customWidth="1"/>
    <col min="8455" max="8459" width="16.5703125" style="31" customWidth="1"/>
    <col min="8460" max="8460" width="20.5703125" style="31" customWidth="1"/>
    <col min="8461" max="8461" width="21.140625" style="31" customWidth="1"/>
    <col min="8462" max="8462" width="9.5703125" style="31" customWidth="1"/>
    <col min="8463" max="8463" width="0.42578125" style="31" customWidth="1"/>
    <col min="8464" max="8470" width="6.42578125" style="31" customWidth="1"/>
    <col min="8471" max="8699" width="11.42578125" style="31"/>
    <col min="8700" max="8700" width="1" style="31" customWidth="1"/>
    <col min="8701" max="8701" width="4.28515625" style="31" customWidth="1"/>
    <col min="8702" max="8702" width="34.7109375" style="31" customWidth="1"/>
    <col min="8703" max="8703" width="0" style="31" hidden="1" customWidth="1"/>
    <col min="8704" max="8704" width="20" style="31" customWidth="1"/>
    <col min="8705" max="8705" width="20.85546875" style="31" customWidth="1"/>
    <col min="8706" max="8706" width="25" style="31" customWidth="1"/>
    <col min="8707" max="8707" width="18.7109375" style="31" customWidth="1"/>
    <col min="8708" max="8708" width="29.7109375" style="31" customWidth="1"/>
    <col min="8709" max="8709" width="13.42578125" style="31" customWidth="1"/>
    <col min="8710" max="8710" width="13.85546875" style="31" customWidth="1"/>
    <col min="8711" max="8715" width="16.5703125" style="31" customWidth="1"/>
    <col min="8716" max="8716" width="20.5703125" style="31" customWidth="1"/>
    <col min="8717" max="8717" width="21.140625" style="31" customWidth="1"/>
    <col min="8718" max="8718" width="9.5703125" style="31" customWidth="1"/>
    <col min="8719" max="8719" width="0.42578125" style="31" customWidth="1"/>
    <col min="8720" max="8726" width="6.42578125" style="31" customWidth="1"/>
    <col min="8727" max="8955" width="11.42578125" style="31"/>
    <col min="8956" max="8956" width="1" style="31" customWidth="1"/>
    <col min="8957" max="8957" width="4.28515625" style="31" customWidth="1"/>
    <col min="8958" max="8958" width="34.7109375" style="31" customWidth="1"/>
    <col min="8959" max="8959" width="0" style="31" hidden="1" customWidth="1"/>
    <col min="8960" max="8960" width="20" style="31" customWidth="1"/>
    <col min="8961" max="8961" width="20.85546875" style="31" customWidth="1"/>
    <col min="8962" max="8962" width="25" style="31" customWidth="1"/>
    <col min="8963" max="8963" width="18.7109375" style="31" customWidth="1"/>
    <col min="8964" max="8964" width="29.7109375" style="31" customWidth="1"/>
    <col min="8965" max="8965" width="13.42578125" style="31" customWidth="1"/>
    <col min="8966" max="8966" width="13.85546875" style="31" customWidth="1"/>
    <col min="8967" max="8971" width="16.5703125" style="31" customWidth="1"/>
    <col min="8972" max="8972" width="20.5703125" style="31" customWidth="1"/>
    <col min="8973" max="8973" width="21.140625" style="31" customWidth="1"/>
    <col min="8974" max="8974" width="9.5703125" style="31" customWidth="1"/>
    <col min="8975" max="8975" width="0.42578125" style="31" customWidth="1"/>
    <col min="8976" max="8982" width="6.42578125" style="31" customWidth="1"/>
    <col min="8983" max="9211" width="11.42578125" style="31"/>
    <col min="9212" max="9212" width="1" style="31" customWidth="1"/>
    <col min="9213" max="9213" width="4.28515625" style="31" customWidth="1"/>
    <col min="9214" max="9214" width="34.7109375" style="31" customWidth="1"/>
    <col min="9215" max="9215" width="0" style="31" hidden="1" customWidth="1"/>
    <col min="9216" max="9216" width="20" style="31" customWidth="1"/>
    <col min="9217" max="9217" width="20.85546875" style="31" customWidth="1"/>
    <col min="9218" max="9218" width="25" style="31" customWidth="1"/>
    <col min="9219" max="9219" width="18.7109375" style="31" customWidth="1"/>
    <col min="9220" max="9220" width="29.7109375" style="31" customWidth="1"/>
    <col min="9221" max="9221" width="13.42578125" style="31" customWidth="1"/>
    <col min="9222" max="9222" width="13.85546875" style="31" customWidth="1"/>
    <col min="9223" max="9227" width="16.5703125" style="31" customWidth="1"/>
    <col min="9228" max="9228" width="20.5703125" style="31" customWidth="1"/>
    <col min="9229" max="9229" width="21.140625" style="31" customWidth="1"/>
    <col min="9230" max="9230" width="9.5703125" style="31" customWidth="1"/>
    <col min="9231" max="9231" width="0.42578125" style="31" customWidth="1"/>
    <col min="9232" max="9238" width="6.42578125" style="31" customWidth="1"/>
    <col min="9239" max="9467" width="11.42578125" style="31"/>
    <col min="9468" max="9468" width="1" style="31" customWidth="1"/>
    <col min="9469" max="9469" width="4.28515625" style="31" customWidth="1"/>
    <col min="9470" max="9470" width="34.7109375" style="31" customWidth="1"/>
    <col min="9471" max="9471" width="0" style="31" hidden="1" customWidth="1"/>
    <col min="9472" max="9472" width="20" style="31" customWidth="1"/>
    <col min="9473" max="9473" width="20.85546875" style="31" customWidth="1"/>
    <col min="9474" max="9474" width="25" style="31" customWidth="1"/>
    <col min="9475" max="9475" width="18.7109375" style="31" customWidth="1"/>
    <col min="9476" max="9476" width="29.7109375" style="31" customWidth="1"/>
    <col min="9477" max="9477" width="13.42578125" style="31" customWidth="1"/>
    <col min="9478" max="9478" width="13.85546875" style="31" customWidth="1"/>
    <col min="9479" max="9483" width="16.5703125" style="31" customWidth="1"/>
    <col min="9484" max="9484" width="20.5703125" style="31" customWidth="1"/>
    <col min="9485" max="9485" width="21.140625" style="31" customWidth="1"/>
    <col min="9486" max="9486" width="9.5703125" style="31" customWidth="1"/>
    <col min="9487" max="9487" width="0.42578125" style="31" customWidth="1"/>
    <col min="9488" max="9494" width="6.42578125" style="31" customWidth="1"/>
    <col min="9495" max="9723" width="11.42578125" style="31"/>
    <col min="9724" max="9724" width="1" style="31" customWidth="1"/>
    <col min="9725" max="9725" width="4.28515625" style="31" customWidth="1"/>
    <col min="9726" max="9726" width="34.7109375" style="31" customWidth="1"/>
    <col min="9727" max="9727" width="0" style="31" hidden="1" customWidth="1"/>
    <col min="9728" max="9728" width="20" style="31" customWidth="1"/>
    <col min="9729" max="9729" width="20.85546875" style="31" customWidth="1"/>
    <col min="9730" max="9730" width="25" style="31" customWidth="1"/>
    <col min="9731" max="9731" width="18.7109375" style="31" customWidth="1"/>
    <col min="9732" max="9732" width="29.7109375" style="31" customWidth="1"/>
    <col min="9733" max="9733" width="13.42578125" style="31" customWidth="1"/>
    <col min="9734" max="9734" width="13.85546875" style="31" customWidth="1"/>
    <col min="9735" max="9739" width="16.5703125" style="31" customWidth="1"/>
    <col min="9740" max="9740" width="20.5703125" style="31" customWidth="1"/>
    <col min="9741" max="9741" width="21.140625" style="31" customWidth="1"/>
    <col min="9742" max="9742" width="9.5703125" style="31" customWidth="1"/>
    <col min="9743" max="9743" width="0.42578125" style="31" customWidth="1"/>
    <col min="9744" max="9750" width="6.42578125" style="31" customWidth="1"/>
    <col min="9751" max="9979" width="11.42578125" style="31"/>
    <col min="9980" max="9980" width="1" style="31" customWidth="1"/>
    <col min="9981" max="9981" width="4.28515625" style="31" customWidth="1"/>
    <col min="9982" max="9982" width="34.7109375" style="31" customWidth="1"/>
    <col min="9983" max="9983" width="0" style="31" hidden="1" customWidth="1"/>
    <col min="9984" max="9984" width="20" style="31" customWidth="1"/>
    <col min="9985" max="9985" width="20.85546875" style="31" customWidth="1"/>
    <col min="9986" max="9986" width="25" style="31" customWidth="1"/>
    <col min="9987" max="9987" width="18.7109375" style="31" customWidth="1"/>
    <col min="9988" max="9988" width="29.7109375" style="31" customWidth="1"/>
    <col min="9989" max="9989" width="13.42578125" style="31" customWidth="1"/>
    <col min="9990" max="9990" width="13.85546875" style="31" customWidth="1"/>
    <col min="9991" max="9995" width="16.5703125" style="31" customWidth="1"/>
    <col min="9996" max="9996" width="20.5703125" style="31" customWidth="1"/>
    <col min="9997" max="9997" width="21.140625" style="31" customWidth="1"/>
    <col min="9998" max="9998" width="9.5703125" style="31" customWidth="1"/>
    <col min="9999" max="9999" width="0.42578125" style="31" customWidth="1"/>
    <col min="10000" max="10006" width="6.42578125" style="31" customWidth="1"/>
    <col min="10007" max="10235" width="11.42578125" style="31"/>
    <col min="10236" max="10236" width="1" style="31" customWidth="1"/>
    <col min="10237" max="10237" width="4.28515625" style="31" customWidth="1"/>
    <col min="10238" max="10238" width="34.7109375" style="31" customWidth="1"/>
    <col min="10239" max="10239" width="0" style="31" hidden="1" customWidth="1"/>
    <col min="10240" max="10240" width="20" style="31" customWidth="1"/>
    <col min="10241" max="10241" width="20.85546875" style="31" customWidth="1"/>
    <col min="10242" max="10242" width="25" style="31" customWidth="1"/>
    <col min="10243" max="10243" width="18.7109375" style="31" customWidth="1"/>
    <col min="10244" max="10244" width="29.7109375" style="31" customWidth="1"/>
    <col min="10245" max="10245" width="13.42578125" style="31" customWidth="1"/>
    <col min="10246" max="10246" width="13.85546875" style="31" customWidth="1"/>
    <col min="10247" max="10251" width="16.5703125" style="31" customWidth="1"/>
    <col min="10252" max="10252" width="20.5703125" style="31" customWidth="1"/>
    <col min="10253" max="10253" width="21.140625" style="31" customWidth="1"/>
    <col min="10254" max="10254" width="9.5703125" style="31" customWidth="1"/>
    <col min="10255" max="10255" width="0.42578125" style="31" customWidth="1"/>
    <col min="10256" max="10262" width="6.42578125" style="31" customWidth="1"/>
    <col min="10263" max="10491" width="11.42578125" style="31"/>
    <col min="10492" max="10492" width="1" style="31" customWidth="1"/>
    <col min="10493" max="10493" width="4.28515625" style="31" customWidth="1"/>
    <col min="10494" max="10494" width="34.7109375" style="31" customWidth="1"/>
    <col min="10495" max="10495" width="0" style="31" hidden="1" customWidth="1"/>
    <col min="10496" max="10496" width="20" style="31" customWidth="1"/>
    <col min="10497" max="10497" width="20.85546875" style="31" customWidth="1"/>
    <col min="10498" max="10498" width="25" style="31" customWidth="1"/>
    <col min="10499" max="10499" width="18.7109375" style="31" customWidth="1"/>
    <col min="10500" max="10500" width="29.7109375" style="31" customWidth="1"/>
    <col min="10501" max="10501" width="13.42578125" style="31" customWidth="1"/>
    <col min="10502" max="10502" width="13.85546875" style="31" customWidth="1"/>
    <col min="10503" max="10507" width="16.5703125" style="31" customWidth="1"/>
    <col min="10508" max="10508" width="20.5703125" style="31" customWidth="1"/>
    <col min="10509" max="10509" width="21.140625" style="31" customWidth="1"/>
    <col min="10510" max="10510" width="9.5703125" style="31" customWidth="1"/>
    <col min="10511" max="10511" width="0.42578125" style="31" customWidth="1"/>
    <col min="10512" max="10518" width="6.42578125" style="31" customWidth="1"/>
    <col min="10519" max="10747" width="11.42578125" style="31"/>
    <col min="10748" max="10748" width="1" style="31" customWidth="1"/>
    <col min="10749" max="10749" width="4.28515625" style="31" customWidth="1"/>
    <col min="10750" max="10750" width="34.7109375" style="31" customWidth="1"/>
    <col min="10751" max="10751" width="0" style="31" hidden="1" customWidth="1"/>
    <col min="10752" max="10752" width="20" style="31" customWidth="1"/>
    <col min="10753" max="10753" width="20.85546875" style="31" customWidth="1"/>
    <col min="10754" max="10754" width="25" style="31" customWidth="1"/>
    <col min="10755" max="10755" width="18.7109375" style="31" customWidth="1"/>
    <col min="10756" max="10756" width="29.7109375" style="31" customWidth="1"/>
    <col min="10757" max="10757" width="13.42578125" style="31" customWidth="1"/>
    <col min="10758" max="10758" width="13.85546875" style="31" customWidth="1"/>
    <col min="10759" max="10763" width="16.5703125" style="31" customWidth="1"/>
    <col min="10764" max="10764" width="20.5703125" style="31" customWidth="1"/>
    <col min="10765" max="10765" width="21.140625" style="31" customWidth="1"/>
    <col min="10766" max="10766" width="9.5703125" style="31" customWidth="1"/>
    <col min="10767" max="10767" width="0.42578125" style="31" customWidth="1"/>
    <col min="10768" max="10774" width="6.42578125" style="31" customWidth="1"/>
    <col min="10775" max="11003" width="11.42578125" style="31"/>
    <col min="11004" max="11004" width="1" style="31" customWidth="1"/>
    <col min="11005" max="11005" width="4.28515625" style="31" customWidth="1"/>
    <col min="11006" max="11006" width="34.7109375" style="31" customWidth="1"/>
    <col min="11007" max="11007" width="0" style="31" hidden="1" customWidth="1"/>
    <col min="11008" max="11008" width="20" style="31" customWidth="1"/>
    <col min="11009" max="11009" width="20.85546875" style="31" customWidth="1"/>
    <col min="11010" max="11010" width="25" style="31" customWidth="1"/>
    <col min="11011" max="11011" width="18.7109375" style="31" customWidth="1"/>
    <col min="11012" max="11012" width="29.7109375" style="31" customWidth="1"/>
    <col min="11013" max="11013" width="13.42578125" style="31" customWidth="1"/>
    <col min="11014" max="11014" width="13.85546875" style="31" customWidth="1"/>
    <col min="11015" max="11019" width="16.5703125" style="31" customWidth="1"/>
    <col min="11020" max="11020" width="20.5703125" style="31" customWidth="1"/>
    <col min="11021" max="11021" width="21.140625" style="31" customWidth="1"/>
    <col min="11022" max="11022" width="9.5703125" style="31" customWidth="1"/>
    <col min="11023" max="11023" width="0.42578125" style="31" customWidth="1"/>
    <col min="11024" max="11030" width="6.42578125" style="31" customWidth="1"/>
    <col min="11031" max="11259" width="11.42578125" style="31"/>
    <col min="11260" max="11260" width="1" style="31" customWidth="1"/>
    <col min="11261" max="11261" width="4.28515625" style="31" customWidth="1"/>
    <col min="11262" max="11262" width="34.7109375" style="31" customWidth="1"/>
    <col min="11263" max="11263" width="0" style="31" hidden="1" customWidth="1"/>
    <col min="11264" max="11264" width="20" style="31" customWidth="1"/>
    <col min="11265" max="11265" width="20.85546875" style="31" customWidth="1"/>
    <col min="11266" max="11266" width="25" style="31" customWidth="1"/>
    <col min="11267" max="11267" width="18.7109375" style="31" customWidth="1"/>
    <col min="11268" max="11268" width="29.7109375" style="31" customWidth="1"/>
    <col min="11269" max="11269" width="13.42578125" style="31" customWidth="1"/>
    <col min="11270" max="11270" width="13.85546875" style="31" customWidth="1"/>
    <col min="11271" max="11275" width="16.5703125" style="31" customWidth="1"/>
    <col min="11276" max="11276" width="20.5703125" style="31" customWidth="1"/>
    <col min="11277" max="11277" width="21.140625" style="31" customWidth="1"/>
    <col min="11278" max="11278" width="9.5703125" style="31" customWidth="1"/>
    <col min="11279" max="11279" width="0.42578125" style="31" customWidth="1"/>
    <col min="11280" max="11286" width="6.42578125" style="31" customWidth="1"/>
    <col min="11287" max="11515" width="11.42578125" style="31"/>
    <col min="11516" max="11516" width="1" style="31" customWidth="1"/>
    <col min="11517" max="11517" width="4.28515625" style="31" customWidth="1"/>
    <col min="11518" max="11518" width="34.7109375" style="31" customWidth="1"/>
    <col min="11519" max="11519" width="0" style="31" hidden="1" customWidth="1"/>
    <col min="11520" max="11520" width="20" style="31" customWidth="1"/>
    <col min="11521" max="11521" width="20.85546875" style="31" customWidth="1"/>
    <col min="11522" max="11522" width="25" style="31" customWidth="1"/>
    <col min="11523" max="11523" width="18.7109375" style="31" customWidth="1"/>
    <col min="11524" max="11524" width="29.7109375" style="31" customWidth="1"/>
    <col min="11525" max="11525" width="13.42578125" style="31" customWidth="1"/>
    <col min="11526" max="11526" width="13.85546875" style="31" customWidth="1"/>
    <col min="11527" max="11531" width="16.5703125" style="31" customWidth="1"/>
    <col min="11532" max="11532" width="20.5703125" style="31" customWidth="1"/>
    <col min="11533" max="11533" width="21.140625" style="31" customWidth="1"/>
    <col min="11534" max="11534" width="9.5703125" style="31" customWidth="1"/>
    <col min="11535" max="11535" width="0.42578125" style="31" customWidth="1"/>
    <col min="11536" max="11542" width="6.42578125" style="31" customWidth="1"/>
    <col min="11543" max="11771" width="11.42578125" style="31"/>
    <col min="11772" max="11772" width="1" style="31" customWidth="1"/>
    <col min="11773" max="11773" width="4.28515625" style="31" customWidth="1"/>
    <col min="11774" max="11774" width="34.7109375" style="31" customWidth="1"/>
    <col min="11775" max="11775" width="0" style="31" hidden="1" customWidth="1"/>
    <col min="11776" max="11776" width="20" style="31" customWidth="1"/>
    <col min="11777" max="11777" width="20.85546875" style="31" customWidth="1"/>
    <col min="11778" max="11778" width="25" style="31" customWidth="1"/>
    <col min="11779" max="11779" width="18.7109375" style="31" customWidth="1"/>
    <col min="11780" max="11780" width="29.7109375" style="31" customWidth="1"/>
    <col min="11781" max="11781" width="13.42578125" style="31" customWidth="1"/>
    <col min="11782" max="11782" width="13.85546875" style="31" customWidth="1"/>
    <col min="11783" max="11787" width="16.5703125" style="31" customWidth="1"/>
    <col min="11788" max="11788" width="20.5703125" style="31" customWidth="1"/>
    <col min="11789" max="11789" width="21.140625" style="31" customWidth="1"/>
    <col min="11790" max="11790" width="9.5703125" style="31" customWidth="1"/>
    <col min="11791" max="11791" width="0.42578125" style="31" customWidth="1"/>
    <col min="11792" max="11798" width="6.42578125" style="31" customWidth="1"/>
    <col min="11799" max="12027" width="11.42578125" style="31"/>
    <col min="12028" max="12028" width="1" style="31" customWidth="1"/>
    <col min="12029" max="12029" width="4.28515625" style="31" customWidth="1"/>
    <col min="12030" max="12030" width="34.7109375" style="31" customWidth="1"/>
    <col min="12031" max="12031" width="0" style="31" hidden="1" customWidth="1"/>
    <col min="12032" max="12032" width="20" style="31" customWidth="1"/>
    <col min="12033" max="12033" width="20.85546875" style="31" customWidth="1"/>
    <col min="12034" max="12034" width="25" style="31" customWidth="1"/>
    <col min="12035" max="12035" width="18.7109375" style="31" customWidth="1"/>
    <col min="12036" max="12036" width="29.7109375" style="31" customWidth="1"/>
    <col min="12037" max="12037" width="13.42578125" style="31" customWidth="1"/>
    <col min="12038" max="12038" width="13.85546875" style="31" customWidth="1"/>
    <col min="12039" max="12043" width="16.5703125" style="31" customWidth="1"/>
    <col min="12044" max="12044" width="20.5703125" style="31" customWidth="1"/>
    <col min="12045" max="12045" width="21.140625" style="31" customWidth="1"/>
    <col min="12046" max="12046" width="9.5703125" style="31" customWidth="1"/>
    <col min="12047" max="12047" width="0.42578125" style="31" customWidth="1"/>
    <col min="12048" max="12054" width="6.42578125" style="31" customWidth="1"/>
    <col min="12055" max="12283" width="11.42578125" style="31"/>
    <col min="12284" max="12284" width="1" style="31" customWidth="1"/>
    <col min="12285" max="12285" width="4.28515625" style="31" customWidth="1"/>
    <col min="12286" max="12286" width="34.7109375" style="31" customWidth="1"/>
    <col min="12287" max="12287" width="0" style="31" hidden="1" customWidth="1"/>
    <col min="12288" max="12288" width="20" style="31" customWidth="1"/>
    <col min="12289" max="12289" width="20.85546875" style="31" customWidth="1"/>
    <col min="12290" max="12290" width="25" style="31" customWidth="1"/>
    <col min="12291" max="12291" width="18.7109375" style="31" customWidth="1"/>
    <col min="12292" max="12292" width="29.7109375" style="31" customWidth="1"/>
    <col min="12293" max="12293" width="13.42578125" style="31" customWidth="1"/>
    <col min="12294" max="12294" width="13.85546875" style="31" customWidth="1"/>
    <col min="12295" max="12299" width="16.5703125" style="31" customWidth="1"/>
    <col min="12300" max="12300" width="20.5703125" style="31" customWidth="1"/>
    <col min="12301" max="12301" width="21.140625" style="31" customWidth="1"/>
    <col min="12302" max="12302" width="9.5703125" style="31" customWidth="1"/>
    <col min="12303" max="12303" width="0.42578125" style="31" customWidth="1"/>
    <col min="12304" max="12310" width="6.42578125" style="31" customWidth="1"/>
    <col min="12311" max="12539" width="11.42578125" style="31"/>
    <col min="12540" max="12540" width="1" style="31" customWidth="1"/>
    <col min="12541" max="12541" width="4.28515625" style="31" customWidth="1"/>
    <col min="12542" max="12542" width="34.7109375" style="31" customWidth="1"/>
    <col min="12543" max="12543" width="0" style="31" hidden="1" customWidth="1"/>
    <col min="12544" max="12544" width="20" style="31" customWidth="1"/>
    <col min="12545" max="12545" width="20.85546875" style="31" customWidth="1"/>
    <col min="12546" max="12546" width="25" style="31" customWidth="1"/>
    <col min="12547" max="12547" width="18.7109375" style="31" customWidth="1"/>
    <col min="12548" max="12548" width="29.7109375" style="31" customWidth="1"/>
    <col min="12549" max="12549" width="13.42578125" style="31" customWidth="1"/>
    <col min="12550" max="12550" width="13.85546875" style="31" customWidth="1"/>
    <col min="12551" max="12555" width="16.5703125" style="31" customWidth="1"/>
    <col min="12556" max="12556" width="20.5703125" style="31" customWidth="1"/>
    <col min="12557" max="12557" width="21.140625" style="31" customWidth="1"/>
    <col min="12558" max="12558" width="9.5703125" style="31" customWidth="1"/>
    <col min="12559" max="12559" width="0.42578125" style="31" customWidth="1"/>
    <col min="12560" max="12566" width="6.42578125" style="31" customWidth="1"/>
    <col min="12567" max="12795" width="11.42578125" style="31"/>
    <col min="12796" max="12796" width="1" style="31" customWidth="1"/>
    <col min="12797" max="12797" width="4.28515625" style="31" customWidth="1"/>
    <col min="12798" max="12798" width="34.7109375" style="31" customWidth="1"/>
    <col min="12799" max="12799" width="0" style="31" hidden="1" customWidth="1"/>
    <col min="12800" max="12800" width="20" style="31" customWidth="1"/>
    <col min="12801" max="12801" width="20.85546875" style="31" customWidth="1"/>
    <col min="12802" max="12802" width="25" style="31" customWidth="1"/>
    <col min="12803" max="12803" width="18.7109375" style="31" customWidth="1"/>
    <col min="12804" max="12804" width="29.7109375" style="31" customWidth="1"/>
    <col min="12805" max="12805" width="13.42578125" style="31" customWidth="1"/>
    <col min="12806" max="12806" width="13.85546875" style="31" customWidth="1"/>
    <col min="12807" max="12811" width="16.5703125" style="31" customWidth="1"/>
    <col min="12812" max="12812" width="20.5703125" style="31" customWidth="1"/>
    <col min="12813" max="12813" width="21.140625" style="31" customWidth="1"/>
    <col min="12814" max="12814" width="9.5703125" style="31" customWidth="1"/>
    <col min="12815" max="12815" width="0.42578125" style="31" customWidth="1"/>
    <col min="12816" max="12822" width="6.42578125" style="31" customWidth="1"/>
    <col min="12823" max="13051" width="11.42578125" style="31"/>
    <col min="13052" max="13052" width="1" style="31" customWidth="1"/>
    <col min="13053" max="13053" width="4.28515625" style="31" customWidth="1"/>
    <col min="13054" max="13054" width="34.7109375" style="31" customWidth="1"/>
    <col min="13055" max="13055" width="0" style="31" hidden="1" customWidth="1"/>
    <col min="13056" max="13056" width="20" style="31" customWidth="1"/>
    <col min="13057" max="13057" width="20.85546875" style="31" customWidth="1"/>
    <col min="13058" max="13058" width="25" style="31" customWidth="1"/>
    <col min="13059" max="13059" width="18.7109375" style="31" customWidth="1"/>
    <col min="13060" max="13060" width="29.7109375" style="31" customWidth="1"/>
    <col min="13061" max="13061" width="13.42578125" style="31" customWidth="1"/>
    <col min="13062" max="13062" width="13.85546875" style="31" customWidth="1"/>
    <col min="13063" max="13067" width="16.5703125" style="31" customWidth="1"/>
    <col min="13068" max="13068" width="20.5703125" style="31" customWidth="1"/>
    <col min="13069" max="13069" width="21.140625" style="31" customWidth="1"/>
    <col min="13070" max="13070" width="9.5703125" style="31" customWidth="1"/>
    <col min="13071" max="13071" width="0.42578125" style="31" customWidth="1"/>
    <col min="13072" max="13078" width="6.42578125" style="31" customWidth="1"/>
    <col min="13079" max="13307" width="11.42578125" style="31"/>
    <col min="13308" max="13308" width="1" style="31" customWidth="1"/>
    <col min="13309" max="13309" width="4.28515625" style="31" customWidth="1"/>
    <col min="13310" max="13310" width="34.7109375" style="31" customWidth="1"/>
    <col min="13311" max="13311" width="0" style="31" hidden="1" customWidth="1"/>
    <col min="13312" max="13312" width="20" style="31" customWidth="1"/>
    <col min="13313" max="13313" width="20.85546875" style="31" customWidth="1"/>
    <col min="13314" max="13314" width="25" style="31" customWidth="1"/>
    <col min="13315" max="13315" width="18.7109375" style="31" customWidth="1"/>
    <col min="13316" max="13316" width="29.7109375" style="31" customWidth="1"/>
    <col min="13317" max="13317" width="13.42578125" style="31" customWidth="1"/>
    <col min="13318" max="13318" width="13.85546875" style="31" customWidth="1"/>
    <col min="13319" max="13323" width="16.5703125" style="31" customWidth="1"/>
    <col min="13324" max="13324" width="20.5703125" style="31" customWidth="1"/>
    <col min="13325" max="13325" width="21.140625" style="31" customWidth="1"/>
    <col min="13326" max="13326" width="9.5703125" style="31" customWidth="1"/>
    <col min="13327" max="13327" width="0.42578125" style="31" customWidth="1"/>
    <col min="13328" max="13334" width="6.42578125" style="31" customWidth="1"/>
    <col min="13335" max="13563" width="11.42578125" style="31"/>
    <col min="13564" max="13564" width="1" style="31" customWidth="1"/>
    <col min="13565" max="13565" width="4.28515625" style="31" customWidth="1"/>
    <col min="13566" max="13566" width="34.7109375" style="31" customWidth="1"/>
    <col min="13567" max="13567" width="0" style="31" hidden="1" customWidth="1"/>
    <col min="13568" max="13568" width="20" style="31" customWidth="1"/>
    <col min="13569" max="13569" width="20.85546875" style="31" customWidth="1"/>
    <col min="13570" max="13570" width="25" style="31" customWidth="1"/>
    <col min="13571" max="13571" width="18.7109375" style="31" customWidth="1"/>
    <col min="13572" max="13572" width="29.7109375" style="31" customWidth="1"/>
    <col min="13573" max="13573" width="13.42578125" style="31" customWidth="1"/>
    <col min="13574" max="13574" width="13.85546875" style="31" customWidth="1"/>
    <col min="13575" max="13579" width="16.5703125" style="31" customWidth="1"/>
    <col min="13580" max="13580" width="20.5703125" style="31" customWidth="1"/>
    <col min="13581" max="13581" width="21.140625" style="31" customWidth="1"/>
    <col min="13582" max="13582" width="9.5703125" style="31" customWidth="1"/>
    <col min="13583" max="13583" width="0.42578125" style="31" customWidth="1"/>
    <col min="13584" max="13590" width="6.42578125" style="31" customWidth="1"/>
    <col min="13591" max="13819" width="11.42578125" style="31"/>
    <col min="13820" max="13820" width="1" style="31" customWidth="1"/>
    <col min="13821" max="13821" width="4.28515625" style="31" customWidth="1"/>
    <col min="13822" max="13822" width="34.7109375" style="31" customWidth="1"/>
    <col min="13823" max="13823" width="0" style="31" hidden="1" customWidth="1"/>
    <col min="13824" max="13824" width="20" style="31" customWidth="1"/>
    <col min="13825" max="13825" width="20.85546875" style="31" customWidth="1"/>
    <col min="13826" max="13826" width="25" style="31" customWidth="1"/>
    <col min="13827" max="13827" width="18.7109375" style="31" customWidth="1"/>
    <col min="13828" max="13828" width="29.7109375" style="31" customWidth="1"/>
    <col min="13829" max="13829" width="13.42578125" style="31" customWidth="1"/>
    <col min="13830" max="13830" width="13.85546875" style="31" customWidth="1"/>
    <col min="13831" max="13835" width="16.5703125" style="31" customWidth="1"/>
    <col min="13836" max="13836" width="20.5703125" style="31" customWidth="1"/>
    <col min="13837" max="13837" width="21.140625" style="31" customWidth="1"/>
    <col min="13838" max="13838" width="9.5703125" style="31" customWidth="1"/>
    <col min="13839" max="13839" width="0.42578125" style="31" customWidth="1"/>
    <col min="13840" max="13846" width="6.42578125" style="31" customWidth="1"/>
    <col min="13847" max="14075" width="11.42578125" style="31"/>
    <col min="14076" max="14076" width="1" style="31" customWidth="1"/>
    <col min="14077" max="14077" width="4.28515625" style="31" customWidth="1"/>
    <col min="14078" max="14078" width="34.7109375" style="31" customWidth="1"/>
    <col min="14079" max="14079" width="0" style="31" hidden="1" customWidth="1"/>
    <col min="14080" max="14080" width="20" style="31" customWidth="1"/>
    <col min="14081" max="14081" width="20.85546875" style="31" customWidth="1"/>
    <col min="14082" max="14082" width="25" style="31" customWidth="1"/>
    <col min="14083" max="14083" width="18.7109375" style="31" customWidth="1"/>
    <col min="14084" max="14084" width="29.7109375" style="31" customWidth="1"/>
    <col min="14085" max="14085" width="13.42578125" style="31" customWidth="1"/>
    <col min="14086" max="14086" width="13.85546875" style="31" customWidth="1"/>
    <col min="14087" max="14091" width="16.5703125" style="31" customWidth="1"/>
    <col min="14092" max="14092" width="20.5703125" style="31" customWidth="1"/>
    <col min="14093" max="14093" width="21.140625" style="31" customWidth="1"/>
    <col min="14094" max="14094" width="9.5703125" style="31" customWidth="1"/>
    <col min="14095" max="14095" width="0.42578125" style="31" customWidth="1"/>
    <col min="14096" max="14102" width="6.42578125" style="31" customWidth="1"/>
    <col min="14103" max="14331" width="11.42578125" style="31"/>
    <col min="14332" max="14332" width="1" style="31" customWidth="1"/>
    <col min="14333" max="14333" width="4.28515625" style="31" customWidth="1"/>
    <col min="14334" max="14334" width="34.7109375" style="31" customWidth="1"/>
    <col min="14335" max="14335" width="0" style="31" hidden="1" customWidth="1"/>
    <col min="14336" max="14336" width="20" style="31" customWidth="1"/>
    <col min="14337" max="14337" width="20.85546875" style="31" customWidth="1"/>
    <col min="14338" max="14338" width="25" style="31" customWidth="1"/>
    <col min="14339" max="14339" width="18.7109375" style="31" customWidth="1"/>
    <col min="14340" max="14340" width="29.7109375" style="31" customWidth="1"/>
    <col min="14341" max="14341" width="13.42578125" style="31" customWidth="1"/>
    <col min="14342" max="14342" width="13.85546875" style="31" customWidth="1"/>
    <col min="14343" max="14347" width="16.5703125" style="31" customWidth="1"/>
    <col min="14348" max="14348" width="20.5703125" style="31" customWidth="1"/>
    <col min="14349" max="14349" width="21.140625" style="31" customWidth="1"/>
    <col min="14350" max="14350" width="9.5703125" style="31" customWidth="1"/>
    <col min="14351" max="14351" width="0.42578125" style="31" customWidth="1"/>
    <col min="14352" max="14358" width="6.42578125" style="31" customWidth="1"/>
    <col min="14359" max="14587" width="11.42578125" style="31"/>
    <col min="14588" max="14588" width="1" style="31" customWidth="1"/>
    <col min="14589" max="14589" width="4.28515625" style="31" customWidth="1"/>
    <col min="14590" max="14590" width="34.7109375" style="31" customWidth="1"/>
    <col min="14591" max="14591" width="0" style="31" hidden="1" customWidth="1"/>
    <col min="14592" max="14592" width="20" style="31" customWidth="1"/>
    <col min="14593" max="14593" width="20.85546875" style="31" customWidth="1"/>
    <col min="14594" max="14594" width="25" style="31" customWidth="1"/>
    <col min="14595" max="14595" width="18.7109375" style="31" customWidth="1"/>
    <col min="14596" max="14596" width="29.7109375" style="31" customWidth="1"/>
    <col min="14597" max="14597" width="13.42578125" style="31" customWidth="1"/>
    <col min="14598" max="14598" width="13.85546875" style="31" customWidth="1"/>
    <col min="14599" max="14603" width="16.5703125" style="31" customWidth="1"/>
    <col min="14604" max="14604" width="20.5703125" style="31" customWidth="1"/>
    <col min="14605" max="14605" width="21.140625" style="31" customWidth="1"/>
    <col min="14606" max="14606" width="9.5703125" style="31" customWidth="1"/>
    <col min="14607" max="14607" width="0.42578125" style="31" customWidth="1"/>
    <col min="14608" max="14614" width="6.42578125" style="31" customWidth="1"/>
    <col min="14615" max="14843" width="11.42578125" style="31"/>
    <col min="14844" max="14844" width="1" style="31" customWidth="1"/>
    <col min="14845" max="14845" width="4.28515625" style="31" customWidth="1"/>
    <col min="14846" max="14846" width="34.7109375" style="31" customWidth="1"/>
    <col min="14847" max="14847" width="0" style="31" hidden="1" customWidth="1"/>
    <col min="14848" max="14848" width="20" style="31" customWidth="1"/>
    <col min="14849" max="14849" width="20.85546875" style="31" customWidth="1"/>
    <col min="14850" max="14850" width="25" style="31" customWidth="1"/>
    <col min="14851" max="14851" width="18.7109375" style="31" customWidth="1"/>
    <col min="14852" max="14852" width="29.7109375" style="31" customWidth="1"/>
    <col min="14853" max="14853" width="13.42578125" style="31" customWidth="1"/>
    <col min="14854" max="14854" width="13.85546875" style="31" customWidth="1"/>
    <col min="14855" max="14859" width="16.5703125" style="31" customWidth="1"/>
    <col min="14860" max="14860" width="20.5703125" style="31" customWidth="1"/>
    <col min="14861" max="14861" width="21.140625" style="31" customWidth="1"/>
    <col min="14862" max="14862" width="9.5703125" style="31" customWidth="1"/>
    <col min="14863" max="14863" width="0.42578125" style="31" customWidth="1"/>
    <col min="14864" max="14870" width="6.42578125" style="31" customWidth="1"/>
    <col min="14871" max="15099" width="11.42578125" style="31"/>
    <col min="15100" max="15100" width="1" style="31" customWidth="1"/>
    <col min="15101" max="15101" width="4.28515625" style="31" customWidth="1"/>
    <col min="15102" max="15102" width="34.7109375" style="31" customWidth="1"/>
    <col min="15103" max="15103" width="0" style="31" hidden="1" customWidth="1"/>
    <col min="15104" max="15104" width="20" style="31" customWidth="1"/>
    <col min="15105" max="15105" width="20.85546875" style="31" customWidth="1"/>
    <col min="15106" max="15106" width="25" style="31" customWidth="1"/>
    <col min="15107" max="15107" width="18.7109375" style="31" customWidth="1"/>
    <col min="15108" max="15108" width="29.7109375" style="31" customWidth="1"/>
    <col min="15109" max="15109" width="13.42578125" style="31" customWidth="1"/>
    <col min="15110" max="15110" width="13.85546875" style="31" customWidth="1"/>
    <col min="15111" max="15115" width="16.5703125" style="31" customWidth="1"/>
    <col min="15116" max="15116" width="20.5703125" style="31" customWidth="1"/>
    <col min="15117" max="15117" width="21.140625" style="31" customWidth="1"/>
    <col min="15118" max="15118" width="9.5703125" style="31" customWidth="1"/>
    <col min="15119" max="15119" width="0.42578125" style="31" customWidth="1"/>
    <col min="15120" max="15126" width="6.42578125" style="31" customWidth="1"/>
    <col min="15127" max="15355" width="11.42578125" style="31"/>
    <col min="15356" max="15356" width="1" style="31" customWidth="1"/>
    <col min="15357" max="15357" width="4.28515625" style="31" customWidth="1"/>
    <col min="15358" max="15358" width="34.7109375" style="31" customWidth="1"/>
    <col min="15359" max="15359" width="0" style="31" hidden="1" customWidth="1"/>
    <col min="15360" max="15360" width="20" style="31" customWidth="1"/>
    <col min="15361" max="15361" width="20.85546875" style="31" customWidth="1"/>
    <col min="15362" max="15362" width="25" style="31" customWidth="1"/>
    <col min="15363" max="15363" width="18.7109375" style="31" customWidth="1"/>
    <col min="15364" max="15364" width="29.7109375" style="31" customWidth="1"/>
    <col min="15365" max="15365" width="13.42578125" style="31" customWidth="1"/>
    <col min="15366" max="15366" width="13.85546875" style="31" customWidth="1"/>
    <col min="15367" max="15371" width="16.5703125" style="31" customWidth="1"/>
    <col min="15372" max="15372" width="20.5703125" style="31" customWidth="1"/>
    <col min="15373" max="15373" width="21.140625" style="31" customWidth="1"/>
    <col min="15374" max="15374" width="9.5703125" style="31" customWidth="1"/>
    <col min="15375" max="15375" width="0.42578125" style="31" customWidth="1"/>
    <col min="15376" max="15382" width="6.42578125" style="31" customWidth="1"/>
    <col min="15383" max="15611" width="11.42578125" style="31"/>
    <col min="15612" max="15612" width="1" style="31" customWidth="1"/>
    <col min="15613" max="15613" width="4.28515625" style="31" customWidth="1"/>
    <col min="15614" max="15614" width="34.7109375" style="31" customWidth="1"/>
    <col min="15615" max="15615" width="0" style="31" hidden="1" customWidth="1"/>
    <col min="15616" max="15616" width="20" style="31" customWidth="1"/>
    <col min="15617" max="15617" width="20.85546875" style="31" customWidth="1"/>
    <col min="15618" max="15618" width="25" style="31" customWidth="1"/>
    <col min="15619" max="15619" width="18.7109375" style="31" customWidth="1"/>
    <col min="15620" max="15620" width="29.7109375" style="31" customWidth="1"/>
    <col min="15621" max="15621" width="13.42578125" style="31" customWidth="1"/>
    <col min="15622" max="15622" width="13.85546875" style="31" customWidth="1"/>
    <col min="15623" max="15627" width="16.5703125" style="31" customWidth="1"/>
    <col min="15628" max="15628" width="20.5703125" style="31" customWidth="1"/>
    <col min="15629" max="15629" width="21.140625" style="31" customWidth="1"/>
    <col min="15630" max="15630" width="9.5703125" style="31" customWidth="1"/>
    <col min="15631" max="15631" width="0.42578125" style="31" customWidth="1"/>
    <col min="15632" max="15638" width="6.42578125" style="31" customWidth="1"/>
    <col min="15639" max="15867" width="11.42578125" style="31"/>
    <col min="15868" max="15868" width="1" style="31" customWidth="1"/>
    <col min="15869" max="15869" width="4.28515625" style="31" customWidth="1"/>
    <col min="15870" max="15870" width="34.7109375" style="31" customWidth="1"/>
    <col min="15871" max="15871" width="0" style="31" hidden="1" customWidth="1"/>
    <col min="15872" max="15872" width="20" style="31" customWidth="1"/>
    <col min="15873" max="15873" width="20.85546875" style="31" customWidth="1"/>
    <col min="15874" max="15874" width="25" style="31" customWidth="1"/>
    <col min="15875" max="15875" width="18.7109375" style="31" customWidth="1"/>
    <col min="15876" max="15876" width="29.7109375" style="31" customWidth="1"/>
    <col min="15877" max="15877" width="13.42578125" style="31" customWidth="1"/>
    <col min="15878" max="15878" width="13.85546875" style="31" customWidth="1"/>
    <col min="15879" max="15883" width="16.5703125" style="31" customWidth="1"/>
    <col min="15884" max="15884" width="20.5703125" style="31" customWidth="1"/>
    <col min="15885" max="15885" width="21.140625" style="31" customWidth="1"/>
    <col min="15886" max="15886" width="9.5703125" style="31" customWidth="1"/>
    <col min="15887" max="15887" width="0.42578125" style="31" customWidth="1"/>
    <col min="15888" max="15894" width="6.42578125" style="31" customWidth="1"/>
    <col min="15895" max="16123" width="11.42578125" style="31"/>
    <col min="16124" max="16124" width="1" style="31" customWidth="1"/>
    <col min="16125" max="16125" width="4.28515625" style="31" customWidth="1"/>
    <col min="16126" max="16126" width="34.7109375" style="31" customWidth="1"/>
    <col min="16127" max="16127" width="0" style="31" hidden="1" customWidth="1"/>
    <col min="16128" max="16128" width="20" style="31" customWidth="1"/>
    <col min="16129" max="16129" width="20.85546875" style="31" customWidth="1"/>
    <col min="16130" max="16130" width="25" style="31" customWidth="1"/>
    <col min="16131" max="16131" width="18.7109375" style="31" customWidth="1"/>
    <col min="16132" max="16132" width="29.7109375" style="31" customWidth="1"/>
    <col min="16133" max="16133" width="13.42578125" style="31" customWidth="1"/>
    <col min="16134" max="16134" width="13.85546875" style="31" customWidth="1"/>
    <col min="16135" max="16139" width="16.5703125" style="31" customWidth="1"/>
    <col min="16140" max="16140" width="20.5703125" style="31" customWidth="1"/>
    <col min="16141" max="16141" width="21.140625" style="31" customWidth="1"/>
    <col min="16142" max="16142" width="9.5703125" style="31" customWidth="1"/>
    <col min="16143" max="16143" width="0.42578125" style="31" customWidth="1"/>
    <col min="16144" max="16150" width="6.42578125" style="31" customWidth="1"/>
    <col min="16151" max="16371" width="11.42578125" style="31"/>
    <col min="16372" max="16384" width="11.42578125" style="31" customWidth="1"/>
  </cols>
  <sheetData>
    <row r="2" spans="1:16" ht="15" x14ac:dyDescent="0.25">
      <c r="B2" s="1069" t="s">
        <v>2</v>
      </c>
      <c r="C2" s="1070"/>
      <c r="D2" s="1070"/>
      <c r="E2" s="1070"/>
      <c r="F2" s="1070"/>
      <c r="G2" s="1070"/>
      <c r="H2" s="1070"/>
      <c r="I2" s="1070"/>
      <c r="J2" s="1070"/>
      <c r="K2" s="1070"/>
      <c r="L2" s="1070"/>
      <c r="M2" s="1070"/>
      <c r="N2" s="1070"/>
      <c r="O2" s="1070"/>
      <c r="P2" s="1070"/>
    </row>
    <row r="4" spans="1:16" ht="15" x14ac:dyDescent="0.25">
      <c r="B4" s="1080" t="s">
        <v>3</v>
      </c>
      <c r="C4" s="1080"/>
      <c r="D4" s="1080"/>
      <c r="E4" s="1080"/>
      <c r="F4" s="1080"/>
      <c r="G4" s="1080"/>
      <c r="H4" s="1080"/>
      <c r="I4" s="1080"/>
      <c r="J4" s="1080"/>
      <c r="K4" s="1080"/>
      <c r="L4" s="1080"/>
      <c r="M4" s="1080"/>
      <c r="N4" s="1080"/>
      <c r="O4" s="1080"/>
      <c r="P4" s="1080"/>
    </row>
    <row r="5" spans="1:16" s="59" customFormat="1" ht="15" x14ac:dyDescent="0.25">
      <c r="A5" s="1083" t="s">
        <v>4</v>
      </c>
      <c r="B5" s="1083"/>
      <c r="C5" s="1083"/>
      <c r="D5" s="1083"/>
      <c r="E5" s="1083"/>
      <c r="F5" s="1083"/>
      <c r="G5" s="1083"/>
      <c r="H5" s="1083"/>
      <c r="I5" s="1083"/>
      <c r="J5" s="1083"/>
      <c r="K5" s="1083"/>
      <c r="L5" s="1083"/>
    </row>
    <row r="6" spans="1:16" ht="15" thickBot="1" x14ac:dyDescent="0.3"/>
    <row r="7" spans="1:16" ht="15.75" thickBot="1" x14ac:dyDescent="0.3">
      <c r="B7" s="238" t="s">
        <v>5</v>
      </c>
      <c r="C7" s="1075" t="s">
        <v>1706</v>
      </c>
      <c r="D7" s="1075"/>
      <c r="E7" s="1075"/>
      <c r="F7" s="1075"/>
      <c r="G7" s="1075"/>
      <c r="H7" s="1075"/>
      <c r="I7" s="1075"/>
      <c r="J7" s="1075"/>
      <c r="K7" s="1075"/>
      <c r="L7" s="1075"/>
      <c r="M7" s="1075"/>
      <c r="N7" s="1076"/>
    </row>
    <row r="8" spans="1:16" ht="15.75" thickBot="1" x14ac:dyDescent="0.3">
      <c r="B8" s="238" t="s">
        <v>6</v>
      </c>
      <c r="C8" s="1075"/>
      <c r="D8" s="1075"/>
      <c r="E8" s="1075"/>
      <c r="F8" s="1075"/>
      <c r="G8" s="1075"/>
      <c r="H8" s="1075"/>
      <c r="I8" s="1075"/>
      <c r="J8" s="1075"/>
      <c r="K8" s="1075"/>
      <c r="L8" s="1075"/>
      <c r="M8" s="1075"/>
      <c r="N8" s="1076"/>
    </row>
    <row r="9" spans="1:16" ht="15.75" thickBot="1" x14ac:dyDescent="0.3">
      <c r="B9" s="238" t="s">
        <v>7</v>
      </c>
      <c r="C9" s="1075"/>
      <c r="D9" s="1075"/>
      <c r="E9" s="1075"/>
      <c r="F9" s="1075"/>
      <c r="G9" s="1075"/>
      <c r="H9" s="1075"/>
      <c r="I9" s="1075"/>
      <c r="J9" s="1075"/>
      <c r="K9" s="1075"/>
      <c r="L9" s="1075"/>
      <c r="M9" s="1075"/>
      <c r="N9" s="1076"/>
    </row>
    <row r="10" spans="1:16" ht="15.75" thickBot="1" x14ac:dyDescent="0.3">
      <c r="B10" s="238" t="s">
        <v>8</v>
      </c>
      <c r="C10" s="1075"/>
      <c r="D10" s="1075"/>
      <c r="E10" s="1075"/>
      <c r="F10" s="1075"/>
      <c r="G10" s="1075"/>
      <c r="H10" s="1075"/>
      <c r="I10" s="1075"/>
      <c r="J10" s="1075"/>
      <c r="K10" s="1075"/>
      <c r="L10" s="1075"/>
      <c r="M10" s="1075"/>
      <c r="N10" s="1076"/>
    </row>
    <row r="11" spans="1:16" ht="15.75" thickBot="1" x14ac:dyDescent="0.3">
      <c r="B11" s="238" t="s">
        <v>9</v>
      </c>
      <c r="C11" s="1077" t="s">
        <v>1707</v>
      </c>
      <c r="D11" s="1077"/>
      <c r="E11" s="1078"/>
      <c r="F11" s="60"/>
      <c r="G11" s="60"/>
      <c r="H11" s="60"/>
      <c r="I11" s="60"/>
      <c r="J11" s="60"/>
      <c r="K11" s="60"/>
      <c r="L11" s="60"/>
      <c r="M11" s="60"/>
      <c r="N11" s="61"/>
    </row>
    <row r="12" spans="1:16" ht="15.75" thickBot="1" x14ac:dyDescent="0.3">
      <c r="B12" s="35" t="s">
        <v>10</v>
      </c>
      <c r="C12" s="38">
        <v>42021</v>
      </c>
      <c r="D12" s="490"/>
      <c r="E12" s="490"/>
      <c r="F12" s="490"/>
      <c r="G12" s="490"/>
      <c r="H12" s="490"/>
      <c r="I12" s="490"/>
      <c r="J12" s="490"/>
      <c r="K12" s="490"/>
      <c r="L12" s="490"/>
      <c r="M12" s="490"/>
      <c r="N12" s="491"/>
    </row>
    <row r="13" spans="1:16" ht="15" x14ac:dyDescent="0.25">
      <c r="B13" s="36"/>
      <c r="C13" s="39"/>
      <c r="D13" s="239"/>
      <c r="E13" s="239"/>
      <c r="F13" s="239"/>
      <c r="G13" s="239"/>
      <c r="H13" s="239"/>
      <c r="I13" s="62"/>
      <c r="J13" s="62"/>
      <c r="K13" s="62"/>
      <c r="L13" s="62"/>
      <c r="M13" s="62"/>
      <c r="N13" s="239"/>
    </row>
    <row r="14" spans="1:16" ht="15" x14ac:dyDescent="0.25">
      <c r="I14" s="62"/>
      <c r="J14" s="62"/>
      <c r="K14" s="62"/>
      <c r="L14" s="62"/>
      <c r="M14" s="62"/>
      <c r="N14" s="63"/>
    </row>
    <row r="15" spans="1:16" ht="15" x14ac:dyDescent="0.25">
      <c r="B15" s="1071" t="s">
        <v>11</v>
      </c>
      <c r="C15" s="1071"/>
      <c r="D15" s="494" t="s">
        <v>12</v>
      </c>
      <c r="E15" s="494" t="s">
        <v>13</v>
      </c>
      <c r="F15" s="494" t="s">
        <v>14</v>
      </c>
      <c r="G15" s="64"/>
      <c r="I15" s="40"/>
      <c r="J15" s="40"/>
      <c r="K15" s="40"/>
      <c r="L15" s="40"/>
      <c r="M15" s="40"/>
      <c r="N15" s="63"/>
    </row>
    <row r="16" spans="1:16" ht="15" x14ac:dyDescent="0.25">
      <c r="B16" s="1071"/>
      <c r="C16" s="1071"/>
      <c r="D16" s="494">
        <v>1</v>
      </c>
      <c r="E16" s="65">
        <v>1105724250</v>
      </c>
      <c r="F16" s="65">
        <v>450</v>
      </c>
      <c r="G16" s="66"/>
      <c r="I16" s="41"/>
      <c r="J16" s="41"/>
      <c r="K16" s="41"/>
      <c r="L16" s="41"/>
      <c r="M16" s="41"/>
      <c r="N16" s="63"/>
    </row>
    <row r="17" spans="1:14" ht="15" x14ac:dyDescent="0.25">
      <c r="B17" s="1071"/>
      <c r="C17" s="1071"/>
      <c r="D17" s="494"/>
      <c r="E17" s="65"/>
      <c r="F17" s="65"/>
      <c r="G17" s="66"/>
      <c r="I17" s="41"/>
      <c r="J17" s="41"/>
      <c r="K17" s="41"/>
      <c r="L17" s="41"/>
      <c r="M17" s="41"/>
      <c r="N17" s="63"/>
    </row>
    <row r="18" spans="1:14" ht="15" x14ac:dyDescent="0.25">
      <c r="B18" s="1071"/>
      <c r="C18" s="1071"/>
      <c r="D18" s="494"/>
      <c r="E18" s="65"/>
      <c r="F18" s="65"/>
      <c r="G18" s="66"/>
      <c r="I18" s="41"/>
      <c r="J18" s="41"/>
      <c r="K18" s="41"/>
      <c r="L18" s="41"/>
      <c r="M18" s="41"/>
      <c r="N18" s="63"/>
    </row>
    <row r="19" spans="1:14" ht="15" x14ac:dyDescent="0.25">
      <c r="B19" s="1071"/>
      <c r="C19" s="1071"/>
      <c r="D19" s="494"/>
      <c r="E19" s="67"/>
      <c r="F19" s="65"/>
      <c r="G19" s="66"/>
      <c r="H19" s="42"/>
      <c r="I19" s="41"/>
      <c r="J19" s="41"/>
      <c r="K19" s="41"/>
      <c r="L19" s="41"/>
      <c r="M19" s="41"/>
      <c r="N19" s="68"/>
    </row>
    <row r="20" spans="1:14" ht="15" x14ac:dyDescent="0.25">
      <c r="B20" s="1071"/>
      <c r="C20" s="1071"/>
      <c r="D20" s="494"/>
      <c r="E20" s="67"/>
      <c r="F20" s="65"/>
      <c r="G20" s="66"/>
      <c r="H20" s="42"/>
      <c r="I20" s="520"/>
      <c r="J20" s="520"/>
      <c r="K20" s="520"/>
      <c r="L20" s="520"/>
      <c r="M20" s="520"/>
      <c r="N20" s="68"/>
    </row>
    <row r="21" spans="1:14" ht="15" x14ac:dyDescent="0.25">
      <c r="B21" s="1071"/>
      <c r="C21" s="1071"/>
      <c r="D21" s="494"/>
      <c r="E21" s="67"/>
      <c r="F21" s="65"/>
      <c r="G21" s="66"/>
      <c r="H21" s="42"/>
      <c r="I21" s="62"/>
      <c r="J21" s="62"/>
      <c r="K21" s="62"/>
      <c r="L21" s="62"/>
      <c r="M21" s="62"/>
      <c r="N21" s="68"/>
    </row>
    <row r="22" spans="1:14" ht="15" x14ac:dyDescent="0.25">
      <c r="B22" s="1071"/>
      <c r="C22" s="1071"/>
      <c r="D22" s="494"/>
      <c r="E22" s="67"/>
      <c r="F22" s="65"/>
      <c r="G22" s="66"/>
      <c r="H22" s="42"/>
      <c r="I22" s="62"/>
      <c r="J22" s="62"/>
      <c r="K22" s="62"/>
      <c r="L22" s="62"/>
      <c r="M22" s="62"/>
      <c r="N22" s="68"/>
    </row>
    <row r="23" spans="1:14" ht="15.75" thickBot="1" x14ac:dyDescent="0.3">
      <c r="B23" s="1056" t="s">
        <v>15</v>
      </c>
      <c r="C23" s="1058"/>
      <c r="D23" s="494"/>
      <c r="E23" s="69">
        <f>SUM(E16:E22)</f>
        <v>1105724250</v>
      </c>
      <c r="F23" s="65">
        <f>SUM(F16:F22)</f>
        <v>450</v>
      </c>
      <c r="G23" s="66"/>
      <c r="H23" s="42"/>
      <c r="I23" s="62"/>
      <c r="J23" s="62"/>
      <c r="K23" s="62"/>
      <c r="L23" s="62"/>
      <c r="M23" s="62"/>
      <c r="N23" s="68"/>
    </row>
    <row r="24" spans="1:14" ht="43.5" thickBot="1" x14ac:dyDescent="0.3">
      <c r="A24" s="35"/>
      <c r="B24" s="525" t="s">
        <v>16</v>
      </c>
      <c r="C24" s="525" t="s">
        <v>17</v>
      </c>
      <c r="E24" s="40"/>
      <c r="F24" s="40"/>
      <c r="G24" s="40"/>
      <c r="H24" s="40"/>
      <c r="I24" s="36"/>
      <c r="J24" s="36"/>
      <c r="K24" s="36"/>
      <c r="L24" s="36"/>
      <c r="M24" s="36"/>
    </row>
    <row r="25" spans="1:14" ht="15.75" thickBot="1" x14ac:dyDescent="0.3">
      <c r="A25" s="70">
        <v>1</v>
      </c>
      <c r="C25" s="71">
        <f>+F23*80%</f>
        <v>360</v>
      </c>
      <c r="D25" s="41"/>
      <c r="E25" s="72">
        <f>E23</f>
        <v>1105724250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494" t="s">
        <v>19</v>
      </c>
      <c r="C30" s="494" t="s">
        <v>0</v>
      </c>
      <c r="D30" s="494" t="s">
        <v>20</v>
      </c>
      <c r="E30" s="59"/>
      <c r="F30" s="59"/>
      <c r="G30" s="59"/>
      <c r="H30" s="59"/>
      <c r="I30" s="62"/>
      <c r="J30" s="62"/>
      <c r="K30" s="62"/>
      <c r="L30" s="62"/>
      <c r="M30" s="62"/>
      <c r="N30" s="63"/>
    </row>
    <row r="31" spans="1:14" ht="15" x14ac:dyDescent="0.2">
      <c r="A31" s="74"/>
      <c r="B31" s="508" t="s">
        <v>22</v>
      </c>
      <c r="C31" s="500" t="s">
        <v>23</v>
      </c>
      <c r="D31" s="508"/>
      <c r="E31" s="59"/>
      <c r="F31" s="59"/>
      <c r="G31" s="59"/>
      <c r="H31" s="59"/>
      <c r="I31" s="62"/>
      <c r="J31" s="62"/>
      <c r="K31" s="62"/>
      <c r="L31" s="62"/>
      <c r="M31" s="62"/>
      <c r="N31" s="63"/>
    </row>
    <row r="32" spans="1:14" ht="15" x14ac:dyDescent="0.2">
      <c r="A32" s="74"/>
      <c r="B32" s="508" t="s">
        <v>24</v>
      </c>
      <c r="C32" s="500" t="s">
        <v>23</v>
      </c>
      <c r="D32" s="508"/>
      <c r="E32" s="59"/>
      <c r="F32" s="59"/>
      <c r="G32" s="59"/>
      <c r="H32" s="59"/>
      <c r="I32" s="62"/>
      <c r="J32" s="62"/>
      <c r="K32" s="62"/>
      <c r="L32" s="62"/>
      <c r="M32" s="62"/>
      <c r="N32" s="63"/>
    </row>
    <row r="33" spans="1:14" ht="15" x14ac:dyDescent="0.2">
      <c r="A33" s="74"/>
      <c r="B33" s="508" t="s">
        <v>25</v>
      </c>
      <c r="C33" s="500" t="s">
        <v>23</v>
      </c>
      <c r="D33" s="508"/>
      <c r="E33" s="59"/>
      <c r="F33" s="59"/>
      <c r="G33" s="59"/>
      <c r="H33" s="59"/>
      <c r="I33" s="62"/>
      <c r="J33" s="62"/>
      <c r="K33" s="62"/>
      <c r="L33" s="62"/>
      <c r="M33" s="62"/>
      <c r="N33" s="63"/>
    </row>
    <row r="34" spans="1:14" ht="15" x14ac:dyDescent="0.2">
      <c r="A34" s="74"/>
      <c r="B34" s="508" t="s">
        <v>26</v>
      </c>
      <c r="C34" s="500" t="s">
        <v>119</v>
      </c>
      <c r="D34" s="500" t="s">
        <v>23</v>
      </c>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494" t="s">
        <v>19</v>
      </c>
      <c r="C40" s="494" t="s">
        <v>28</v>
      </c>
      <c r="D40" s="493" t="s">
        <v>29</v>
      </c>
      <c r="E40" s="493" t="s">
        <v>30</v>
      </c>
      <c r="F40" s="59"/>
      <c r="G40" s="59"/>
      <c r="H40" s="59"/>
      <c r="I40" s="62"/>
      <c r="J40" s="62"/>
      <c r="K40" s="62"/>
      <c r="L40" s="62"/>
      <c r="M40" s="62"/>
      <c r="N40" s="63"/>
    </row>
    <row r="41" spans="1:14" ht="42.75" x14ac:dyDescent="0.2">
      <c r="A41" s="74"/>
      <c r="B41" s="505" t="s">
        <v>31</v>
      </c>
      <c r="C41" s="503">
        <v>40</v>
      </c>
      <c r="D41" s="500">
        <v>0</v>
      </c>
      <c r="E41" s="1052">
        <f>+D41+D42</f>
        <v>0</v>
      </c>
      <c r="F41" s="59"/>
      <c r="G41" s="59"/>
      <c r="H41" s="59"/>
      <c r="I41" s="62"/>
      <c r="J41" s="62"/>
      <c r="K41" s="62"/>
      <c r="L41" s="62"/>
      <c r="M41" s="62"/>
      <c r="N41" s="63"/>
    </row>
    <row r="42" spans="1:14" ht="71.25" x14ac:dyDescent="0.2">
      <c r="A42" s="74"/>
      <c r="B42" s="505" t="s">
        <v>32</v>
      </c>
      <c r="C42" s="503">
        <v>60</v>
      </c>
      <c r="D42" s="500">
        <v>0</v>
      </c>
      <c r="E42" s="1053"/>
      <c r="F42" s="59"/>
      <c r="G42" s="59"/>
      <c r="H42" s="59"/>
      <c r="I42" s="62"/>
      <c r="J42" s="62"/>
      <c r="K42" s="62"/>
      <c r="L42" s="62"/>
      <c r="M42" s="62"/>
      <c r="N42" s="63"/>
    </row>
    <row r="43" spans="1:14" ht="15" x14ac:dyDescent="0.25">
      <c r="A43" s="74"/>
      <c r="C43" s="17"/>
      <c r="D43" s="41"/>
      <c r="E43" s="45"/>
      <c r="F43" s="44"/>
      <c r="G43" s="44"/>
      <c r="H43" s="44"/>
      <c r="I43" s="44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K47" s="51">
        <v>40194</v>
      </c>
      <c r="M47" s="77"/>
      <c r="N47" s="77"/>
    </row>
    <row r="48" spans="1:14" ht="15" thickBot="1" x14ac:dyDescent="0.3">
      <c r="M48" s="77"/>
      <c r="N48" s="77"/>
    </row>
    <row r="49" spans="1:26" s="62" customFormat="1" ht="75"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497" t="s">
        <v>48</v>
      </c>
      <c r="Q49" s="497" t="s">
        <v>49</v>
      </c>
    </row>
    <row r="50" spans="1:26" s="495" customFormat="1" ht="85.5" x14ac:dyDescent="0.25">
      <c r="A50" s="503" t="e">
        <f>+#REF!+1</f>
        <v>#REF!</v>
      </c>
      <c r="B50" s="4" t="s">
        <v>1706</v>
      </c>
      <c r="C50" s="4" t="s">
        <v>1706</v>
      </c>
      <c r="D50" s="4" t="s">
        <v>1708</v>
      </c>
      <c r="E50" s="4" t="s">
        <v>1709</v>
      </c>
      <c r="F50" s="5" t="s">
        <v>0</v>
      </c>
      <c r="G50" s="5" t="s">
        <v>111</v>
      </c>
      <c r="H50" s="608">
        <v>41843</v>
      </c>
      <c r="I50" s="608">
        <v>41984</v>
      </c>
      <c r="J50" s="225" t="s">
        <v>423</v>
      </c>
      <c r="K50" s="263">
        <v>4.59</v>
      </c>
      <c r="L50" s="263">
        <v>0</v>
      </c>
      <c r="M50" s="228">
        <v>187</v>
      </c>
      <c r="N50" s="223">
        <v>1</v>
      </c>
      <c r="O50" s="243">
        <v>357502863</v>
      </c>
      <c r="P50" s="243">
        <v>62</v>
      </c>
      <c r="Q50" s="498" t="s">
        <v>1710</v>
      </c>
      <c r="R50" s="8"/>
      <c r="S50" s="8"/>
      <c r="T50" s="8"/>
      <c r="U50" s="8"/>
      <c r="V50" s="8"/>
      <c r="W50" s="8"/>
      <c r="X50" s="8"/>
      <c r="Y50" s="8"/>
      <c r="Z50" s="8"/>
    </row>
    <row r="51" spans="1:26" s="495" customFormat="1" ht="85.5" x14ac:dyDescent="0.25">
      <c r="A51" s="503" t="e">
        <f t="shared" ref="A51:A52" si="0">+A50+1</f>
        <v>#REF!</v>
      </c>
      <c r="B51" s="4" t="s">
        <v>1706</v>
      </c>
      <c r="C51" s="4" t="s">
        <v>1706</v>
      </c>
      <c r="D51" s="4" t="s">
        <v>1708</v>
      </c>
      <c r="E51" s="4" t="s">
        <v>1711</v>
      </c>
      <c r="F51" s="5" t="s">
        <v>0</v>
      </c>
      <c r="G51" s="5" t="s">
        <v>111</v>
      </c>
      <c r="H51" s="608">
        <v>41843</v>
      </c>
      <c r="I51" s="609">
        <v>41984</v>
      </c>
      <c r="J51" s="225" t="s">
        <v>423</v>
      </c>
      <c r="K51" s="263">
        <v>0</v>
      </c>
      <c r="L51" s="263">
        <v>4.59</v>
      </c>
      <c r="M51" s="228">
        <v>127</v>
      </c>
      <c r="N51" s="223">
        <v>1</v>
      </c>
      <c r="O51" s="243">
        <v>260133467</v>
      </c>
      <c r="P51" s="243">
        <v>62</v>
      </c>
      <c r="Q51" s="498" t="s">
        <v>1712</v>
      </c>
      <c r="R51" s="8"/>
      <c r="S51" s="8"/>
      <c r="T51" s="8"/>
      <c r="U51" s="8"/>
      <c r="V51" s="8"/>
      <c r="W51" s="8"/>
      <c r="X51" s="8"/>
      <c r="Y51" s="8"/>
      <c r="Z51" s="8"/>
    </row>
    <row r="52" spans="1:26" s="495" customFormat="1" ht="85.5" x14ac:dyDescent="0.25">
      <c r="A52" s="503" t="e">
        <f t="shared" si="0"/>
        <v>#REF!</v>
      </c>
      <c r="B52" s="4" t="s">
        <v>1706</v>
      </c>
      <c r="C52" s="4" t="s">
        <v>1706</v>
      </c>
      <c r="D52" s="4" t="s">
        <v>1708</v>
      </c>
      <c r="E52" s="240" t="s">
        <v>1713</v>
      </c>
      <c r="F52" s="5" t="s">
        <v>0</v>
      </c>
      <c r="G52" s="5" t="s">
        <v>111</v>
      </c>
      <c r="H52" s="610">
        <v>41487</v>
      </c>
      <c r="I52" s="611">
        <v>41815</v>
      </c>
      <c r="J52" s="225" t="s">
        <v>423</v>
      </c>
      <c r="K52" s="263">
        <v>10.83</v>
      </c>
      <c r="L52" s="263">
        <v>0</v>
      </c>
      <c r="M52" s="228">
        <v>187</v>
      </c>
      <c r="N52" s="223">
        <v>1</v>
      </c>
      <c r="O52" s="243" t="s">
        <v>1714</v>
      </c>
      <c r="P52" s="243">
        <v>62</v>
      </c>
      <c r="Q52" s="498" t="s">
        <v>1710</v>
      </c>
      <c r="R52" s="8"/>
      <c r="S52" s="8"/>
      <c r="T52" s="8"/>
      <c r="U52" s="8"/>
      <c r="V52" s="8"/>
      <c r="W52" s="8"/>
      <c r="X52" s="8"/>
      <c r="Y52" s="8"/>
      <c r="Z52" s="8"/>
    </row>
    <row r="53" spans="1:26" s="495" customFormat="1" ht="85.5" x14ac:dyDescent="0.25">
      <c r="A53" s="503" t="e">
        <f>+A52+1</f>
        <v>#REF!</v>
      </c>
      <c r="B53" s="4" t="s">
        <v>1706</v>
      </c>
      <c r="C53" s="4" t="s">
        <v>1706</v>
      </c>
      <c r="D53" s="4" t="s">
        <v>1708</v>
      </c>
      <c r="E53" s="240" t="s">
        <v>1715</v>
      </c>
      <c r="F53" s="5" t="s">
        <v>0</v>
      </c>
      <c r="G53" s="5" t="s">
        <v>111</v>
      </c>
      <c r="H53" s="610">
        <v>41487</v>
      </c>
      <c r="I53" s="610">
        <v>41815</v>
      </c>
      <c r="J53" s="225" t="s">
        <v>423</v>
      </c>
      <c r="K53" s="263">
        <v>0</v>
      </c>
      <c r="L53" s="263">
        <v>10.83</v>
      </c>
      <c r="M53" s="228">
        <v>127</v>
      </c>
      <c r="N53" s="223">
        <v>1</v>
      </c>
      <c r="O53" s="243" t="s">
        <v>1716</v>
      </c>
      <c r="P53" s="243">
        <v>62</v>
      </c>
      <c r="Q53" s="498" t="s">
        <v>1712</v>
      </c>
      <c r="R53" s="8"/>
      <c r="S53" s="8"/>
      <c r="T53" s="8"/>
      <c r="U53" s="8"/>
      <c r="V53" s="8"/>
      <c r="W53" s="8"/>
      <c r="X53" s="8"/>
      <c r="Y53" s="8"/>
      <c r="Z53" s="8"/>
    </row>
    <row r="54" spans="1:26" s="495" customFormat="1" ht="85.5" x14ac:dyDescent="0.25">
      <c r="A54" s="503"/>
      <c r="B54" s="4" t="s">
        <v>1706</v>
      </c>
      <c r="C54" s="4" t="s">
        <v>1706</v>
      </c>
      <c r="D54" s="4" t="s">
        <v>1708</v>
      </c>
      <c r="E54" s="240" t="s">
        <v>1717</v>
      </c>
      <c r="F54" s="5" t="s">
        <v>0</v>
      </c>
      <c r="G54" s="5" t="s">
        <v>111</v>
      </c>
      <c r="H54" s="610">
        <v>41487</v>
      </c>
      <c r="I54" s="224">
        <v>41744</v>
      </c>
      <c r="J54" s="225" t="s">
        <v>423</v>
      </c>
      <c r="K54" s="263">
        <v>0</v>
      </c>
      <c r="L54" s="263">
        <v>8.5</v>
      </c>
      <c r="M54" s="228">
        <v>95</v>
      </c>
      <c r="N54" s="223">
        <v>1</v>
      </c>
      <c r="O54" s="243">
        <v>323578750</v>
      </c>
      <c r="P54" s="243">
        <v>63</v>
      </c>
      <c r="Q54" s="498" t="s">
        <v>1712</v>
      </c>
      <c r="R54" s="8"/>
      <c r="S54" s="8"/>
      <c r="T54" s="8"/>
      <c r="U54" s="8"/>
      <c r="V54" s="8"/>
      <c r="W54" s="8"/>
      <c r="X54" s="8"/>
      <c r="Y54" s="8"/>
      <c r="Z54" s="8"/>
    </row>
    <row r="55" spans="1:26" s="495" customFormat="1" ht="85.5" x14ac:dyDescent="0.25">
      <c r="A55" s="503"/>
      <c r="B55" s="4" t="s">
        <v>1706</v>
      </c>
      <c r="C55" s="4" t="s">
        <v>1706</v>
      </c>
      <c r="D55" s="4" t="s">
        <v>1708</v>
      </c>
      <c r="E55" s="240" t="s">
        <v>1718</v>
      </c>
      <c r="F55" s="5" t="s">
        <v>0</v>
      </c>
      <c r="G55" s="5" t="s">
        <v>111</v>
      </c>
      <c r="H55" s="612">
        <v>40940</v>
      </c>
      <c r="I55" s="612">
        <v>41458</v>
      </c>
      <c r="J55" s="225" t="s">
        <v>423</v>
      </c>
      <c r="K55" s="263">
        <v>17.899999999999999</v>
      </c>
      <c r="L55" s="263">
        <v>0</v>
      </c>
      <c r="M55" s="228">
        <v>76</v>
      </c>
      <c r="N55" s="223">
        <v>1</v>
      </c>
      <c r="O55" s="243">
        <v>297248178</v>
      </c>
      <c r="P55" s="243">
        <v>63</v>
      </c>
      <c r="Q55" s="498" t="s">
        <v>1710</v>
      </c>
      <c r="R55" s="8"/>
      <c r="S55" s="8"/>
      <c r="T55" s="8"/>
      <c r="U55" s="8"/>
      <c r="V55" s="8"/>
      <c r="W55" s="8"/>
      <c r="X55" s="8"/>
      <c r="Y55" s="8"/>
      <c r="Z55" s="8"/>
    </row>
    <row r="56" spans="1:26" s="495" customFormat="1" ht="85.5" x14ac:dyDescent="0.25">
      <c r="A56" s="503"/>
      <c r="B56" s="4" t="s">
        <v>1706</v>
      </c>
      <c r="C56" s="4" t="s">
        <v>1706</v>
      </c>
      <c r="D56" s="4" t="s">
        <v>1708</v>
      </c>
      <c r="E56" s="240" t="s">
        <v>1719</v>
      </c>
      <c r="F56" s="5" t="s">
        <v>0</v>
      </c>
      <c r="G56" s="5" t="s">
        <v>111</v>
      </c>
      <c r="H56" s="612">
        <v>40940</v>
      </c>
      <c r="I56" s="224">
        <v>41470</v>
      </c>
      <c r="J56" s="225" t="s">
        <v>423</v>
      </c>
      <c r="K56" s="263">
        <v>0</v>
      </c>
      <c r="L56" s="263">
        <v>17.5</v>
      </c>
      <c r="M56" s="228">
        <v>95</v>
      </c>
      <c r="N56" s="223">
        <v>1</v>
      </c>
      <c r="O56" s="243">
        <v>270154180</v>
      </c>
      <c r="P56" s="243">
        <v>63</v>
      </c>
      <c r="Q56" s="498" t="s">
        <v>1720</v>
      </c>
      <c r="R56" s="8"/>
      <c r="S56" s="8"/>
      <c r="T56" s="8"/>
      <c r="U56" s="8"/>
      <c r="V56" s="8"/>
      <c r="W56" s="8"/>
      <c r="X56" s="8"/>
      <c r="Y56" s="8"/>
      <c r="Z56" s="8"/>
    </row>
    <row r="57" spans="1:26" s="495" customFormat="1" ht="85.5" x14ac:dyDescent="0.25">
      <c r="A57" s="503"/>
      <c r="B57" s="4" t="s">
        <v>1706</v>
      </c>
      <c r="C57" s="4" t="s">
        <v>1706</v>
      </c>
      <c r="D57" s="4" t="s">
        <v>1708</v>
      </c>
      <c r="E57" s="240" t="s">
        <v>1721</v>
      </c>
      <c r="F57" s="5" t="s">
        <v>0</v>
      </c>
      <c r="G57" s="5" t="s">
        <v>111</v>
      </c>
      <c r="H57" s="612">
        <v>40940</v>
      </c>
      <c r="I57" s="612">
        <v>41458</v>
      </c>
      <c r="J57" s="225" t="s">
        <v>423</v>
      </c>
      <c r="K57" s="263">
        <v>0</v>
      </c>
      <c r="L57" s="263">
        <v>17.899999999999999</v>
      </c>
      <c r="M57" s="228">
        <v>187</v>
      </c>
      <c r="N57" s="223">
        <v>1</v>
      </c>
      <c r="O57" s="243">
        <v>478179726</v>
      </c>
      <c r="P57" s="243">
        <v>64</v>
      </c>
      <c r="Q57" s="498" t="s">
        <v>1722</v>
      </c>
      <c r="R57" s="8"/>
      <c r="S57" s="8"/>
      <c r="T57" s="8"/>
      <c r="U57" s="8"/>
      <c r="V57" s="8"/>
      <c r="W57" s="8"/>
      <c r="X57" s="8"/>
      <c r="Y57" s="8"/>
      <c r="Z57" s="8"/>
    </row>
    <row r="58" spans="1:26" s="623" customFormat="1" ht="85.5" x14ac:dyDescent="0.25">
      <c r="A58" s="613"/>
      <c r="B58" s="614" t="s">
        <v>1706</v>
      </c>
      <c r="C58" s="614" t="s">
        <v>1706</v>
      </c>
      <c r="D58" s="614" t="s">
        <v>1708</v>
      </c>
      <c r="E58" s="615" t="s">
        <v>1723</v>
      </c>
      <c r="F58" s="616" t="s">
        <v>0</v>
      </c>
      <c r="G58" s="616" t="s">
        <v>111</v>
      </c>
      <c r="H58" s="610">
        <v>40940</v>
      </c>
      <c r="I58" s="610">
        <v>41458</v>
      </c>
      <c r="J58" s="617" t="s">
        <v>423</v>
      </c>
      <c r="K58" s="618">
        <v>0</v>
      </c>
      <c r="L58" s="263">
        <v>0</v>
      </c>
      <c r="M58" s="619">
        <v>127</v>
      </c>
      <c r="N58" s="223">
        <v>1</v>
      </c>
      <c r="O58" s="620">
        <v>416163089</v>
      </c>
      <c r="P58" s="620">
        <v>64</v>
      </c>
      <c r="Q58" s="621" t="s">
        <v>1724</v>
      </c>
      <c r="R58" s="622"/>
      <c r="S58" s="622"/>
      <c r="T58" s="622"/>
      <c r="U58" s="622"/>
      <c r="V58" s="622"/>
      <c r="W58" s="622"/>
      <c r="X58" s="622"/>
      <c r="Y58" s="622"/>
      <c r="Z58" s="622"/>
    </row>
    <row r="59" spans="1:26" s="495" customFormat="1" ht="15" x14ac:dyDescent="0.25">
      <c r="A59" s="503"/>
      <c r="B59" s="26" t="s">
        <v>30</v>
      </c>
      <c r="C59" s="5"/>
      <c r="D59" s="4"/>
      <c r="E59" s="240"/>
      <c r="F59" s="5"/>
      <c r="G59" s="5"/>
      <c r="H59" s="5"/>
      <c r="I59" s="225"/>
      <c r="J59" s="225"/>
      <c r="K59" s="241">
        <f>SUM(K50:K58)</f>
        <v>33.32</v>
      </c>
      <c r="L59" s="241">
        <f>SUM(L50:L58)</f>
        <v>59.32</v>
      </c>
      <c r="M59" s="241"/>
      <c r="N59" s="242"/>
      <c r="O59" s="243">
        <f>SUM(O50:O57)</f>
        <v>1986797164</v>
      </c>
      <c r="P59" s="243"/>
      <c r="Q59" s="498"/>
    </row>
    <row r="60" spans="1:26" x14ac:dyDescent="0.25">
      <c r="E60" s="46"/>
      <c r="K60" s="47"/>
    </row>
    <row r="61" spans="1:26" ht="15" x14ac:dyDescent="0.25">
      <c r="B61" s="1049" t="s">
        <v>51</v>
      </c>
      <c r="C61" s="1049" t="s">
        <v>52</v>
      </c>
      <c r="D61" s="1080" t="s">
        <v>53</v>
      </c>
      <c r="E61" s="1080"/>
      <c r="K61" s="48"/>
      <c r="L61" s="48"/>
      <c r="M61" s="48"/>
      <c r="O61" s="624"/>
    </row>
    <row r="62" spans="1:26" ht="15" x14ac:dyDescent="0.25">
      <c r="B62" s="1051"/>
      <c r="C62" s="1051"/>
      <c r="D62" s="493" t="s">
        <v>54</v>
      </c>
      <c r="E62" s="49" t="s">
        <v>55</v>
      </c>
      <c r="H62" s="244"/>
      <c r="K62" s="51"/>
      <c r="L62" s="48"/>
    </row>
    <row r="63" spans="1:26" ht="15" x14ac:dyDescent="0.25">
      <c r="B63" s="50" t="s">
        <v>56</v>
      </c>
      <c r="C63" s="52">
        <f>+K59</f>
        <v>33.32</v>
      </c>
      <c r="D63" s="500" t="s">
        <v>23</v>
      </c>
      <c r="E63" s="500"/>
      <c r="F63" s="245"/>
      <c r="G63" s="245"/>
      <c r="H63" s="245"/>
      <c r="I63" s="245"/>
      <c r="J63" s="245"/>
      <c r="L63" s="246" t="e">
        <f>#REF!+#REF!+#REF!+#REF!</f>
        <v>#REF!</v>
      </c>
      <c r="M63" s="245"/>
    </row>
    <row r="64" spans="1:26" ht="15" x14ac:dyDescent="0.25">
      <c r="B64" s="50" t="s">
        <v>57</v>
      </c>
      <c r="C64" s="54">
        <v>409</v>
      </c>
      <c r="D64" s="500" t="s">
        <v>23</v>
      </c>
      <c r="E64" s="500"/>
    </row>
    <row r="65" spans="2:18" x14ac:dyDescent="0.25">
      <c r="B65" s="74"/>
      <c r="C65" s="1081"/>
      <c r="D65" s="1081"/>
      <c r="E65" s="1081"/>
      <c r="F65" s="1081"/>
      <c r="G65" s="1081"/>
      <c r="H65" s="1081"/>
      <c r="I65" s="1081"/>
      <c r="J65" s="1081"/>
      <c r="K65" s="1081"/>
      <c r="L65" s="1081"/>
      <c r="M65" s="1081"/>
      <c r="N65" s="1081"/>
    </row>
    <row r="66" spans="2:18" ht="15" thickBot="1" x14ac:dyDescent="0.3"/>
    <row r="67" spans="2:18" ht="15.75" thickBot="1" x14ac:dyDescent="0.3">
      <c r="B67" s="1082" t="s">
        <v>58</v>
      </c>
      <c r="C67" s="1082"/>
      <c r="D67" s="1082"/>
      <c r="E67" s="1082"/>
      <c r="F67" s="1082"/>
      <c r="G67" s="1082"/>
      <c r="H67" s="1082"/>
      <c r="I67" s="1082"/>
      <c r="J67" s="1082"/>
      <c r="K67" s="1082"/>
      <c r="L67" s="1082"/>
      <c r="M67" s="1082"/>
      <c r="N67" s="1082"/>
    </row>
    <row r="70" spans="2:18" ht="90" x14ac:dyDescent="0.25">
      <c r="B70" s="494" t="s">
        <v>59</v>
      </c>
      <c r="C70" s="80" t="s">
        <v>60</v>
      </c>
      <c r="D70" s="80" t="s">
        <v>61</v>
      </c>
      <c r="E70" s="80" t="s">
        <v>62</v>
      </c>
      <c r="F70" s="80" t="s">
        <v>63</v>
      </c>
      <c r="G70" s="80" t="s">
        <v>64</v>
      </c>
      <c r="H70" s="80" t="s">
        <v>498</v>
      </c>
      <c r="I70" s="494" t="s">
        <v>65</v>
      </c>
      <c r="J70" s="80" t="s">
        <v>66</v>
      </c>
      <c r="K70" s="80" t="s">
        <v>67</v>
      </c>
      <c r="L70" s="80" t="s">
        <v>68</v>
      </c>
      <c r="M70" s="80" t="s">
        <v>69</v>
      </c>
      <c r="N70" s="81" t="s">
        <v>70</v>
      </c>
      <c r="O70" s="81" t="s">
        <v>71</v>
      </c>
      <c r="P70" s="1056" t="s">
        <v>21</v>
      </c>
      <c r="Q70" s="1058"/>
      <c r="R70" s="80" t="s">
        <v>72</v>
      </c>
    </row>
    <row r="71" spans="2:18" ht="28.5" x14ac:dyDescent="0.25">
      <c r="B71" s="508" t="s">
        <v>499</v>
      </c>
      <c r="C71" s="525" t="s">
        <v>117</v>
      </c>
      <c r="D71" s="525" t="s">
        <v>1725</v>
      </c>
      <c r="E71" s="525">
        <v>200</v>
      </c>
      <c r="F71" s="503" t="s">
        <v>50</v>
      </c>
      <c r="G71" s="503" t="s">
        <v>50</v>
      </c>
      <c r="H71" s="503" t="s">
        <v>50</v>
      </c>
      <c r="I71" s="503" t="s">
        <v>50</v>
      </c>
      <c r="J71" s="503" t="s">
        <v>50</v>
      </c>
      <c r="K71" s="525" t="s">
        <v>0</v>
      </c>
      <c r="L71" s="525" t="s">
        <v>0</v>
      </c>
      <c r="M71" s="525" t="s">
        <v>0</v>
      </c>
      <c r="N71" s="525" t="s">
        <v>0</v>
      </c>
      <c r="O71" s="525" t="s">
        <v>0</v>
      </c>
      <c r="P71" s="1046" t="s">
        <v>1726</v>
      </c>
      <c r="Q71" s="1047"/>
      <c r="R71" s="503" t="s">
        <v>0</v>
      </c>
    </row>
    <row r="72" spans="2:18" ht="28.5" x14ac:dyDescent="0.25">
      <c r="B72" s="508" t="s">
        <v>1185</v>
      </c>
      <c r="C72" s="508" t="s">
        <v>1185</v>
      </c>
      <c r="D72" s="525" t="s">
        <v>1725</v>
      </c>
      <c r="E72" s="525">
        <v>250</v>
      </c>
      <c r="F72" s="503" t="s">
        <v>50</v>
      </c>
      <c r="G72" s="503" t="s">
        <v>50</v>
      </c>
      <c r="H72" s="503" t="s">
        <v>50</v>
      </c>
      <c r="I72" s="503" t="s">
        <v>50</v>
      </c>
      <c r="J72" s="503" t="s">
        <v>50</v>
      </c>
      <c r="K72" s="525" t="s">
        <v>0</v>
      </c>
      <c r="L72" s="525" t="s">
        <v>0</v>
      </c>
      <c r="M72" s="525" t="s">
        <v>0</v>
      </c>
      <c r="N72" s="525" t="s">
        <v>0</v>
      </c>
      <c r="O72" s="525" t="s">
        <v>0</v>
      </c>
      <c r="P72" s="1046"/>
      <c r="Q72" s="1047"/>
      <c r="R72" s="503" t="s">
        <v>0</v>
      </c>
    </row>
    <row r="73" spans="2:18" x14ac:dyDescent="0.25">
      <c r="B73" s="31" t="s">
        <v>73</v>
      </c>
      <c r="H73" s="508"/>
      <c r="I73" s="508"/>
    </row>
    <row r="74" spans="2:18" x14ac:dyDescent="0.25">
      <c r="B74" s="31" t="s">
        <v>74</v>
      </c>
    </row>
    <row r="75" spans="2:18" x14ac:dyDescent="0.25">
      <c r="B75" s="31" t="s">
        <v>75</v>
      </c>
    </row>
    <row r="77" spans="2:18" ht="15" thickBot="1" x14ac:dyDescent="0.3"/>
    <row r="78" spans="2:18" ht="15.75" thickBot="1" x14ac:dyDescent="0.3">
      <c r="B78" s="1063" t="s">
        <v>76</v>
      </c>
      <c r="C78" s="1064"/>
      <c r="D78" s="1064"/>
      <c r="E78" s="1064"/>
      <c r="F78" s="1064"/>
      <c r="G78" s="1064"/>
      <c r="H78" s="1064"/>
      <c r="I78" s="1064"/>
      <c r="J78" s="1064"/>
      <c r="K78" s="1064"/>
      <c r="L78" s="1064"/>
      <c r="M78" s="1064"/>
      <c r="N78" s="1065"/>
    </row>
    <row r="83" spans="2:17" ht="15" x14ac:dyDescent="0.25">
      <c r="B83" s="1054" t="s">
        <v>77</v>
      </c>
      <c r="C83" s="1071" t="s">
        <v>78</v>
      </c>
      <c r="D83" s="1071" t="s">
        <v>79</v>
      </c>
      <c r="E83" s="1071" t="s">
        <v>80</v>
      </c>
      <c r="F83" s="1071" t="s">
        <v>81</v>
      </c>
      <c r="G83" s="1071" t="s">
        <v>82</v>
      </c>
      <c r="H83" s="1071" t="s">
        <v>83</v>
      </c>
      <c r="I83" s="1071" t="s">
        <v>84</v>
      </c>
      <c r="J83" s="1071" t="s">
        <v>85</v>
      </c>
      <c r="K83" s="1071"/>
      <c r="L83" s="1071"/>
      <c r="M83" s="1071" t="s">
        <v>86</v>
      </c>
      <c r="N83" s="1071" t="s">
        <v>478</v>
      </c>
      <c r="O83" s="1071" t="s">
        <v>479</v>
      </c>
      <c r="P83" s="1071" t="s">
        <v>21</v>
      </c>
      <c r="Q83" s="1071"/>
    </row>
    <row r="84" spans="2:17" ht="45" customHeight="1" x14ac:dyDescent="0.2">
      <c r="B84" s="1055"/>
      <c r="C84" s="1071"/>
      <c r="D84" s="1071"/>
      <c r="E84" s="1071"/>
      <c r="F84" s="1071"/>
      <c r="G84" s="1071"/>
      <c r="H84" s="1071"/>
      <c r="I84" s="1071"/>
      <c r="J84" s="56" t="s">
        <v>87</v>
      </c>
      <c r="K84" s="37" t="s">
        <v>88</v>
      </c>
      <c r="L84" s="11" t="s">
        <v>89</v>
      </c>
      <c r="M84" s="1071"/>
      <c r="N84" s="1071"/>
      <c r="O84" s="1071"/>
      <c r="P84" s="1071"/>
      <c r="Q84" s="1071"/>
    </row>
    <row r="85" spans="2:17" ht="28.5" x14ac:dyDescent="0.25">
      <c r="B85" s="503" t="s">
        <v>1727</v>
      </c>
      <c r="C85" s="503" t="s">
        <v>120</v>
      </c>
      <c r="D85" s="503" t="s">
        <v>1728</v>
      </c>
      <c r="E85" s="1">
        <v>39669922</v>
      </c>
      <c r="F85" s="503" t="s">
        <v>1729</v>
      </c>
      <c r="G85" s="503" t="s">
        <v>557</v>
      </c>
      <c r="H85" s="82">
        <v>40053</v>
      </c>
      <c r="I85" s="625" t="s">
        <v>1637</v>
      </c>
      <c r="J85" s="498" t="s">
        <v>509</v>
      </c>
      <c r="K85" s="82" t="s">
        <v>509</v>
      </c>
      <c r="L85" s="82" t="s">
        <v>509</v>
      </c>
      <c r="M85" s="498" t="s">
        <v>0</v>
      </c>
      <c r="N85" s="498" t="s">
        <v>20</v>
      </c>
      <c r="O85" s="498" t="s">
        <v>0</v>
      </c>
      <c r="P85" s="1074" t="s">
        <v>1991</v>
      </c>
      <c r="Q85" s="1074"/>
    </row>
    <row r="86" spans="2:17" ht="42.75" x14ac:dyDescent="0.2">
      <c r="B86" s="503" t="s">
        <v>307</v>
      </c>
      <c r="C86" s="503" t="s">
        <v>1637</v>
      </c>
      <c r="D86" s="503" t="s">
        <v>1730</v>
      </c>
      <c r="E86" s="1">
        <v>41464550</v>
      </c>
      <c r="F86" s="503" t="s">
        <v>1731</v>
      </c>
      <c r="G86" s="503" t="s">
        <v>731</v>
      </c>
      <c r="H86" s="82">
        <v>28272</v>
      </c>
      <c r="I86" s="3" t="s">
        <v>1732</v>
      </c>
      <c r="J86" s="498" t="s">
        <v>1733</v>
      </c>
      <c r="K86" s="82" t="s">
        <v>1734</v>
      </c>
      <c r="L86" s="82" t="s">
        <v>1735</v>
      </c>
      <c r="M86" s="498" t="s">
        <v>0</v>
      </c>
      <c r="N86" s="498" t="s">
        <v>50</v>
      </c>
      <c r="O86" s="498" t="s">
        <v>50</v>
      </c>
      <c r="P86" s="1044" t="s">
        <v>1736</v>
      </c>
      <c r="Q86" s="1072"/>
    </row>
    <row r="87" spans="2:17" ht="59.25" customHeight="1" x14ac:dyDescent="0.2">
      <c r="B87" s="37" t="s">
        <v>1737</v>
      </c>
      <c r="C87" s="503" t="s">
        <v>120</v>
      </c>
      <c r="D87" s="515" t="s">
        <v>1738</v>
      </c>
      <c r="E87" s="626">
        <v>52465441</v>
      </c>
      <c r="F87" s="214" t="s">
        <v>1739</v>
      </c>
      <c r="G87" s="214" t="s">
        <v>1740</v>
      </c>
      <c r="H87" s="399">
        <v>40306</v>
      </c>
      <c r="I87" s="498" t="s">
        <v>1637</v>
      </c>
      <c r="J87" s="37" t="s">
        <v>1706</v>
      </c>
      <c r="K87" s="503" t="s">
        <v>1741</v>
      </c>
      <c r="L87" s="503" t="s">
        <v>658</v>
      </c>
      <c r="M87" s="525" t="s">
        <v>0</v>
      </c>
      <c r="N87" s="498" t="s">
        <v>20</v>
      </c>
      <c r="O87" s="498" t="s">
        <v>0</v>
      </c>
      <c r="P87" s="1074" t="s">
        <v>1992</v>
      </c>
      <c r="Q87" s="1074"/>
    </row>
    <row r="90" spans="2:17" ht="15" x14ac:dyDescent="0.25">
      <c r="B90" s="1054" t="s">
        <v>77</v>
      </c>
      <c r="C90" s="1071" t="s">
        <v>78</v>
      </c>
      <c r="D90" s="1071" t="s">
        <v>79</v>
      </c>
      <c r="E90" s="1071" t="s">
        <v>80</v>
      </c>
      <c r="F90" s="1071" t="s">
        <v>81</v>
      </c>
      <c r="G90" s="1071" t="s">
        <v>82</v>
      </c>
      <c r="H90" s="1071" t="s">
        <v>83</v>
      </c>
      <c r="I90" s="1071" t="s">
        <v>84</v>
      </c>
      <c r="J90" s="1071" t="s">
        <v>85</v>
      </c>
      <c r="K90" s="1071"/>
      <c r="L90" s="1071"/>
      <c r="M90" s="1071" t="s">
        <v>86</v>
      </c>
      <c r="N90" s="1071" t="s">
        <v>478</v>
      </c>
      <c r="O90" s="1071" t="s">
        <v>479</v>
      </c>
      <c r="P90" s="1071" t="s">
        <v>21</v>
      </c>
      <c r="Q90" s="1071"/>
    </row>
    <row r="91" spans="2:17" ht="28.5" x14ac:dyDescent="0.2">
      <c r="B91" s="1055"/>
      <c r="C91" s="1071"/>
      <c r="D91" s="1071"/>
      <c r="E91" s="1071"/>
      <c r="F91" s="1071"/>
      <c r="G91" s="1071"/>
      <c r="H91" s="1071"/>
      <c r="I91" s="1071"/>
      <c r="J91" s="56" t="s">
        <v>87</v>
      </c>
      <c r="K91" s="37" t="s">
        <v>88</v>
      </c>
      <c r="L91" s="11" t="s">
        <v>89</v>
      </c>
      <c r="M91" s="1071"/>
      <c r="N91" s="1071"/>
      <c r="O91" s="1071"/>
      <c r="P91" s="1071"/>
      <c r="Q91" s="1071"/>
    </row>
    <row r="92" spans="2:17" ht="81" customHeight="1" x14ac:dyDescent="0.2">
      <c r="B92" s="2" t="s">
        <v>1742</v>
      </c>
      <c r="C92" s="103" t="s">
        <v>1743</v>
      </c>
      <c r="D92" s="2" t="s">
        <v>1744</v>
      </c>
      <c r="E92" s="627">
        <v>1013632962</v>
      </c>
      <c r="F92" s="498" t="s">
        <v>110</v>
      </c>
      <c r="G92" s="498" t="s">
        <v>1745</v>
      </c>
      <c r="H92" s="82" t="s">
        <v>1746</v>
      </c>
      <c r="I92" s="627">
        <v>1013632962</v>
      </c>
      <c r="J92" s="498" t="s">
        <v>1747</v>
      </c>
      <c r="K92" s="82" t="s">
        <v>1748</v>
      </c>
      <c r="L92" s="82" t="s">
        <v>1749</v>
      </c>
      <c r="M92" s="498" t="s">
        <v>0</v>
      </c>
      <c r="N92" s="498" t="s">
        <v>20</v>
      </c>
      <c r="O92" s="498" t="s">
        <v>0</v>
      </c>
      <c r="P92" s="1044" t="s">
        <v>1993</v>
      </c>
      <c r="Q92" s="1045"/>
    </row>
    <row r="93" spans="2:17" ht="81" customHeight="1" x14ac:dyDescent="0.2">
      <c r="B93" s="2" t="s">
        <v>1750</v>
      </c>
      <c r="C93" s="103" t="s">
        <v>1637</v>
      </c>
      <c r="D93" s="2" t="s">
        <v>1751</v>
      </c>
      <c r="E93" s="627">
        <v>1073679212</v>
      </c>
      <c r="F93" s="498" t="s">
        <v>1750</v>
      </c>
      <c r="G93" s="498" t="s">
        <v>1752</v>
      </c>
      <c r="H93" s="82">
        <v>39249</v>
      </c>
      <c r="I93" s="627">
        <v>1073679212</v>
      </c>
      <c r="J93" s="498" t="s">
        <v>1239</v>
      </c>
      <c r="K93" s="82" t="s">
        <v>1239</v>
      </c>
      <c r="L93" s="82" t="s">
        <v>1239</v>
      </c>
      <c r="M93" s="498" t="s">
        <v>0</v>
      </c>
      <c r="N93" s="498" t="s">
        <v>20</v>
      </c>
      <c r="O93" s="498" t="s">
        <v>50</v>
      </c>
      <c r="P93" s="1044" t="s">
        <v>1736</v>
      </c>
      <c r="Q93" s="1072"/>
    </row>
    <row r="94" spans="2:17" ht="74.25" customHeight="1" x14ac:dyDescent="0.2">
      <c r="B94" s="37" t="s">
        <v>1737</v>
      </c>
      <c r="C94" s="103" t="s">
        <v>1743</v>
      </c>
      <c r="D94" s="214" t="s">
        <v>1753</v>
      </c>
      <c r="E94" s="626">
        <v>1022976661</v>
      </c>
      <c r="F94" s="214" t="s">
        <v>512</v>
      </c>
      <c r="G94" s="214" t="s">
        <v>1754</v>
      </c>
      <c r="H94" s="399">
        <v>39779</v>
      </c>
      <c r="I94" s="498" t="s">
        <v>1239</v>
      </c>
      <c r="J94" s="37" t="s">
        <v>1755</v>
      </c>
      <c r="K94" s="37" t="s">
        <v>1756</v>
      </c>
      <c r="L94" s="37" t="s">
        <v>1757</v>
      </c>
      <c r="M94" s="498" t="s">
        <v>0</v>
      </c>
      <c r="N94" s="498" t="s">
        <v>20</v>
      </c>
      <c r="O94" s="498" t="s">
        <v>0</v>
      </c>
      <c r="P94" s="1044" t="s">
        <v>1994</v>
      </c>
      <c r="Q94" s="1045"/>
    </row>
    <row r="96" spans="2:17" ht="30" x14ac:dyDescent="0.25">
      <c r="B96" s="80" t="s">
        <v>19</v>
      </c>
      <c r="C96" s="80" t="s">
        <v>72</v>
      </c>
      <c r="D96" s="1056" t="s">
        <v>21</v>
      </c>
      <c r="E96" s="1058"/>
    </row>
    <row r="97" spans="1:26" x14ac:dyDescent="0.25">
      <c r="B97" s="525"/>
      <c r="C97" s="508" t="s">
        <v>20</v>
      </c>
      <c r="D97" s="1073"/>
      <c r="E97" s="1073"/>
    </row>
    <row r="100" spans="1:26" ht="15" x14ac:dyDescent="0.25">
      <c r="B100" s="1069" t="s">
        <v>93</v>
      </c>
      <c r="C100" s="1070"/>
      <c r="D100" s="1070"/>
      <c r="E100" s="1070"/>
      <c r="F100" s="1070"/>
      <c r="G100" s="1070"/>
      <c r="H100" s="1070"/>
      <c r="I100" s="1070"/>
      <c r="J100" s="1070"/>
      <c r="K100" s="1070"/>
      <c r="L100" s="1070"/>
      <c r="M100" s="1070"/>
      <c r="N100" s="1070"/>
      <c r="O100" s="1070"/>
      <c r="P100" s="1070"/>
    </row>
    <row r="102" spans="1:26" ht="15" thickBot="1" x14ac:dyDescent="0.3"/>
    <row r="103" spans="1:26" ht="15.75" thickBot="1" x14ac:dyDescent="0.3">
      <c r="B103" s="1063" t="s">
        <v>94</v>
      </c>
      <c r="C103" s="1064"/>
      <c r="D103" s="1064"/>
      <c r="E103" s="1064"/>
      <c r="F103" s="1064"/>
      <c r="G103" s="1064"/>
      <c r="H103" s="1064"/>
      <c r="I103" s="1064"/>
      <c r="J103" s="1064"/>
      <c r="K103" s="1064"/>
      <c r="L103" s="1064"/>
      <c r="M103" s="1064"/>
      <c r="N103" s="1065"/>
    </row>
    <row r="105" spans="1:26" ht="15" thickBot="1" x14ac:dyDescent="0.3">
      <c r="M105" s="77"/>
      <c r="N105" s="77"/>
    </row>
    <row r="106" spans="1:26" s="62" customFormat="1" ht="75" x14ac:dyDescent="0.25">
      <c r="B106" s="78" t="s">
        <v>34</v>
      </c>
      <c r="C106" s="78" t="s">
        <v>35</v>
      </c>
      <c r="D106" s="78" t="s">
        <v>36</v>
      </c>
      <c r="E106" s="78" t="s">
        <v>37</v>
      </c>
      <c r="F106" s="78" t="s">
        <v>38</v>
      </c>
      <c r="G106" s="78" t="s">
        <v>39</v>
      </c>
      <c r="H106" s="78" t="s">
        <v>40</v>
      </c>
      <c r="I106" s="78" t="s">
        <v>41</v>
      </c>
      <c r="J106" s="78" t="s">
        <v>42</v>
      </c>
      <c r="K106" s="78" t="s">
        <v>43</v>
      </c>
      <c r="L106" s="78" t="s">
        <v>44</v>
      </c>
      <c r="M106" s="79" t="s">
        <v>45</v>
      </c>
      <c r="N106" s="78" t="s">
        <v>46</v>
      </c>
      <c r="O106" s="78" t="s">
        <v>47</v>
      </c>
      <c r="P106" s="497" t="s">
        <v>48</v>
      </c>
      <c r="Q106" s="497" t="s">
        <v>49</v>
      </c>
    </row>
    <row r="107" spans="1:26" s="495" customFormat="1" x14ac:dyDescent="0.25">
      <c r="A107" s="503">
        <v>1</v>
      </c>
      <c r="B107" s="4"/>
      <c r="C107" s="4"/>
      <c r="D107" s="4"/>
      <c r="E107" s="240"/>
      <c r="F107" s="5"/>
      <c r="G107" s="5"/>
      <c r="H107" s="224"/>
      <c r="I107" s="224"/>
      <c r="J107" s="225"/>
      <c r="K107" s="263"/>
      <c r="L107" s="225"/>
      <c r="M107" s="228"/>
      <c r="N107" s="228"/>
      <c r="O107" s="243"/>
      <c r="P107" s="243"/>
      <c r="Q107" s="498"/>
      <c r="R107" s="8"/>
      <c r="S107" s="8"/>
      <c r="T107" s="8"/>
      <c r="U107" s="8"/>
      <c r="V107" s="8"/>
      <c r="W107" s="8"/>
      <c r="X107" s="8"/>
      <c r="Y107" s="8"/>
      <c r="Z107" s="8"/>
    </row>
    <row r="108" spans="1:26" s="495" customFormat="1" x14ac:dyDescent="0.25">
      <c r="A108" s="503">
        <v>2</v>
      </c>
      <c r="B108" s="4"/>
      <c r="C108" s="4"/>
      <c r="D108" s="4"/>
      <c r="E108" s="240"/>
      <c r="F108" s="5"/>
      <c r="G108" s="5"/>
      <c r="H108" s="224"/>
      <c r="I108" s="224"/>
      <c r="J108" s="225"/>
      <c r="K108" s="263"/>
      <c r="L108" s="225"/>
      <c r="M108" s="228"/>
      <c r="N108" s="228"/>
      <c r="O108" s="243"/>
      <c r="P108" s="243"/>
      <c r="Q108" s="498"/>
      <c r="R108" s="8"/>
      <c r="S108" s="8"/>
      <c r="T108" s="8"/>
      <c r="U108" s="8"/>
      <c r="V108" s="8"/>
      <c r="W108" s="8"/>
      <c r="X108" s="8"/>
      <c r="Y108" s="8"/>
      <c r="Z108" s="8"/>
    </row>
    <row r="109" spans="1:26" s="495" customFormat="1" x14ac:dyDescent="0.25">
      <c r="A109" s="503">
        <v>3</v>
      </c>
      <c r="B109" s="4"/>
      <c r="C109" s="4"/>
      <c r="D109" s="4"/>
      <c r="E109" s="240"/>
      <c r="F109" s="5"/>
      <c r="G109" s="5"/>
      <c r="H109" s="224"/>
      <c r="I109" s="224"/>
      <c r="J109" s="225"/>
      <c r="K109" s="263"/>
      <c r="L109" s="225"/>
      <c r="M109" s="228"/>
      <c r="N109" s="228"/>
      <c r="O109" s="243"/>
      <c r="P109" s="243"/>
      <c r="Q109" s="498"/>
      <c r="R109" s="8"/>
      <c r="S109" s="8"/>
      <c r="T109" s="8"/>
      <c r="U109" s="8"/>
      <c r="V109" s="8"/>
      <c r="W109" s="8"/>
      <c r="X109" s="8"/>
      <c r="Y109" s="8"/>
      <c r="Z109" s="8"/>
    </row>
    <row r="110" spans="1:26" s="495" customFormat="1" x14ac:dyDescent="0.25">
      <c r="A110" s="503">
        <v>4</v>
      </c>
      <c r="B110" s="4"/>
      <c r="C110" s="4"/>
      <c r="D110" s="4"/>
      <c r="E110" s="240"/>
      <c r="F110" s="5"/>
      <c r="G110" s="5"/>
      <c r="H110" s="224"/>
      <c r="I110" s="224"/>
      <c r="J110" s="225"/>
      <c r="K110" s="263"/>
      <c r="L110" s="225"/>
      <c r="M110" s="228"/>
      <c r="N110" s="228"/>
      <c r="O110" s="243"/>
      <c r="P110" s="243"/>
      <c r="Q110" s="498"/>
      <c r="R110" s="8"/>
      <c r="S110" s="8"/>
      <c r="T110" s="8"/>
      <c r="U110" s="8"/>
      <c r="V110" s="8"/>
      <c r="W110" s="8"/>
      <c r="X110" s="8"/>
      <c r="Y110" s="8"/>
      <c r="Z110" s="8"/>
    </row>
    <row r="111" spans="1:26" s="495" customFormat="1" x14ac:dyDescent="0.25">
      <c r="A111" s="503">
        <v>5</v>
      </c>
      <c r="B111" s="4"/>
      <c r="C111" s="4"/>
      <c r="D111" s="4"/>
      <c r="E111" s="240"/>
      <c r="F111" s="5"/>
      <c r="G111" s="5"/>
      <c r="H111" s="224"/>
      <c r="I111" s="224"/>
      <c r="J111" s="225"/>
      <c r="K111" s="263"/>
      <c r="L111" s="225"/>
      <c r="M111" s="228"/>
      <c r="N111" s="228"/>
      <c r="O111" s="243"/>
      <c r="P111" s="243"/>
      <c r="Q111" s="498"/>
      <c r="R111" s="8"/>
      <c r="S111" s="8"/>
      <c r="T111" s="8"/>
      <c r="U111" s="8"/>
      <c r="V111" s="8"/>
      <c r="W111" s="8"/>
      <c r="X111" s="8"/>
      <c r="Y111" s="8"/>
      <c r="Z111" s="8"/>
    </row>
    <row r="112" spans="1:26" s="495" customFormat="1" x14ac:dyDescent="0.25">
      <c r="A112" s="503">
        <v>6</v>
      </c>
      <c r="B112" s="4"/>
      <c r="C112" s="4"/>
      <c r="D112" s="4"/>
      <c r="E112" s="240"/>
      <c r="F112" s="5"/>
      <c r="G112" s="223"/>
      <c r="H112" s="247"/>
      <c r="I112" s="247"/>
      <c r="J112" s="225"/>
      <c r="K112" s="263"/>
      <c r="L112" s="225"/>
      <c r="M112" s="500"/>
      <c r="N112" s="225"/>
      <c r="O112" s="229"/>
      <c r="P112" s="229"/>
      <c r="Q112" s="498"/>
      <c r="R112" s="8"/>
      <c r="S112" s="8"/>
      <c r="T112" s="8"/>
      <c r="U112" s="8"/>
      <c r="V112" s="8"/>
      <c r="W112" s="8"/>
      <c r="X112" s="8"/>
      <c r="Y112" s="8"/>
      <c r="Z112" s="8"/>
    </row>
    <row r="113" spans="1:26" s="495" customFormat="1" x14ac:dyDescent="0.25">
      <c r="A113" s="503">
        <v>7</v>
      </c>
      <c r="B113" s="4"/>
      <c r="C113" s="4"/>
      <c r="D113" s="4"/>
      <c r="E113" s="240"/>
      <c r="F113" s="5"/>
      <c r="G113" s="223"/>
      <c r="H113" s="247"/>
      <c r="I113" s="247"/>
      <c r="J113" s="225"/>
      <c r="K113" s="263"/>
      <c r="L113" s="225"/>
      <c r="M113" s="500"/>
      <c r="N113" s="225"/>
      <c r="O113" s="229"/>
      <c r="P113" s="229"/>
      <c r="Q113" s="498"/>
      <c r="R113" s="8"/>
      <c r="S113" s="8"/>
      <c r="T113" s="8"/>
      <c r="U113" s="8"/>
      <c r="V113" s="8"/>
      <c r="W113" s="8"/>
      <c r="X113" s="8"/>
      <c r="Y113" s="8"/>
      <c r="Z113" s="8"/>
    </row>
    <row r="114" spans="1:26" s="495" customFormat="1" x14ac:dyDescent="0.25">
      <c r="A114" s="503">
        <v>8</v>
      </c>
      <c r="B114" s="4"/>
      <c r="C114" s="4"/>
      <c r="D114" s="4"/>
      <c r="E114" s="240"/>
      <c r="F114" s="5"/>
      <c r="G114" s="223"/>
      <c r="H114" s="7"/>
      <c r="I114" s="7"/>
      <c r="J114" s="225"/>
      <c r="K114" s="263"/>
      <c r="L114" s="225"/>
      <c r="M114" s="503"/>
      <c r="N114" s="225"/>
      <c r="O114" s="413"/>
      <c r="P114" s="108"/>
      <c r="Q114" s="498"/>
      <c r="R114" s="8"/>
      <c r="S114" s="8"/>
      <c r="T114" s="8"/>
      <c r="U114" s="8"/>
      <c r="V114" s="8"/>
      <c r="W114" s="8"/>
      <c r="X114" s="8"/>
      <c r="Y114" s="8"/>
      <c r="Z114" s="8"/>
    </row>
    <row r="115" spans="1:26" s="495" customFormat="1" ht="15" x14ac:dyDescent="0.25">
      <c r="A115" s="503"/>
      <c r="B115" s="26" t="s">
        <v>30</v>
      </c>
      <c r="C115" s="5"/>
      <c r="D115" s="4"/>
      <c r="E115" s="240"/>
      <c r="F115" s="5"/>
      <c r="G115" s="5"/>
      <c r="H115" s="5"/>
      <c r="I115" s="225"/>
      <c r="J115" s="225"/>
      <c r="K115" s="290">
        <f>SUM(K107:K114)</f>
        <v>0</v>
      </c>
      <c r="L115" s="242">
        <f>SUM(L109:L114)</f>
        <v>0</v>
      </c>
      <c r="M115" s="241">
        <f>SUM(M109:M114)</f>
        <v>0</v>
      </c>
      <c r="N115" s="242">
        <f>SUM(N109:N114)</f>
        <v>0</v>
      </c>
      <c r="O115" s="243"/>
      <c r="P115" s="243"/>
      <c r="Q115" s="498"/>
    </row>
    <row r="116" spans="1:26" ht="15" x14ac:dyDescent="0.25">
      <c r="E116" s="46"/>
      <c r="K116" s="444"/>
    </row>
    <row r="117" spans="1:26" ht="15" x14ac:dyDescent="0.25">
      <c r="B117" s="50" t="s">
        <v>95</v>
      </c>
      <c r="C117" s="100">
        <f>+K115</f>
        <v>0</v>
      </c>
      <c r="H117" s="245"/>
      <c r="I117" s="245"/>
      <c r="J117" s="245"/>
      <c r="K117" s="444"/>
      <c r="L117" s="245"/>
      <c r="M117" s="245"/>
    </row>
    <row r="119" spans="1:26" ht="15" thickBot="1" x14ac:dyDescent="0.3"/>
    <row r="120" spans="1:26" ht="30.75" thickBot="1" x14ac:dyDescent="0.3">
      <c r="B120" s="86" t="s">
        <v>96</v>
      </c>
      <c r="C120" s="87" t="s">
        <v>97</v>
      </c>
      <c r="D120" s="86" t="s">
        <v>29</v>
      </c>
      <c r="E120" s="87" t="s">
        <v>98</v>
      </c>
    </row>
    <row r="121" spans="1:26" x14ac:dyDescent="0.25">
      <c r="B121" s="503" t="s">
        <v>99</v>
      </c>
      <c r="C121" s="88">
        <v>20</v>
      </c>
      <c r="D121" s="88">
        <v>0</v>
      </c>
      <c r="E121" s="1066">
        <v>0</v>
      </c>
    </row>
    <row r="122" spans="1:26" x14ac:dyDescent="0.25">
      <c r="B122" s="503" t="s">
        <v>100</v>
      </c>
      <c r="C122" s="500">
        <v>30</v>
      </c>
      <c r="D122" s="500">
        <v>0</v>
      </c>
      <c r="E122" s="1067"/>
    </row>
    <row r="123" spans="1:26" ht="15" thickBot="1" x14ac:dyDescent="0.3">
      <c r="B123" s="503" t="s">
        <v>101</v>
      </c>
      <c r="C123" s="89">
        <v>40</v>
      </c>
      <c r="D123" s="89">
        <v>0</v>
      </c>
      <c r="E123" s="1068"/>
    </row>
    <row r="125" spans="1:26" ht="15" thickBot="1" x14ac:dyDescent="0.3"/>
    <row r="126" spans="1:26" ht="15.75" thickBot="1" x14ac:dyDescent="0.3">
      <c r="B126" s="1063" t="s">
        <v>102</v>
      </c>
      <c r="C126" s="1064"/>
      <c r="D126" s="1064"/>
      <c r="E126" s="1064"/>
      <c r="F126" s="1064"/>
      <c r="G126" s="1064"/>
      <c r="H126" s="1064"/>
      <c r="I126" s="1064"/>
      <c r="J126" s="1064"/>
      <c r="K126" s="1064"/>
      <c r="L126" s="1064"/>
      <c r="M126" s="1064"/>
      <c r="N126" s="1065"/>
    </row>
    <row r="128" spans="1:26" ht="15" x14ac:dyDescent="0.25">
      <c r="B128" s="1054" t="s">
        <v>77</v>
      </c>
      <c r="C128" s="1054" t="s">
        <v>78</v>
      </c>
      <c r="D128" s="1054" t="s">
        <v>79</v>
      </c>
      <c r="E128" s="1054" t="s">
        <v>80</v>
      </c>
      <c r="F128" s="1054" t="s">
        <v>81</v>
      </c>
      <c r="G128" s="1054" t="s">
        <v>82</v>
      </c>
      <c r="H128" s="1054" t="s">
        <v>83</v>
      </c>
      <c r="I128" s="1054" t="s">
        <v>84</v>
      </c>
      <c r="J128" s="1056" t="s">
        <v>85</v>
      </c>
      <c r="K128" s="1057"/>
      <c r="L128" s="1058"/>
      <c r="M128" s="1054" t="s">
        <v>86</v>
      </c>
      <c r="N128" s="1054" t="s">
        <v>478</v>
      </c>
      <c r="O128" s="1054" t="s">
        <v>479</v>
      </c>
      <c r="P128" s="1059" t="s">
        <v>21</v>
      </c>
      <c r="Q128" s="1060"/>
    </row>
    <row r="129" spans="2:17" ht="30" x14ac:dyDescent="0.25">
      <c r="B129" s="1055"/>
      <c r="C129" s="1055"/>
      <c r="D129" s="1055"/>
      <c r="E129" s="1055"/>
      <c r="F129" s="1055"/>
      <c r="G129" s="1055"/>
      <c r="H129" s="1055"/>
      <c r="I129" s="1055"/>
      <c r="J129" s="494" t="s">
        <v>87</v>
      </c>
      <c r="K129" s="494" t="s">
        <v>88</v>
      </c>
      <c r="L129" s="494" t="s">
        <v>89</v>
      </c>
      <c r="M129" s="1055"/>
      <c r="N129" s="1055"/>
      <c r="O129" s="1055"/>
      <c r="P129" s="1061"/>
      <c r="Q129" s="1062"/>
    </row>
    <row r="130" spans="2:17" x14ac:dyDescent="0.2">
      <c r="B130" s="2"/>
      <c r="C130" s="503"/>
      <c r="D130" s="525"/>
      <c r="E130" s="503"/>
      <c r="F130" s="525"/>
      <c r="G130" s="525"/>
      <c r="H130" s="525"/>
      <c r="I130" s="525"/>
      <c r="J130" s="525"/>
      <c r="K130" s="525"/>
      <c r="L130" s="525"/>
      <c r="M130" s="508"/>
      <c r="N130" s="508"/>
      <c r="O130" s="508"/>
      <c r="P130" s="1042"/>
      <c r="Q130" s="1043"/>
    </row>
    <row r="131" spans="2:17" s="90" customFormat="1" x14ac:dyDescent="0.2">
      <c r="B131" s="2"/>
      <c r="C131" s="528"/>
      <c r="D131" s="9"/>
      <c r="E131" s="516"/>
      <c r="F131" s="9"/>
      <c r="G131" s="2"/>
      <c r="H131" s="9"/>
      <c r="I131" s="525"/>
      <c r="J131" s="529"/>
      <c r="K131" s="529"/>
      <c r="L131" s="2"/>
      <c r="M131" s="111"/>
      <c r="N131" s="111"/>
      <c r="O131" s="111"/>
      <c r="P131" s="1044"/>
      <c r="Q131" s="1045"/>
    </row>
    <row r="132" spans="2:17" s="90" customFormat="1" x14ac:dyDescent="0.2">
      <c r="B132" s="2"/>
      <c r="C132" s="528"/>
      <c r="D132" s="9"/>
      <c r="E132" s="516"/>
      <c r="F132" s="9"/>
      <c r="G132" s="525"/>
      <c r="H132" s="9"/>
      <c r="I132" s="525"/>
      <c r="J132" s="2"/>
      <c r="K132" s="2"/>
      <c r="L132" s="2"/>
      <c r="M132" s="111"/>
      <c r="N132" s="111"/>
      <c r="O132" s="111"/>
      <c r="P132" s="1046"/>
      <c r="Q132" s="1047"/>
    </row>
    <row r="133" spans="2:17" x14ac:dyDescent="0.2">
      <c r="B133" s="37"/>
      <c r="C133" s="528"/>
      <c r="D133" s="11"/>
      <c r="E133" s="11"/>
      <c r="F133" s="11"/>
      <c r="G133" s="11"/>
      <c r="H133" s="11"/>
      <c r="I133" s="11"/>
      <c r="J133" s="11"/>
      <c r="K133" s="11"/>
      <c r="L133" s="11"/>
      <c r="M133" s="11"/>
      <c r="N133" s="11"/>
      <c r="O133" s="11"/>
      <c r="P133" s="501"/>
      <c r="Q133" s="502"/>
    </row>
    <row r="136" spans="2:17" ht="15" thickBot="1" x14ac:dyDescent="0.3"/>
    <row r="137" spans="2:17" ht="30" x14ac:dyDescent="0.25">
      <c r="B137" s="493" t="s">
        <v>19</v>
      </c>
      <c r="C137" s="493" t="s">
        <v>96</v>
      </c>
      <c r="D137" s="494" t="s">
        <v>97</v>
      </c>
      <c r="E137" s="493" t="s">
        <v>29</v>
      </c>
      <c r="F137" s="87" t="s">
        <v>103</v>
      </c>
      <c r="G137" s="64"/>
    </row>
    <row r="138" spans="2:17" ht="156.75" x14ac:dyDescent="0.2">
      <c r="B138" s="1048" t="s">
        <v>104</v>
      </c>
      <c r="C138" s="528" t="s">
        <v>105</v>
      </c>
      <c r="D138" s="500">
        <v>25</v>
      </c>
      <c r="E138" s="500"/>
      <c r="F138" s="1049">
        <f>+E138+E139+E140</f>
        <v>0</v>
      </c>
      <c r="G138" s="492"/>
    </row>
    <row r="139" spans="2:17" ht="114" x14ac:dyDescent="0.2">
      <c r="B139" s="1048"/>
      <c r="C139" s="528" t="s">
        <v>106</v>
      </c>
      <c r="D139" s="503">
        <v>25</v>
      </c>
      <c r="E139" s="500"/>
      <c r="F139" s="1050"/>
      <c r="G139" s="492"/>
    </row>
    <row r="140" spans="2:17" ht="99.75" x14ac:dyDescent="0.2">
      <c r="B140" s="1048"/>
      <c r="C140" s="528" t="s">
        <v>107</v>
      </c>
      <c r="D140" s="500">
        <v>10</v>
      </c>
      <c r="E140" s="500"/>
      <c r="F140" s="1051"/>
      <c r="G140" s="492"/>
    </row>
    <row r="141" spans="2:17" x14ac:dyDescent="0.2">
      <c r="C141" s="59"/>
    </row>
    <row r="144" spans="2:17" ht="15" x14ac:dyDescent="0.25">
      <c r="B144" s="75" t="s">
        <v>108</v>
      </c>
    </row>
    <row r="147" spans="2:5" ht="15" x14ac:dyDescent="0.25">
      <c r="B147" s="494" t="s">
        <v>19</v>
      </c>
      <c r="C147" s="494" t="s">
        <v>28</v>
      </c>
      <c r="D147" s="493" t="s">
        <v>29</v>
      </c>
      <c r="E147" s="493" t="s">
        <v>30</v>
      </c>
    </row>
    <row r="148" spans="2:5" ht="42.75" x14ac:dyDescent="0.25">
      <c r="B148" s="505" t="s">
        <v>31</v>
      </c>
      <c r="C148" s="503">
        <v>40</v>
      </c>
      <c r="D148" s="500">
        <f>+E121</f>
        <v>0</v>
      </c>
      <c r="E148" s="1052">
        <f>+D148+D149</f>
        <v>0</v>
      </c>
    </row>
    <row r="149" spans="2:5" ht="71.25" x14ac:dyDescent="0.25">
      <c r="B149" s="505" t="s">
        <v>32</v>
      </c>
      <c r="C149" s="503">
        <v>60</v>
      </c>
      <c r="D149" s="500">
        <f>+F138</f>
        <v>0</v>
      </c>
      <c r="E149" s="1053"/>
    </row>
  </sheetData>
  <mergeCells count="78">
    <mergeCell ref="C9:N9"/>
    <mergeCell ref="B2:P2"/>
    <mergeCell ref="B4:P4"/>
    <mergeCell ref="A5:L5"/>
    <mergeCell ref="C7:N7"/>
    <mergeCell ref="C8:N8"/>
    <mergeCell ref="P70:Q70"/>
    <mergeCell ref="C10:N10"/>
    <mergeCell ref="C11:E11"/>
    <mergeCell ref="B15:C22"/>
    <mergeCell ref="B23:C23"/>
    <mergeCell ref="E41:E42"/>
    <mergeCell ref="M46:N46"/>
    <mergeCell ref="B61:B62"/>
    <mergeCell ref="C61:C62"/>
    <mergeCell ref="D61:E61"/>
    <mergeCell ref="C65:N65"/>
    <mergeCell ref="B67:N67"/>
    <mergeCell ref="P83:Q84"/>
    <mergeCell ref="P71:Q71"/>
    <mergeCell ref="P72:Q72"/>
    <mergeCell ref="B78:N78"/>
    <mergeCell ref="B83:B84"/>
    <mergeCell ref="C83:C84"/>
    <mergeCell ref="D83:D84"/>
    <mergeCell ref="E83:E84"/>
    <mergeCell ref="F83:F84"/>
    <mergeCell ref="G83:G84"/>
    <mergeCell ref="H83:H84"/>
    <mergeCell ref="I83:I84"/>
    <mergeCell ref="J83:L83"/>
    <mergeCell ref="M83:M84"/>
    <mergeCell ref="N83:N84"/>
    <mergeCell ref="O83:O84"/>
    <mergeCell ref="P85:Q85"/>
    <mergeCell ref="P86:Q86"/>
    <mergeCell ref="P87:Q87"/>
    <mergeCell ref="B90:B91"/>
    <mergeCell ref="C90:C91"/>
    <mergeCell ref="D90:D91"/>
    <mergeCell ref="E90:E91"/>
    <mergeCell ref="F90:F91"/>
    <mergeCell ref="G90:G91"/>
    <mergeCell ref="H90:H91"/>
    <mergeCell ref="B100:P100"/>
    <mergeCell ref="I90:I91"/>
    <mergeCell ref="J90:L90"/>
    <mergeCell ref="M90:M91"/>
    <mergeCell ref="N90:N91"/>
    <mergeCell ref="O90:O91"/>
    <mergeCell ref="P90:Q91"/>
    <mergeCell ref="P92:Q92"/>
    <mergeCell ref="P93:Q93"/>
    <mergeCell ref="P94:Q94"/>
    <mergeCell ref="D96:E96"/>
    <mergeCell ref="D97:E97"/>
    <mergeCell ref="O128:O129"/>
    <mergeCell ref="P128:Q129"/>
    <mergeCell ref="B103:N103"/>
    <mergeCell ref="E121:E123"/>
    <mergeCell ref="B126:N126"/>
    <mergeCell ref="B128:B129"/>
    <mergeCell ref="C128:C129"/>
    <mergeCell ref="D128:D129"/>
    <mergeCell ref="E128:E129"/>
    <mergeCell ref="F128:F129"/>
    <mergeCell ref="G128:G129"/>
    <mergeCell ref="H128:H129"/>
    <mergeCell ref="E148:E149"/>
    <mergeCell ref="I128:I129"/>
    <mergeCell ref="J128:L128"/>
    <mergeCell ref="M128:M129"/>
    <mergeCell ref="N128:N129"/>
    <mergeCell ref="P130:Q130"/>
    <mergeCell ref="P131:Q131"/>
    <mergeCell ref="P132:Q132"/>
    <mergeCell ref="B138:B140"/>
    <mergeCell ref="F138:F140"/>
  </mergeCells>
  <dataValidations count="2">
    <dataValidation type="list" allowBlank="1" showInputMessage="1" showErrorMessage="1" sqref="WVE983065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5 WBM983065 VRQ983065 VHU983065 UXY983065 UOC983065 UEG983065 TUK983065 TKO983065 TAS983065 SQW983065 SHA983065 RXE983065 RNI983065 RDM983065 QTQ983065 QJU983065 PZY983065 PQC983065 PGG983065 OWK983065 OMO983065 OCS983065 NSW983065 NJA983065 MZE983065 MPI983065 MFM983065 LVQ983065 LLU983065 LBY983065 KSC983065 KIG983065 JYK983065 JOO983065 JES983065 IUW983065 ILA983065 IBE983065 HRI983065 HHM983065 GXQ983065 GNU983065 GDY983065 FUC983065 FKG983065 FAK983065 EQO983065 EGS983065 DWW983065 DNA983065 DDE983065 CTI983065 CJM983065 BZQ983065 BPU983065 BFY983065 AWC983065 AMG983065 ACK983065 SO983065 IS983065 A983065 WVE917529 WLI917529 WBM917529 VRQ917529 VHU917529 UXY917529 UOC917529 UEG917529 TUK917529 TKO917529 TAS917529 SQW917529 SHA917529 RXE917529 RNI917529 RDM917529 QTQ917529 QJU917529 PZY917529 PQC917529 PGG917529 OWK917529 OMO917529 OCS917529 NSW917529 NJA917529 MZE917529 MPI917529 MFM917529 LVQ917529 LLU917529 LBY917529 KSC917529 KIG917529 JYK917529 JOO917529 JES917529 IUW917529 ILA917529 IBE917529 HRI917529 HHM917529 GXQ917529 GNU917529 GDY917529 FUC917529 FKG917529 FAK917529 EQO917529 EGS917529 DWW917529 DNA917529 DDE917529 CTI917529 CJM917529 BZQ917529 BPU917529 BFY917529 AWC917529 AMG917529 ACK917529 SO917529 IS917529 A917529 WVE851993 WLI851993 WBM851993 VRQ851993 VHU851993 UXY851993 UOC851993 UEG851993 TUK851993 TKO851993 TAS851993 SQW851993 SHA851993 RXE851993 RNI851993 RDM851993 QTQ851993 QJU851993 PZY851993 PQC851993 PGG851993 OWK851993 OMO851993 OCS851993 NSW851993 NJA851993 MZE851993 MPI851993 MFM851993 LVQ851993 LLU851993 LBY851993 KSC851993 KIG851993 JYK851993 JOO851993 JES851993 IUW851993 ILA851993 IBE851993 HRI851993 HHM851993 GXQ851993 GNU851993 GDY851993 FUC851993 FKG851993 FAK851993 EQO851993 EGS851993 DWW851993 DNA851993 DDE851993 CTI851993 CJM851993 BZQ851993 BPU851993 BFY851993 AWC851993 AMG851993 ACK851993 SO851993 IS851993 A851993 WVE786457 WLI786457 WBM786457 VRQ786457 VHU786457 UXY786457 UOC786457 UEG786457 TUK786457 TKO786457 TAS786457 SQW786457 SHA786457 RXE786457 RNI786457 RDM786457 QTQ786457 QJU786457 PZY786457 PQC786457 PGG786457 OWK786457 OMO786457 OCS786457 NSW786457 NJA786457 MZE786457 MPI786457 MFM786457 LVQ786457 LLU786457 LBY786457 KSC786457 KIG786457 JYK786457 JOO786457 JES786457 IUW786457 ILA786457 IBE786457 HRI786457 HHM786457 GXQ786457 GNU786457 GDY786457 FUC786457 FKG786457 FAK786457 EQO786457 EGS786457 DWW786457 DNA786457 DDE786457 CTI786457 CJM786457 BZQ786457 BPU786457 BFY786457 AWC786457 AMG786457 ACK786457 SO786457 IS786457 A786457 WVE720921 WLI720921 WBM720921 VRQ720921 VHU720921 UXY720921 UOC720921 UEG720921 TUK720921 TKO720921 TAS720921 SQW720921 SHA720921 RXE720921 RNI720921 RDM720921 QTQ720921 QJU720921 PZY720921 PQC720921 PGG720921 OWK720921 OMO720921 OCS720921 NSW720921 NJA720921 MZE720921 MPI720921 MFM720921 LVQ720921 LLU720921 LBY720921 KSC720921 KIG720921 JYK720921 JOO720921 JES720921 IUW720921 ILA720921 IBE720921 HRI720921 HHM720921 GXQ720921 GNU720921 GDY720921 FUC720921 FKG720921 FAK720921 EQO720921 EGS720921 DWW720921 DNA720921 DDE720921 CTI720921 CJM720921 BZQ720921 BPU720921 BFY720921 AWC720921 AMG720921 ACK720921 SO720921 IS720921 A720921 WVE655385 WLI655385 WBM655385 VRQ655385 VHU655385 UXY655385 UOC655385 UEG655385 TUK655385 TKO655385 TAS655385 SQW655385 SHA655385 RXE655385 RNI655385 RDM655385 QTQ655385 QJU655385 PZY655385 PQC655385 PGG655385 OWK655385 OMO655385 OCS655385 NSW655385 NJA655385 MZE655385 MPI655385 MFM655385 LVQ655385 LLU655385 LBY655385 KSC655385 KIG655385 JYK655385 JOO655385 JES655385 IUW655385 ILA655385 IBE655385 HRI655385 HHM655385 GXQ655385 GNU655385 GDY655385 FUC655385 FKG655385 FAK655385 EQO655385 EGS655385 DWW655385 DNA655385 DDE655385 CTI655385 CJM655385 BZQ655385 BPU655385 BFY655385 AWC655385 AMG655385 ACK655385 SO655385 IS655385 A655385 WVE589849 WLI589849 WBM589849 VRQ589849 VHU589849 UXY589849 UOC589849 UEG589849 TUK589849 TKO589849 TAS589849 SQW589849 SHA589849 RXE589849 RNI589849 RDM589849 QTQ589849 QJU589849 PZY589849 PQC589849 PGG589849 OWK589849 OMO589849 OCS589849 NSW589849 NJA589849 MZE589849 MPI589849 MFM589849 LVQ589849 LLU589849 LBY589849 KSC589849 KIG589849 JYK589849 JOO589849 JES589849 IUW589849 ILA589849 IBE589849 HRI589849 HHM589849 GXQ589849 GNU589849 GDY589849 FUC589849 FKG589849 FAK589849 EQO589849 EGS589849 DWW589849 DNA589849 DDE589849 CTI589849 CJM589849 BZQ589849 BPU589849 BFY589849 AWC589849 AMG589849 ACK589849 SO589849 IS589849 A589849 WVE524313 WLI524313 WBM524313 VRQ524313 VHU524313 UXY524313 UOC524313 UEG524313 TUK524313 TKO524313 TAS524313 SQW524313 SHA524313 RXE524313 RNI524313 RDM524313 QTQ524313 QJU524313 PZY524313 PQC524313 PGG524313 OWK524313 OMO524313 OCS524313 NSW524313 NJA524313 MZE524313 MPI524313 MFM524313 LVQ524313 LLU524313 LBY524313 KSC524313 KIG524313 JYK524313 JOO524313 JES524313 IUW524313 ILA524313 IBE524313 HRI524313 HHM524313 GXQ524313 GNU524313 GDY524313 FUC524313 FKG524313 FAK524313 EQO524313 EGS524313 DWW524313 DNA524313 DDE524313 CTI524313 CJM524313 BZQ524313 BPU524313 BFY524313 AWC524313 AMG524313 ACK524313 SO524313 IS524313 A524313 WVE458777 WLI458777 WBM458777 VRQ458777 VHU458777 UXY458777 UOC458777 UEG458777 TUK458777 TKO458777 TAS458777 SQW458777 SHA458777 RXE458777 RNI458777 RDM458777 QTQ458777 QJU458777 PZY458777 PQC458777 PGG458777 OWK458777 OMO458777 OCS458777 NSW458777 NJA458777 MZE458777 MPI458777 MFM458777 LVQ458777 LLU458777 LBY458777 KSC458777 KIG458777 JYK458777 JOO458777 JES458777 IUW458777 ILA458777 IBE458777 HRI458777 HHM458777 GXQ458777 GNU458777 GDY458777 FUC458777 FKG458777 FAK458777 EQO458777 EGS458777 DWW458777 DNA458777 DDE458777 CTI458777 CJM458777 BZQ458777 BPU458777 BFY458777 AWC458777 AMG458777 ACK458777 SO458777 IS458777 A458777 WVE393241 WLI393241 WBM393241 VRQ393241 VHU393241 UXY393241 UOC393241 UEG393241 TUK393241 TKO393241 TAS393241 SQW393241 SHA393241 RXE393241 RNI393241 RDM393241 QTQ393241 QJU393241 PZY393241 PQC393241 PGG393241 OWK393241 OMO393241 OCS393241 NSW393241 NJA393241 MZE393241 MPI393241 MFM393241 LVQ393241 LLU393241 LBY393241 KSC393241 KIG393241 JYK393241 JOO393241 JES393241 IUW393241 ILA393241 IBE393241 HRI393241 HHM393241 GXQ393241 GNU393241 GDY393241 FUC393241 FKG393241 FAK393241 EQO393241 EGS393241 DWW393241 DNA393241 DDE393241 CTI393241 CJM393241 BZQ393241 BPU393241 BFY393241 AWC393241 AMG393241 ACK393241 SO393241 IS393241 A393241 WVE327705 WLI327705 WBM327705 VRQ327705 VHU327705 UXY327705 UOC327705 UEG327705 TUK327705 TKO327705 TAS327705 SQW327705 SHA327705 RXE327705 RNI327705 RDM327705 QTQ327705 QJU327705 PZY327705 PQC327705 PGG327705 OWK327705 OMO327705 OCS327705 NSW327705 NJA327705 MZE327705 MPI327705 MFM327705 LVQ327705 LLU327705 LBY327705 KSC327705 KIG327705 JYK327705 JOO327705 JES327705 IUW327705 ILA327705 IBE327705 HRI327705 HHM327705 GXQ327705 GNU327705 GDY327705 FUC327705 FKG327705 FAK327705 EQO327705 EGS327705 DWW327705 DNA327705 DDE327705 CTI327705 CJM327705 BZQ327705 BPU327705 BFY327705 AWC327705 AMG327705 ACK327705 SO327705 IS327705 A327705 WVE262169 WLI262169 WBM262169 VRQ262169 VHU262169 UXY262169 UOC262169 UEG262169 TUK262169 TKO262169 TAS262169 SQW262169 SHA262169 RXE262169 RNI262169 RDM262169 QTQ262169 QJU262169 PZY262169 PQC262169 PGG262169 OWK262169 OMO262169 OCS262169 NSW262169 NJA262169 MZE262169 MPI262169 MFM262169 LVQ262169 LLU262169 LBY262169 KSC262169 KIG262169 JYK262169 JOO262169 JES262169 IUW262169 ILA262169 IBE262169 HRI262169 HHM262169 GXQ262169 GNU262169 GDY262169 FUC262169 FKG262169 FAK262169 EQO262169 EGS262169 DWW262169 DNA262169 DDE262169 CTI262169 CJM262169 BZQ262169 BPU262169 BFY262169 AWC262169 AMG262169 ACK262169 SO262169 IS262169 A262169 WVE196633 WLI196633 WBM196633 VRQ196633 VHU196633 UXY196633 UOC196633 UEG196633 TUK196633 TKO196633 TAS196633 SQW196633 SHA196633 RXE196633 RNI196633 RDM196633 QTQ196633 QJU196633 PZY196633 PQC196633 PGG196633 OWK196633 OMO196633 OCS196633 NSW196633 NJA196633 MZE196633 MPI196633 MFM196633 LVQ196633 LLU196633 LBY196633 KSC196633 KIG196633 JYK196633 JOO196633 JES196633 IUW196633 ILA196633 IBE196633 HRI196633 HHM196633 GXQ196633 GNU196633 GDY196633 FUC196633 FKG196633 FAK196633 EQO196633 EGS196633 DWW196633 DNA196633 DDE196633 CTI196633 CJM196633 BZQ196633 BPU196633 BFY196633 AWC196633 AMG196633 ACK196633 SO196633 IS196633 A196633 WVE131097 WLI131097 WBM131097 VRQ131097 VHU131097 UXY131097 UOC131097 UEG131097 TUK131097 TKO131097 TAS131097 SQW131097 SHA131097 RXE131097 RNI131097 RDM131097 QTQ131097 QJU131097 PZY131097 PQC131097 PGG131097 OWK131097 OMO131097 OCS131097 NSW131097 NJA131097 MZE131097 MPI131097 MFM131097 LVQ131097 LLU131097 LBY131097 KSC131097 KIG131097 JYK131097 JOO131097 JES131097 IUW131097 ILA131097 IBE131097 HRI131097 HHM131097 GXQ131097 GNU131097 GDY131097 FUC131097 FKG131097 FAK131097 EQO131097 EGS131097 DWW131097 DNA131097 DDE131097 CTI131097 CJM131097 BZQ131097 BPU131097 BFY131097 AWC131097 AMG131097 ACK131097 SO131097 IS131097 A131097 WVE65561 WLI65561 WBM65561 VRQ65561 VHU65561 UXY65561 UOC65561 UEG65561 TUK65561 TKO65561 TAS65561 SQW65561 SHA65561 RXE65561 RNI65561 RDM65561 QTQ65561 QJU65561 PZY65561 PQC65561 PGG65561 OWK65561 OMO65561 OCS65561 NSW65561 NJA65561 MZE65561 MPI65561 MFM65561 LVQ65561 LLU65561 LBY65561 KSC65561 KIG65561 JYK65561 JOO65561 JES65561 IUW65561 ILA65561 IBE65561 HRI65561 HHM65561 GXQ65561 GNU65561 GDY65561 FUC65561 FKG65561 FAK65561 EQO65561 EGS65561 DWW65561 DNA65561 DDE65561 CTI65561 CJM65561 BZQ65561 BPU65561 BFY65561 AWC65561 AMG65561 ACK65561 SO65561 IS65561 A65561">
      <formula1>"1,2,3,4,5"</formula1>
    </dataValidation>
    <dataValidation type="decimal" allowBlank="1" showInputMessage="1" showErrorMessage="1" sqref="WVH983065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5 VRT983065 VHX983065 UYB983065 UOF983065 UEJ983065 TUN983065 TKR983065 TAV983065 SQZ983065 SHD983065 RXH983065 RNL983065 RDP983065 QTT983065 QJX983065 QAB983065 PQF983065 PGJ983065 OWN983065 OMR983065 OCV983065 NSZ983065 NJD983065 MZH983065 MPL983065 MFP983065 LVT983065 LLX983065 LCB983065 KSF983065 KIJ983065 JYN983065 JOR983065 JEV983065 IUZ983065 ILD983065 IBH983065 HRL983065 HHP983065 GXT983065 GNX983065 GEB983065 FUF983065 FKJ983065 FAN983065 EQR983065 EGV983065 DWZ983065 DND983065 DDH983065 CTL983065 CJP983065 BZT983065 BPX983065 BGB983065 AWF983065 AMJ983065 ACN983065 SR983065 IV983065 C983065 WVH917529 WLL917529 WBP917529 VRT917529 VHX917529 UYB917529 UOF917529 UEJ917529 TUN917529 TKR917529 TAV917529 SQZ917529 SHD917529 RXH917529 RNL917529 RDP917529 QTT917529 QJX917529 QAB917529 PQF917529 PGJ917529 OWN917529 OMR917529 OCV917529 NSZ917529 NJD917529 MZH917529 MPL917529 MFP917529 LVT917529 LLX917529 LCB917529 KSF917529 KIJ917529 JYN917529 JOR917529 JEV917529 IUZ917529 ILD917529 IBH917529 HRL917529 HHP917529 GXT917529 GNX917529 GEB917529 FUF917529 FKJ917529 FAN917529 EQR917529 EGV917529 DWZ917529 DND917529 DDH917529 CTL917529 CJP917529 BZT917529 BPX917529 BGB917529 AWF917529 AMJ917529 ACN917529 SR917529 IV917529 C917529 WVH851993 WLL851993 WBP851993 VRT851993 VHX851993 UYB851993 UOF851993 UEJ851993 TUN851993 TKR851993 TAV851993 SQZ851993 SHD851993 RXH851993 RNL851993 RDP851993 QTT851993 QJX851993 QAB851993 PQF851993 PGJ851993 OWN851993 OMR851993 OCV851993 NSZ851993 NJD851993 MZH851993 MPL851993 MFP851993 LVT851993 LLX851993 LCB851993 KSF851993 KIJ851993 JYN851993 JOR851993 JEV851993 IUZ851993 ILD851993 IBH851993 HRL851993 HHP851993 GXT851993 GNX851993 GEB851993 FUF851993 FKJ851993 FAN851993 EQR851993 EGV851993 DWZ851993 DND851993 DDH851993 CTL851993 CJP851993 BZT851993 BPX851993 BGB851993 AWF851993 AMJ851993 ACN851993 SR851993 IV851993 C851993 WVH786457 WLL786457 WBP786457 VRT786457 VHX786457 UYB786457 UOF786457 UEJ786457 TUN786457 TKR786457 TAV786457 SQZ786457 SHD786457 RXH786457 RNL786457 RDP786457 QTT786457 QJX786457 QAB786457 PQF786457 PGJ786457 OWN786457 OMR786457 OCV786457 NSZ786457 NJD786457 MZH786457 MPL786457 MFP786457 LVT786457 LLX786457 LCB786457 KSF786457 KIJ786457 JYN786457 JOR786457 JEV786457 IUZ786457 ILD786457 IBH786457 HRL786457 HHP786457 GXT786457 GNX786457 GEB786457 FUF786457 FKJ786457 FAN786457 EQR786457 EGV786457 DWZ786457 DND786457 DDH786457 CTL786457 CJP786457 BZT786457 BPX786457 BGB786457 AWF786457 AMJ786457 ACN786457 SR786457 IV786457 C786457 WVH720921 WLL720921 WBP720921 VRT720921 VHX720921 UYB720921 UOF720921 UEJ720921 TUN720921 TKR720921 TAV720921 SQZ720921 SHD720921 RXH720921 RNL720921 RDP720921 QTT720921 QJX720921 QAB720921 PQF720921 PGJ720921 OWN720921 OMR720921 OCV720921 NSZ720921 NJD720921 MZH720921 MPL720921 MFP720921 LVT720921 LLX720921 LCB720921 KSF720921 KIJ720921 JYN720921 JOR720921 JEV720921 IUZ720921 ILD720921 IBH720921 HRL720921 HHP720921 GXT720921 GNX720921 GEB720921 FUF720921 FKJ720921 FAN720921 EQR720921 EGV720921 DWZ720921 DND720921 DDH720921 CTL720921 CJP720921 BZT720921 BPX720921 BGB720921 AWF720921 AMJ720921 ACN720921 SR720921 IV720921 C720921 WVH655385 WLL655385 WBP655385 VRT655385 VHX655385 UYB655385 UOF655385 UEJ655385 TUN655385 TKR655385 TAV655385 SQZ655385 SHD655385 RXH655385 RNL655385 RDP655385 QTT655385 QJX655385 QAB655385 PQF655385 PGJ655385 OWN655385 OMR655385 OCV655385 NSZ655385 NJD655385 MZH655385 MPL655385 MFP655385 LVT655385 LLX655385 LCB655385 KSF655385 KIJ655385 JYN655385 JOR655385 JEV655385 IUZ655385 ILD655385 IBH655385 HRL655385 HHP655385 GXT655385 GNX655385 GEB655385 FUF655385 FKJ655385 FAN655385 EQR655385 EGV655385 DWZ655385 DND655385 DDH655385 CTL655385 CJP655385 BZT655385 BPX655385 BGB655385 AWF655385 AMJ655385 ACN655385 SR655385 IV655385 C655385 WVH589849 WLL589849 WBP589849 VRT589849 VHX589849 UYB589849 UOF589849 UEJ589849 TUN589849 TKR589849 TAV589849 SQZ589849 SHD589849 RXH589849 RNL589849 RDP589849 QTT589849 QJX589849 QAB589849 PQF589849 PGJ589849 OWN589849 OMR589849 OCV589849 NSZ589849 NJD589849 MZH589849 MPL589849 MFP589849 LVT589849 LLX589849 LCB589849 KSF589849 KIJ589849 JYN589849 JOR589849 JEV589849 IUZ589849 ILD589849 IBH589849 HRL589849 HHP589849 GXT589849 GNX589849 GEB589849 FUF589849 FKJ589849 FAN589849 EQR589849 EGV589849 DWZ589849 DND589849 DDH589849 CTL589849 CJP589849 BZT589849 BPX589849 BGB589849 AWF589849 AMJ589849 ACN589849 SR589849 IV589849 C589849 WVH524313 WLL524313 WBP524313 VRT524313 VHX524313 UYB524313 UOF524313 UEJ524313 TUN524313 TKR524313 TAV524313 SQZ524313 SHD524313 RXH524313 RNL524313 RDP524313 QTT524313 QJX524313 QAB524313 PQF524313 PGJ524313 OWN524313 OMR524313 OCV524313 NSZ524313 NJD524313 MZH524313 MPL524313 MFP524313 LVT524313 LLX524313 LCB524313 KSF524313 KIJ524313 JYN524313 JOR524313 JEV524313 IUZ524313 ILD524313 IBH524313 HRL524313 HHP524313 GXT524313 GNX524313 GEB524313 FUF524313 FKJ524313 FAN524313 EQR524313 EGV524313 DWZ524313 DND524313 DDH524313 CTL524313 CJP524313 BZT524313 BPX524313 BGB524313 AWF524313 AMJ524313 ACN524313 SR524313 IV524313 C524313 WVH458777 WLL458777 WBP458777 VRT458777 VHX458777 UYB458777 UOF458777 UEJ458777 TUN458777 TKR458777 TAV458777 SQZ458777 SHD458777 RXH458777 RNL458777 RDP458777 QTT458777 QJX458777 QAB458777 PQF458777 PGJ458777 OWN458777 OMR458777 OCV458777 NSZ458777 NJD458777 MZH458777 MPL458777 MFP458777 LVT458777 LLX458777 LCB458777 KSF458777 KIJ458777 JYN458777 JOR458777 JEV458777 IUZ458777 ILD458777 IBH458777 HRL458777 HHP458777 GXT458777 GNX458777 GEB458777 FUF458777 FKJ458777 FAN458777 EQR458777 EGV458777 DWZ458777 DND458777 DDH458777 CTL458777 CJP458777 BZT458777 BPX458777 BGB458777 AWF458777 AMJ458777 ACN458777 SR458777 IV458777 C458777 WVH393241 WLL393241 WBP393241 VRT393241 VHX393241 UYB393241 UOF393241 UEJ393241 TUN393241 TKR393241 TAV393241 SQZ393241 SHD393241 RXH393241 RNL393241 RDP393241 QTT393241 QJX393241 QAB393241 PQF393241 PGJ393241 OWN393241 OMR393241 OCV393241 NSZ393241 NJD393241 MZH393241 MPL393241 MFP393241 LVT393241 LLX393241 LCB393241 KSF393241 KIJ393241 JYN393241 JOR393241 JEV393241 IUZ393241 ILD393241 IBH393241 HRL393241 HHP393241 GXT393241 GNX393241 GEB393241 FUF393241 FKJ393241 FAN393241 EQR393241 EGV393241 DWZ393241 DND393241 DDH393241 CTL393241 CJP393241 BZT393241 BPX393241 BGB393241 AWF393241 AMJ393241 ACN393241 SR393241 IV393241 C393241 WVH327705 WLL327705 WBP327705 VRT327705 VHX327705 UYB327705 UOF327705 UEJ327705 TUN327705 TKR327705 TAV327705 SQZ327705 SHD327705 RXH327705 RNL327705 RDP327705 QTT327705 QJX327705 QAB327705 PQF327705 PGJ327705 OWN327705 OMR327705 OCV327705 NSZ327705 NJD327705 MZH327705 MPL327705 MFP327705 LVT327705 LLX327705 LCB327705 KSF327705 KIJ327705 JYN327705 JOR327705 JEV327705 IUZ327705 ILD327705 IBH327705 HRL327705 HHP327705 GXT327705 GNX327705 GEB327705 FUF327705 FKJ327705 FAN327705 EQR327705 EGV327705 DWZ327705 DND327705 DDH327705 CTL327705 CJP327705 BZT327705 BPX327705 BGB327705 AWF327705 AMJ327705 ACN327705 SR327705 IV327705 C327705 WVH262169 WLL262169 WBP262169 VRT262169 VHX262169 UYB262169 UOF262169 UEJ262169 TUN262169 TKR262169 TAV262169 SQZ262169 SHD262169 RXH262169 RNL262169 RDP262169 QTT262169 QJX262169 QAB262169 PQF262169 PGJ262169 OWN262169 OMR262169 OCV262169 NSZ262169 NJD262169 MZH262169 MPL262169 MFP262169 LVT262169 LLX262169 LCB262169 KSF262169 KIJ262169 JYN262169 JOR262169 JEV262169 IUZ262169 ILD262169 IBH262169 HRL262169 HHP262169 GXT262169 GNX262169 GEB262169 FUF262169 FKJ262169 FAN262169 EQR262169 EGV262169 DWZ262169 DND262169 DDH262169 CTL262169 CJP262169 BZT262169 BPX262169 BGB262169 AWF262169 AMJ262169 ACN262169 SR262169 IV262169 C262169 WVH196633 WLL196633 WBP196633 VRT196633 VHX196633 UYB196633 UOF196633 UEJ196633 TUN196633 TKR196633 TAV196633 SQZ196633 SHD196633 RXH196633 RNL196633 RDP196633 QTT196633 QJX196633 QAB196633 PQF196633 PGJ196633 OWN196633 OMR196633 OCV196633 NSZ196633 NJD196633 MZH196633 MPL196633 MFP196633 LVT196633 LLX196633 LCB196633 KSF196633 KIJ196633 JYN196633 JOR196633 JEV196633 IUZ196633 ILD196633 IBH196633 HRL196633 HHP196633 GXT196633 GNX196633 GEB196633 FUF196633 FKJ196633 FAN196633 EQR196633 EGV196633 DWZ196633 DND196633 DDH196633 CTL196633 CJP196633 BZT196633 BPX196633 BGB196633 AWF196633 AMJ196633 ACN196633 SR196633 IV196633 C196633 WVH131097 WLL131097 WBP131097 VRT131097 VHX131097 UYB131097 UOF131097 UEJ131097 TUN131097 TKR131097 TAV131097 SQZ131097 SHD131097 RXH131097 RNL131097 RDP131097 QTT131097 QJX131097 QAB131097 PQF131097 PGJ131097 OWN131097 OMR131097 OCV131097 NSZ131097 NJD131097 MZH131097 MPL131097 MFP131097 LVT131097 LLX131097 LCB131097 KSF131097 KIJ131097 JYN131097 JOR131097 JEV131097 IUZ131097 ILD131097 IBH131097 HRL131097 HHP131097 GXT131097 GNX131097 GEB131097 FUF131097 FKJ131097 FAN131097 EQR131097 EGV131097 DWZ131097 DND131097 DDH131097 CTL131097 CJP131097 BZT131097 BPX131097 BGB131097 AWF131097 AMJ131097 ACN131097 SR131097 IV131097 C131097 WVH65561 WLL65561 WBP65561 VRT65561 VHX65561 UYB65561 UOF65561 UEJ65561 TUN65561 TKR65561 TAV65561 SQZ65561 SHD65561 RXH65561 RNL65561 RDP65561 QTT65561 QJX65561 QAB65561 PQF65561 PGJ65561 OWN65561 OMR65561 OCV65561 NSZ65561 NJD65561 MZH65561 MPL65561 MFP65561 LVT65561 LLX65561 LCB65561 KSF65561 KIJ65561 JYN65561 JOR65561 JEV65561 IUZ65561 ILD65561 IBH65561 HRL65561 HHP65561 GXT65561 GNX65561 GEB65561 FUF65561 FKJ65561 FAN65561 EQR65561 EGV65561 DWZ65561 DND65561 DDH65561 CTL65561 CJP65561 BZT65561 BPX65561 BGB65561 AWF65561 AMJ65561 ACN65561 SR65561 IV65561 C65561 WLL983065">
      <formula1>0</formula1>
      <formula2>1</formula2>
    </dataValidation>
  </dataValidations>
  <pageMargins left="0.7" right="0.7" top="0.75" bottom="0.75" header="0.3" footer="0.3"/>
  <pageSetup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1"/>
  <sheetViews>
    <sheetView topLeftCell="A43" zoomScale="70" zoomScaleNormal="70" workbookViewId="0">
      <selection activeCell="K50" sqref="K50"/>
    </sheetView>
  </sheetViews>
  <sheetFormatPr baseColWidth="1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23.7109375" style="31" customWidth="1"/>
    <col min="18" max="18" width="18.28515625" style="31" customWidth="1"/>
    <col min="19" max="22" width="6.42578125" style="31" customWidth="1"/>
    <col min="23" max="251" width="11.42578125" style="31"/>
    <col min="252" max="252" width="1" style="31" customWidth="1"/>
    <col min="253" max="253" width="4.28515625" style="31" customWidth="1"/>
    <col min="254" max="254" width="34.7109375" style="31" customWidth="1"/>
    <col min="255" max="255" width="0" style="31" hidden="1" customWidth="1"/>
    <col min="256" max="256" width="20" style="31" customWidth="1"/>
    <col min="257" max="257" width="20.85546875" style="31" customWidth="1"/>
    <col min="258" max="258" width="25" style="31" customWidth="1"/>
    <col min="259" max="259" width="18.7109375" style="31" customWidth="1"/>
    <col min="260" max="260" width="29.7109375" style="31" customWidth="1"/>
    <col min="261" max="261" width="13.42578125" style="31" customWidth="1"/>
    <col min="262" max="262" width="13.85546875" style="31" customWidth="1"/>
    <col min="263" max="267" width="16.5703125" style="31" customWidth="1"/>
    <col min="268" max="268" width="20.5703125" style="31" customWidth="1"/>
    <col min="269" max="269" width="21.140625" style="31" customWidth="1"/>
    <col min="270" max="270" width="9.5703125" style="31" customWidth="1"/>
    <col min="271" max="271" width="0.42578125" style="31" customWidth="1"/>
    <col min="272" max="278" width="6.42578125" style="31" customWidth="1"/>
    <col min="279" max="507" width="11.42578125" style="31"/>
    <col min="508" max="508" width="1" style="31" customWidth="1"/>
    <col min="509" max="509" width="4.28515625" style="31" customWidth="1"/>
    <col min="510" max="510" width="34.7109375" style="31" customWidth="1"/>
    <col min="511" max="511" width="0" style="31" hidden="1" customWidth="1"/>
    <col min="512" max="512" width="20" style="31" customWidth="1"/>
    <col min="513" max="513" width="20.85546875" style="31" customWidth="1"/>
    <col min="514" max="514" width="25" style="31" customWidth="1"/>
    <col min="515" max="515" width="18.7109375" style="31" customWidth="1"/>
    <col min="516" max="516" width="29.7109375" style="31" customWidth="1"/>
    <col min="517" max="517" width="13.42578125" style="31" customWidth="1"/>
    <col min="518" max="518" width="13.85546875" style="31" customWidth="1"/>
    <col min="519" max="523" width="16.5703125" style="31" customWidth="1"/>
    <col min="524" max="524" width="20.5703125" style="31" customWidth="1"/>
    <col min="525" max="525" width="21.140625" style="31" customWidth="1"/>
    <col min="526" max="526" width="9.5703125" style="31" customWidth="1"/>
    <col min="527" max="527" width="0.42578125" style="31" customWidth="1"/>
    <col min="528" max="534" width="6.42578125" style="31" customWidth="1"/>
    <col min="535" max="763" width="11.42578125" style="31"/>
    <col min="764" max="764" width="1" style="31" customWidth="1"/>
    <col min="765" max="765" width="4.28515625" style="31" customWidth="1"/>
    <col min="766" max="766" width="34.7109375" style="31" customWidth="1"/>
    <col min="767" max="767" width="0" style="31" hidden="1" customWidth="1"/>
    <col min="768" max="768" width="20" style="31" customWidth="1"/>
    <col min="769" max="769" width="20.85546875" style="31" customWidth="1"/>
    <col min="770" max="770" width="25" style="31" customWidth="1"/>
    <col min="771" max="771" width="18.7109375" style="31" customWidth="1"/>
    <col min="772" max="772" width="29.7109375" style="31" customWidth="1"/>
    <col min="773" max="773" width="13.42578125" style="31" customWidth="1"/>
    <col min="774" max="774" width="13.85546875" style="31" customWidth="1"/>
    <col min="775" max="779" width="16.5703125" style="31" customWidth="1"/>
    <col min="780" max="780" width="20.5703125" style="31" customWidth="1"/>
    <col min="781" max="781" width="21.140625" style="31" customWidth="1"/>
    <col min="782" max="782" width="9.5703125" style="31" customWidth="1"/>
    <col min="783" max="783" width="0.42578125" style="31" customWidth="1"/>
    <col min="784" max="790" width="6.42578125" style="31" customWidth="1"/>
    <col min="791" max="1019" width="11.42578125" style="31"/>
    <col min="1020" max="1020" width="1" style="31" customWidth="1"/>
    <col min="1021" max="1021" width="4.28515625" style="31" customWidth="1"/>
    <col min="1022" max="1022" width="34.7109375" style="31" customWidth="1"/>
    <col min="1023" max="1023" width="0" style="31" hidden="1" customWidth="1"/>
    <col min="1024" max="1024" width="20" style="31" customWidth="1"/>
    <col min="1025" max="1025" width="20.85546875" style="31" customWidth="1"/>
    <col min="1026" max="1026" width="25" style="31" customWidth="1"/>
    <col min="1027" max="1027" width="18.7109375" style="31" customWidth="1"/>
    <col min="1028" max="1028" width="29.7109375" style="31" customWidth="1"/>
    <col min="1029" max="1029" width="13.42578125" style="31" customWidth="1"/>
    <col min="1030" max="1030" width="13.85546875" style="31" customWidth="1"/>
    <col min="1031" max="1035" width="16.5703125" style="31" customWidth="1"/>
    <col min="1036" max="1036" width="20.5703125" style="31" customWidth="1"/>
    <col min="1037" max="1037" width="21.140625" style="31" customWidth="1"/>
    <col min="1038" max="1038" width="9.5703125" style="31" customWidth="1"/>
    <col min="1039" max="1039" width="0.42578125" style="31" customWidth="1"/>
    <col min="1040" max="1046" width="6.42578125" style="31" customWidth="1"/>
    <col min="1047" max="1275" width="11.42578125" style="31"/>
    <col min="1276" max="1276" width="1" style="31" customWidth="1"/>
    <col min="1277" max="1277" width="4.28515625" style="31" customWidth="1"/>
    <col min="1278" max="1278" width="34.7109375" style="31" customWidth="1"/>
    <col min="1279" max="1279" width="0" style="31" hidden="1" customWidth="1"/>
    <col min="1280" max="1280" width="20" style="31" customWidth="1"/>
    <col min="1281" max="1281" width="20.85546875" style="31" customWidth="1"/>
    <col min="1282" max="1282" width="25" style="31" customWidth="1"/>
    <col min="1283" max="1283" width="18.7109375" style="31" customWidth="1"/>
    <col min="1284" max="1284" width="29.7109375" style="31" customWidth="1"/>
    <col min="1285" max="1285" width="13.42578125" style="31" customWidth="1"/>
    <col min="1286" max="1286" width="13.85546875" style="31" customWidth="1"/>
    <col min="1287" max="1291" width="16.5703125" style="31" customWidth="1"/>
    <col min="1292" max="1292" width="20.5703125" style="31" customWidth="1"/>
    <col min="1293" max="1293" width="21.140625" style="31" customWidth="1"/>
    <col min="1294" max="1294" width="9.5703125" style="31" customWidth="1"/>
    <col min="1295" max="1295" width="0.42578125" style="31" customWidth="1"/>
    <col min="1296" max="1302" width="6.42578125" style="31" customWidth="1"/>
    <col min="1303" max="1531" width="11.42578125" style="31"/>
    <col min="1532" max="1532" width="1" style="31" customWidth="1"/>
    <col min="1533" max="1533" width="4.28515625" style="31" customWidth="1"/>
    <col min="1534" max="1534" width="34.7109375" style="31" customWidth="1"/>
    <col min="1535" max="1535" width="0" style="31" hidden="1" customWidth="1"/>
    <col min="1536" max="1536" width="20" style="31" customWidth="1"/>
    <col min="1537" max="1537" width="20.85546875" style="31" customWidth="1"/>
    <col min="1538" max="1538" width="25" style="31" customWidth="1"/>
    <col min="1539" max="1539" width="18.7109375" style="31" customWidth="1"/>
    <col min="1540" max="1540" width="29.7109375" style="31" customWidth="1"/>
    <col min="1541" max="1541" width="13.42578125" style="31" customWidth="1"/>
    <col min="1542" max="1542" width="13.85546875" style="31" customWidth="1"/>
    <col min="1543" max="1547" width="16.5703125" style="31" customWidth="1"/>
    <col min="1548" max="1548" width="20.5703125" style="31" customWidth="1"/>
    <col min="1549" max="1549" width="21.140625" style="31" customWidth="1"/>
    <col min="1550" max="1550" width="9.5703125" style="31" customWidth="1"/>
    <col min="1551" max="1551" width="0.42578125" style="31" customWidth="1"/>
    <col min="1552" max="1558" width="6.42578125" style="31" customWidth="1"/>
    <col min="1559" max="1787" width="11.42578125" style="31"/>
    <col min="1788" max="1788" width="1" style="31" customWidth="1"/>
    <col min="1789" max="1789" width="4.28515625" style="31" customWidth="1"/>
    <col min="1790" max="1790" width="34.7109375" style="31" customWidth="1"/>
    <col min="1791" max="1791" width="0" style="31" hidden="1" customWidth="1"/>
    <col min="1792" max="1792" width="20" style="31" customWidth="1"/>
    <col min="1793" max="1793" width="20.85546875" style="31" customWidth="1"/>
    <col min="1794" max="1794" width="25" style="31" customWidth="1"/>
    <col min="1795" max="1795" width="18.7109375" style="31" customWidth="1"/>
    <col min="1796" max="1796" width="29.7109375" style="31" customWidth="1"/>
    <col min="1797" max="1797" width="13.42578125" style="31" customWidth="1"/>
    <col min="1798" max="1798" width="13.85546875" style="31" customWidth="1"/>
    <col min="1799" max="1803" width="16.5703125" style="31" customWidth="1"/>
    <col min="1804" max="1804" width="20.5703125" style="31" customWidth="1"/>
    <col min="1805" max="1805" width="21.140625" style="31" customWidth="1"/>
    <col min="1806" max="1806" width="9.5703125" style="31" customWidth="1"/>
    <col min="1807" max="1807" width="0.42578125" style="31" customWidth="1"/>
    <col min="1808" max="1814" width="6.42578125" style="31" customWidth="1"/>
    <col min="1815" max="2043" width="11.42578125" style="31"/>
    <col min="2044" max="2044" width="1" style="31" customWidth="1"/>
    <col min="2045" max="2045" width="4.28515625" style="31" customWidth="1"/>
    <col min="2046" max="2046" width="34.7109375" style="31" customWidth="1"/>
    <col min="2047" max="2047" width="0" style="31" hidden="1" customWidth="1"/>
    <col min="2048" max="2048" width="20" style="31" customWidth="1"/>
    <col min="2049" max="2049" width="20.85546875" style="31" customWidth="1"/>
    <col min="2050" max="2050" width="25" style="31" customWidth="1"/>
    <col min="2051" max="2051" width="18.7109375" style="31" customWidth="1"/>
    <col min="2052" max="2052" width="29.7109375" style="31" customWidth="1"/>
    <col min="2053" max="2053" width="13.42578125" style="31" customWidth="1"/>
    <col min="2054" max="2054" width="13.85546875" style="31" customWidth="1"/>
    <col min="2055" max="2059" width="16.5703125" style="31" customWidth="1"/>
    <col min="2060" max="2060" width="20.5703125" style="31" customWidth="1"/>
    <col min="2061" max="2061" width="21.140625" style="31" customWidth="1"/>
    <col min="2062" max="2062" width="9.5703125" style="31" customWidth="1"/>
    <col min="2063" max="2063" width="0.42578125" style="31" customWidth="1"/>
    <col min="2064" max="2070" width="6.42578125" style="31" customWidth="1"/>
    <col min="2071" max="2299" width="11.42578125" style="31"/>
    <col min="2300" max="2300" width="1" style="31" customWidth="1"/>
    <col min="2301" max="2301" width="4.28515625" style="31" customWidth="1"/>
    <col min="2302" max="2302" width="34.7109375" style="31" customWidth="1"/>
    <col min="2303" max="2303" width="0" style="31" hidden="1" customWidth="1"/>
    <col min="2304" max="2304" width="20" style="31" customWidth="1"/>
    <col min="2305" max="2305" width="20.85546875" style="31" customWidth="1"/>
    <col min="2306" max="2306" width="25" style="31" customWidth="1"/>
    <col min="2307" max="2307" width="18.7109375" style="31" customWidth="1"/>
    <col min="2308" max="2308" width="29.7109375" style="31" customWidth="1"/>
    <col min="2309" max="2309" width="13.42578125" style="31" customWidth="1"/>
    <col min="2310" max="2310" width="13.85546875" style="31" customWidth="1"/>
    <col min="2311" max="2315" width="16.5703125" style="31" customWidth="1"/>
    <col min="2316" max="2316" width="20.5703125" style="31" customWidth="1"/>
    <col min="2317" max="2317" width="21.140625" style="31" customWidth="1"/>
    <col min="2318" max="2318" width="9.5703125" style="31" customWidth="1"/>
    <col min="2319" max="2319" width="0.42578125" style="31" customWidth="1"/>
    <col min="2320" max="2326" width="6.42578125" style="31" customWidth="1"/>
    <col min="2327" max="2555" width="11.42578125" style="31"/>
    <col min="2556" max="2556" width="1" style="31" customWidth="1"/>
    <col min="2557" max="2557" width="4.28515625" style="31" customWidth="1"/>
    <col min="2558" max="2558" width="34.7109375" style="31" customWidth="1"/>
    <col min="2559" max="2559" width="0" style="31" hidden="1" customWidth="1"/>
    <col min="2560" max="2560" width="20" style="31" customWidth="1"/>
    <col min="2561" max="2561" width="20.85546875" style="31" customWidth="1"/>
    <col min="2562" max="2562" width="25" style="31" customWidth="1"/>
    <col min="2563" max="2563" width="18.7109375" style="31" customWidth="1"/>
    <col min="2564" max="2564" width="29.7109375" style="31" customWidth="1"/>
    <col min="2565" max="2565" width="13.42578125" style="31" customWidth="1"/>
    <col min="2566" max="2566" width="13.85546875" style="31" customWidth="1"/>
    <col min="2567" max="2571" width="16.5703125" style="31" customWidth="1"/>
    <col min="2572" max="2572" width="20.5703125" style="31" customWidth="1"/>
    <col min="2573" max="2573" width="21.140625" style="31" customWidth="1"/>
    <col min="2574" max="2574" width="9.5703125" style="31" customWidth="1"/>
    <col min="2575" max="2575" width="0.42578125" style="31" customWidth="1"/>
    <col min="2576" max="2582" width="6.42578125" style="31" customWidth="1"/>
    <col min="2583" max="2811" width="11.42578125" style="31"/>
    <col min="2812" max="2812" width="1" style="31" customWidth="1"/>
    <col min="2813" max="2813" width="4.28515625" style="31" customWidth="1"/>
    <col min="2814" max="2814" width="34.7109375" style="31" customWidth="1"/>
    <col min="2815" max="2815" width="0" style="31" hidden="1" customWidth="1"/>
    <col min="2816" max="2816" width="20" style="31" customWidth="1"/>
    <col min="2817" max="2817" width="20.85546875" style="31" customWidth="1"/>
    <col min="2818" max="2818" width="25" style="31" customWidth="1"/>
    <col min="2819" max="2819" width="18.7109375" style="31" customWidth="1"/>
    <col min="2820" max="2820" width="29.7109375" style="31" customWidth="1"/>
    <col min="2821" max="2821" width="13.42578125" style="31" customWidth="1"/>
    <col min="2822" max="2822" width="13.85546875" style="31" customWidth="1"/>
    <col min="2823" max="2827" width="16.5703125" style="31" customWidth="1"/>
    <col min="2828" max="2828" width="20.5703125" style="31" customWidth="1"/>
    <col min="2829" max="2829" width="21.140625" style="31" customWidth="1"/>
    <col min="2830" max="2830" width="9.5703125" style="31" customWidth="1"/>
    <col min="2831" max="2831" width="0.42578125" style="31" customWidth="1"/>
    <col min="2832" max="2838" width="6.42578125" style="31" customWidth="1"/>
    <col min="2839" max="3067" width="11.42578125" style="31"/>
    <col min="3068" max="3068" width="1" style="31" customWidth="1"/>
    <col min="3069" max="3069" width="4.28515625" style="31" customWidth="1"/>
    <col min="3070" max="3070" width="34.7109375" style="31" customWidth="1"/>
    <col min="3071" max="3071" width="0" style="31" hidden="1" customWidth="1"/>
    <col min="3072" max="3072" width="20" style="31" customWidth="1"/>
    <col min="3073" max="3073" width="20.85546875" style="31" customWidth="1"/>
    <col min="3074" max="3074" width="25" style="31" customWidth="1"/>
    <col min="3075" max="3075" width="18.7109375" style="31" customWidth="1"/>
    <col min="3076" max="3076" width="29.7109375" style="31" customWidth="1"/>
    <col min="3077" max="3077" width="13.42578125" style="31" customWidth="1"/>
    <col min="3078" max="3078" width="13.85546875" style="31" customWidth="1"/>
    <col min="3079" max="3083" width="16.5703125" style="31" customWidth="1"/>
    <col min="3084" max="3084" width="20.5703125" style="31" customWidth="1"/>
    <col min="3085" max="3085" width="21.140625" style="31" customWidth="1"/>
    <col min="3086" max="3086" width="9.5703125" style="31" customWidth="1"/>
    <col min="3087" max="3087" width="0.42578125" style="31" customWidth="1"/>
    <col min="3088" max="3094" width="6.42578125" style="31" customWidth="1"/>
    <col min="3095" max="3323" width="11.42578125" style="31"/>
    <col min="3324" max="3324" width="1" style="31" customWidth="1"/>
    <col min="3325" max="3325" width="4.28515625" style="31" customWidth="1"/>
    <col min="3326" max="3326" width="34.7109375" style="31" customWidth="1"/>
    <col min="3327" max="3327" width="0" style="31" hidden="1" customWidth="1"/>
    <col min="3328" max="3328" width="20" style="31" customWidth="1"/>
    <col min="3329" max="3329" width="20.85546875" style="31" customWidth="1"/>
    <col min="3330" max="3330" width="25" style="31" customWidth="1"/>
    <col min="3331" max="3331" width="18.7109375" style="31" customWidth="1"/>
    <col min="3332" max="3332" width="29.7109375" style="31" customWidth="1"/>
    <col min="3333" max="3333" width="13.42578125" style="31" customWidth="1"/>
    <col min="3334" max="3334" width="13.85546875" style="31" customWidth="1"/>
    <col min="3335" max="3339" width="16.5703125" style="31" customWidth="1"/>
    <col min="3340" max="3340" width="20.5703125" style="31" customWidth="1"/>
    <col min="3341" max="3341" width="21.140625" style="31" customWidth="1"/>
    <col min="3342" max="3342" width="9.5703125" style="31" customWidth="1"/>
    <col min="3343" max="3343" width="0.42578125" style="31" customWidth="1"/>
    <col min="3344" max="3350" width="6.42578125" style="31" customWidth="1"/>
    <col min="3351" max="3579" width="11.42578125" style="31"/>
    <col min="3580" max="3580" width="1" style="31" customWidth="1"/>
    <col min="3581" max="3581" width="4.28515625" style="31" customWidth="1"/>
    <col min="3582" max="3582" width="34.7109375" style="31" customWidth="1"/>
    <col min="3583" max="3583" width="0" style="31" hidden="1" customWidth="1"/>
    <col min="3584" max="3584" width="20" style="31" customWidth="1"/>
    <col min="3585" max="3585" width="20.85546875" style="31" customWidth="1"/>
    <col min="3586" max="3586" width="25" style="31" customWidth="1"/>
    <col min="3587" max="3587" width="18.7109375" style="31" customWidth="1"/>
    <col min="3588" max="3588" width="29.7109375" style="31" customWidth="1"/>
    <col min="3589" max="3589" width="13.42578125" style="31" customWidth="1"/>
    <col min="3590" max="3590" width="13.85546875" style="31" customWidth="1"/>
    <col min="3591" max="3595" width="16.5703125" style="31" customWidth="1"/>
    <col min="3596" max="3596" width="20.5703125" style="31" customWidth="1"/>
    <col min="3597" max="3597" width="21.140625" style="31" customWidth="1"/>
    <col min="3598" max="3598" width="9.5703125" style="31" customWidth="1"/>
    <col min="3599" max="3599" width="0.42578125" style="31" customWidth="1"/>
    <col min="3600" max="3606" width="6.42578125" style="31" customWidth="1"/>
    <col min="3607" max="3835" width="11.42578125" style="31"/>
    <col min="3836" max="3836" width="1" style="31" customWidth="1"/>
    <col min="3837" max="3837" width="4.28515625" style="31" customWidth="1"/>
    <col min="3838" max="3838" width="34.7109375" style="31" customWidth="1"/>
    <col min="3839" max="3839" width="0" style="31" hidden="1" customWidth="1"/>
    <col min="3840" max="3840" width="20" style="31" customWidth="1"/>
    <col min="3841" max="3841" width="20.85546875" style="31" customWidth="1"/>
    <col min="3842" max="3842" width="25" style="31" customWidth="1"/>
    <col min="3843" max="3843" width="18.7109375" style="31" customWidth="1"/>
    <col min="3844" max="3844" width="29.7109375" style="31" customWidth="1"/>
    <col min="3845" max="3845" width="13.42578125" style="31" customWidth="1"/>
    <col min="3846" max="3846" width="13.85546875" style="31" customWidth="1"/>
    <col min="3847" max="3851" width="16.5703125" style="31" customWidth="1"/>
    <col min="3852" max="3852" width="20.5703125" style="31" customWidth="1"/>
    <col min="3853" max="3853" width="21.140625" style="31" customWidth="1"/>
    <col min="3854" max="3854" width="9.5703125" style="31" customWidth="1"/>
    <col min="3855" max="3855" width="0.42578125" style="31" customWidth="1"/>
    <col min="3856" max="3862" width="6.42578125" style="31" customWidth="1"/>
    <col min="3863" max="4091" width="11.42578125" style="31"/>
    <col min="4092" max="4092" width="1" style="31" customWidth="1"/>
    <col min="4093" max="4093" width="4.28515625" style="31" customWidth="1"/>
    <col min="4094" max="4094" width="34.7109375" style="31" customWidth="1"/>
    <col min="4095" max="4095" width="0" style="31" hidden="1" customWidth="1"/>
    <col min="4096" max="4096" width="20" style="31" customWidth="1"/>
    <col min="4097" max="4097" width="20.85546875" style="31" customWidth="1"/>
    <col min="4098" max="4098" width="25" style="31" customWidth="1"/>
    <col min="4099" max="4099" width="18.7109375" style="31" customWidth="1"/>
    <col min="4100" max="4100" width="29.7109375" style="31" customWidth="1"/>
    <col min="4101" max="4101" width="13.42578125" style="31" customWidth="1"/>
    <col min="4102" max="4102" width="13.85546875" style="31" customWidth="1"/>
    <col min="4103" max="4107" width="16.5703125" style="31" customWidth="1"/>
    <col min="4108" max="4108" width="20.5703125" style="31" customWidth="1"/>
    <col min="4109" max="4109" width="21.140625" style="31" customWidth="1"/>
    <col min="4110" max="4110" width="9.5703125" style="31" customWidth="1"/>
    <col min="4111" max="4111" width="0.42578125" style="31" customWidth="1"/>
    <col min="4112" max="4118" width="6.42578125" style="31" customWidth="1"/>
    <col min="4119" max="4347" width="11.42578125" style="31"/>
    <col min="4348" max="4348" width="1" style="31" customWidth="1"/>
    <col min="4349" max="4349" width="4.28515625" style="31" customWidth="1"/>
    <col min="4350" max="4350" width="34.7109375" style="31" customWidth="1"/>
    <col min="4351" max="4351" width="0" style="31" hidden="1" customWidth="1"/>
    <col min="4352" max="4352" width="20" style="31" customWidth="1"/>
    <col min="4353" max="4353" width="20.85546875" style="31" customWidth="1"/>
    <col min="4354" max="4354" width="25" style="31" customWidth="1"/>
    <col min="4355" max="4355" width="18.7109375" style="31" customWidth="1"/>
    <col min="4356" max="4356" width="29.7109375" style="31" customWidth="1"/>
    <col min="4357" max="4357" width="13.42578125" style="31" customWidth="1"/>
    <col min="4358" max="4358" width="13.85546875" style="31" customWidth="1"/>
    <col min="4359" max="4363" width="16.5703125" style="31" customWidth="1"/>
    <col min="4364" max="4364" width="20.5703125" style="31" customWidth="1"/>
    <col min="4365" max="4365" width="21.140625" style="31" customWidth="1"/>
    <col min="4366" max="4366" width="9.5703125" style="31" customWidth="1"/>
    <col min="4367" max="4367" width="0.42578125" style="31" customWidth="1"/>
    <col min="4368" max="4374" width="6.42578125" style="31" customWidth="1"/>
    <col min="4375" max="4603" width="11.42578125" style="31"/>
    <col min="4604" max="4604" width="1" style="31" customWidth="1"/>
    <col min="4605" max="4605" width="4.28515625" style="31" customWidth="1"/>
    <col min="4606" max="4606" width="34.7109375" style="31" customWidth="1"/>
    <col min="4607" max="4607" width="0" style="31" hidden="1" customWidth="1"/>
    <col min="4608" max="4608" width="20" style="31" customWidth="1"/>
    <col min="4609" max="4609" width="20.85546875" style="31" customWidth="1"/>
    <col min="4610" max="4610" width="25" style="31" customWidth="1"/>
    <col min="4611" max="4611" width="18.7109375" style="31" customWidth="1"/>
    <col min="4612" max="4612" width="29.7109375" style="31" customWidth="1"/>
    <col min="4613" max="4613" width="13.42578125" style="31" customWidth="1"/>
    <col min="4614" max="4614" width="13.85546875" style="31" customWidth="1"/>
    <col min="4615" max="4619" width="16.5703125" style="31" customWidth="1"/>
    <col min="4620" max="4620" width="20.5703125" style="31" customWidth="1"/>
    <col min="4621" max="4621" width="21.140625" style="31" customWidth="1"/>
    <col min="4622" max="4622" width="9.5703125" style="31" customWidth="1"/>
    <col min="4623" max="4623" width="0.42578125" style="31" customWidth="1"/>
    <col min="4624" max="4630" width="6.42578125" style="31" customWidth="1"/>
    <col min="4631" max="4859" width="11.42578125" style="31"/>
    <col min="4860" max="4860" width="1" style="31" customWidth="1"/>
    <col min="4861" max="4861" width="4.28515625" style="31" customWidth="1"/>
    <col min="4862" max="4862" width="34.7109375" style="31" customWidth="1"/>
    <col min="4863" max="4863" width="0" style="31" hidden="1" customWidth="1"/>
    <col min="4864" max="4864" width="20" style="31" customWidth="1"/>
    <col min="4865" max="4865" width="20.85546875" style="31" customWidth="1"/>
    <col min="4866" max="4866" width="25" style="31" customWidth="1"/>
    <col min="4867" max="4867" width="18.7109375" style="31" customWidth="1"/>
    <col min="4868" max="4868" width="29.7109375" style="31" customWidth="1"/>
    <col min="4869" max="4869" width="13.42578125" style="31" customWidth="1"/>
    <col min="4870" max="4870" width="13.85546875" style="31" customWidth="1"/>
    <col min="4871" max="4875" width="16.5703125" style="31" customWidth="1"/>
    <col min="4876" max="4876" width="20.5703125" style="31" customWidth="1"/>
    <col min="4877" max="4877" width="21.140625" style="31" customWidth="1"/>
    <col min="4878" max="4878" width="9.5703125" style="31" customWidth="1"/>
    <col min="4879" max="4879" width="0.42578125" style="31" customWidth="1"/>
    <col min="4880" max="4886" width="6.42578125" style="31" customWidth="1"/>
    <col min="4887" max="5115" width="11.42578125" style="31"/>
    <col min="5116" max="5116" width="1" style="31" customWidth="1"/>
    <col min="5117" max="5117" width="4.28515625" style="31" customWidth="1"/>
    <col min="5118" max="5118" width="34.7109375" style="31" customWidth="1"/>
    <col min="5119" max="5119" width="0" style="31" hidden="1" customWidth="1"/>
    <col min="5120" max="5120" width="20" style="31" customWidth="1"/>
    <col min="5121" max="5121" width="20.85546875" style="31" customWidth="1"/>
    <col min="5122" max="5122" width="25" style="31" customWidth="1"/>
    <col min="5123" max="5123" width="18.7109375" style="31" customWidth="1"/>
    <col min="5124" max="5124" width="29.7109375" style="31" customWidth="1"/>
    <col min="5125" max="5125" width="13.42578125" style="31" customWidth="1"/>
    <col min="5126" max="5126" width="13.85546875" style="31" customWidth="1"/>
    <col min="5127" max="5131" width="16.5703125" style="31" customWidth="1"/>
    <col min="5132" max="5132" width="20.5703125" style="31" customWidth="1"/>
    <col min="5133" max="5133" width="21.140625" style="31" customWidth="1"/>
    <col min="5134" max="5134" width="9.5703125" style="31" customWidth="1"/>
    <col min="5135" max="5135" width="0.42578125" style="31" customWidth="1"/>
    <col min="5136" max="5142" width="6.42578125" style="31" customWidth="1"/>
    <col min="5143" max="5371" width="11.42578125" style="31"/>
    <col min="5372" max="5372" width="1" style="31" customWidth="1"/>
    <col min="5373" max="5373" width="4.28515625" style="31" customWidth="1"/>
    <col min="5374" max="5374" width="34.7109375" style="31" customWidth="1"/>
    <col min="5375" max="5375" width="0" style="31" hidden="1" customWidth="1"/>
    <col min="5376" max="5376" width="20" style="31" customWidth="1"/>
    <col min="5377" max="5377" width="20.85546875" style="31" customWidth="1"/>
    <col min="5378" max="5378" width="25" style="31" customWidth="1"/>
    <col min="5379" max="5379" width="18.7109375" style="31" customWidth="1"/>
    <col min="5380" max="5380" width="29.7109375" style="31" customWidth="1"/>
    <col min="5381" max="5381" width="13.42578125" style="31" customWidth="1"/>
    <col min="5382" max="5382" width="13.85546875" style="31" customWidth="1"/>
    <col min="5383" max="5387" width="16.5703125" style="31" customWidth="1"/>
    <col min="5388" max="5388" width="20.5703125" style="31" customWidth="1"/>
    <col min="5389" max="5389" width="21.140625" style="31" customWidth="1"/>
    <col min="5390" max="5390" width="9.5703125" style="31" customWidth="1"/>
    <col min="5391" max="5391" width="0.42578125" style="31" customWidth="1"/>
    <col min="5392" max="5398" width="6.42578125" style="31" customWidth="1"/>
    <col min="5399" max="5627" width="11.42578125" style="31"/>
    <col min="5628" max="5628" width="1" style="31" customWidth="1"/>
    <col min="5629" max="5629" width="4.28515625" style="31" customWidth="1"/>
    <col min="5630" max="5630" width="34.7109375" style="31" customWidth="1"/>
    <col min="5631" max="5631" width="0" style="31" hidden="1" customWidth="1"/>
    <col min="5632" max="5632" width="20" style="31" customWidth="1"/>
    <col min="5633" max="5633" width="20.85546875" style="31" customWidth="1"/>
    <col min="5634" max="5634" width="25" style="31" customWidth="1"/>
    <col min="5635" max="5635" width="18.7109375" style="31" customWidth="1"/>
    <col min="5636" max="5636" width="29.7109375" style="31" customWidth="1"/>
    <col min="5637" max="5637" width="13.42578125" style="31" customWidth="1"/>
    <col min="5638" max="5638" width="13.85546875" style="31" customWidth="1"/>
    <col min="5639" max="5643" width="16.5703125" style="31" customWidth="1"/>
    <col min="5644" max="5644" width="20.5703125" style="31" customWidth="1"/>
    <col min="5645" max="5645" width="21.140625" style="31" customWidth="1"/>
    <col min="5646" max="5646" width="9.5703125" style="31" customWidth="1"/>
    <col min="5647" max="5647" width="0.42578125" style="31" customWidth="1"/>
    <col min="5648" max="5654" width="6.42578125" style="31" customWidth="1"/>
    <col min="5655" max="5883" width="11.42578125" style="31"/>
    <col min="5884" max="5884" width="1" style="31" customWidth="1"/>
    <col min="5885" max="5885" width="4.28515625" style="31" customWidth="1"/>
    <col min="5886" max="5886" width="34.7109375" style="31" customWidth="1"/>
    <col min="5887" max="5887" width="0" style="31" hidden="1" customWidth="1"/>
    <col min="5888" max="5888" width="20" style="31" customWidth="1"/>
    <col min="5889" max="5889" width="20.85546875" style="31" customWidth="1"/>
    <col min="5890" max="5890" width="25" style="31" customWidth="1"/>
    <col min="5891" max="5891" width="18.7109375" style="31" customWidth="1"/>
    <col min="5892" max="5892" width="29.7109375" style="31" customWidth="1"/>
    <col min="5893" max="5893" width="13.42578125" style="31" customWidth="1"/>
    <col min="5894" max="5894" width="13.85546875" style="31" customWidth="1"/>
    <col min="5895" max="5899" width="16.5703125" style="31" customWidth="1"/>
    <col min="5900" max="5900" width="20.5703125" style="31" customWidth="1"/>
    <col min="5901" max="5901" width="21.140625" style="31" customWidth="1"/>
    <col min="5902" max="5902" width="9.5703125" style="31" customWidth="1"/>
    <col min="5903" max="5903" width="0.42578125" style="31" customWidth="1"/>
    <col min="5904" max="5910" width="6.42578125" style="31" customWidth="1"/>
    <col min="5911" max="6139" width="11.42578125" style="31"/>
    <col min="6140" max="6140" width="1" style="31" customWidth="1"/>
    <col min="6141" max="6141" width="4.28515625" style="31" customWidth="1"/>
    <col min="6142" max="6142" width="34.7109375" style="31" customWidth="1"/>
    <col min="6143" max="6143" width="0" style="31" hidden="1" customWidth="1"/>
    <col min="6144" max="6144" width="20" style="31" customWidth="1"/>
    <col min="6145" max="6145" width="20.85546875" style="31" customWidth="1"/>
    <col min="6146" max="6146" width="25" style="31" customWidth="1"/>
    <col min="6147" max="6147" width="18.7109375" style="31" customWidth="1"/>
    <col min="6148" max="6148" width="29.7109375" style="31" customWidth="1"/>
    <col min="6149" max="6149" width="13.42578125" style="31" customWidth="1"/>
    <col min="6150" max="6150" width="13.85546875" style="31" customWidth="1"/>
    <col min="6151" max="6155" width="16.5703125" style="31" customWidth="1"/>
    <col min="6156" max="6156" width="20.5703125" style="31" customWidth="1"/>
    <col min="6157" max="6157" width="21.140625" style="31" customWidth="1"/>
    <col min="6158" max="6158" width="9.5703125" style="31" customWidth="1"/>
    <col min="6159" max="6159" width="0.42578125" style="31" customWidth="1"/>
    <col min="6160" max="6166" width="6.42578125" style="31" customWidth="1"/>
    <col min="6167" max="6395" width="11.42578125" style="31"/>
    <col min="6396" max="6396" width="1" style="31" customWidth="1"/>
    <col min="6397" max="6397" width="4.28515625" style="31" customWidth="1"/>
    <col min="6398" max="6398" width="34.7109375" style="31" customWidth="1"/>
    <col min="6399" max="6399" width="0" style="31" hidden="1" customWidth="1"/>
    <col min="6400" max="6400" width="20" style="31" customWidth="1"/>
    <col min="6401" max="6401" width="20.85546875" style="31" customWidth="1"/>
    <col min="6402" max="6402" width="25" style="31" customWidth="1"/>
    <col min="6403" max="6403" width="18.7109375" style="31" customWidth="1"/>
    <col min="6404" max="6404" width="29.7109375" style="31" customWidth="1"/>
    <col min="6405" max="6405" width="13.42578125" style="31" customWidth="1"/>
    <col min="6406" max="6406" width="13.85546875" style="31" customWidth="1"/>
    <col min="6407" max="6411" width="16.5703125" style="31" customWidth="1"/>
    <col min="6412" max="6412" width="20.5703125" style="31" customWidth="1"/>
    <col min="6413" max="6413" width="21.140625" style="31" customWidth="1"/>
    <col min="6414" max="6414" width="9.5703125" style="31" customWidth="1"/>
    <col min="6415" max="6415" width="0.42578125" style="31" customWidth="1"/>
    <col min="6416" max="6422" width="6.42578125" style="31" customWidth="1"/>
    <col min="6423" max="6651" width="11.42578125" style="31"/>
    <col min="6652" max="6652" width="1" style="31" customWidth="1"/>
    <col min="6653" max="6653" width="4.28515625" style="31" customWidth="1"/>
    <col min="6654" max="6654" width="34.7109375" style="31" customWidth="1"/>
    <col min="6655" max="6655" width="0" style="31" hidden="1" customWidth="1"/>
    <col min="6656" max="6656" width="20" style="31" customWidth="1"/>
    <col min="6657" max="6657" width="20.85546875" style="31" customWidth="1"/>
    <col min="6658" max="6658" width="25" style="31" customWidth="1"/>
    <col min="6659" max="6659" width="18.7109375" style="31" customWidth="1"/>
    <col min="6660" max="6660" width="29.7109375" style="31" customWidth="1"/>
    <col min="6661" max="6661" width="13.42578125" style="31" customWidth="1"/>
    <col min="6662" max="6662" width="13.85546875" style="31" customWidth="1"/>
    <col min="6663" max="6667" width="16.5703125" style="31" customWidth="1"/>
    <col min="6668" max="6668" width="20.5703125" style="31" customWidth="1"/>
    <col min="6669" max="6669" width="21.140625" style="31" customWidth="1"/>
    <col min="6670" max="6670" width="9.5703125" style="31" customWidth="1"/>
    <col min="6671" max="6671" width="0.42578125" style="31" customWidth="1"/>
    <col min="6672" max="6678" width="6.42578125" style="31" customWidth="1"/>
    <col min="6679" max="6907" width="11.42578125" style="31"/>
    <col min="6908" max="6908" width="1" style="31" customWidth="1"/>
    <col min="6909" max="6909" width="4.28515625" style="31" customWidth="1"/>
    <col min="6910" max="6910" width="34.7109375" style="31" customWidth="1"/>
    <col min="6911" max="6911" width="0" style="31" hidden="1" customWidth="1"/>
    <col min="6912" max="6912" width="20" style="31" customWidth="1"/>
    <col min="6913" max="6913" width="20.85546875" style="31" customWidth="1"/>
    <col min="6914" max="6914" width="25" style="31" customWidth="1"/>
    <col min="6915" max="6915" width="18.7109375" style="31" customWidth="1"/>
    <col min="6916" max="6916" width="29.7109375" style="31" customWidth="1"/>
    <col min="6917" max="6917" width="13.42578125" style="31" customWidth="1"/>
    <col min="6918" max="6918" width="13.85546875" style="31" customWidth="1"/>
    <col min="6919" max="6923" width="16.5703125" style="31" customWidth="1"/>
    <col min="6924" max="6924" width="20.5703125" style="31" customWidth="1"/>
    <col min="6925" max="6925" width="21.140625" style="31" customWidth="1"/>
    <col min="6926" max="6926" width="9.5703125" style="31" customWidth="1"/>
    <col min="6927" max="6927" width="0.42578125" style="31" customWidth="1"/>
    <col min="6928" max="6934" width="6.42578125" style="31" customWidth="1"/>
    <col min="6935" max="7163" width="11.42578125" style="31"/>
    <col min="7164" max="7164" width="1" style="31" customWidth="1"/>
    <col min="7165" max="7165" width="4.28515625" style="31" customWidth="1"/>
    <col min="7166" max="7166" width="34.7109375" style="31" customWidth="1"/>
    <col min="7167" max="7167" width="0" style="31" hidden="1" customWidth="1"/>
    <col min="7168" max="7168" width="20" style="31" customWidth="1"/>
    <col min="7169" max="7169" width="20.85546875" style="31" customWidth="1"/>
    <col min="7170" max="7170" width="25" style="31" customWidth="1"/>
    <col min="7171" max="7171" width="18.7109375" style="31" customWidth="1"/>
    <col min="7172" max="7172" width="29.7109375" style="31" customWidth="1"/>
    <col min="7173" max="7173" width="13.42578125" style="31" customWidth="1"/>
    <col min="7174" max="7174" width="13.85546875" style="31" customWidth="1"/>
    <col min="7175" max="7179" width="16.5703125" style="31" customWidth="1"/>
    <col min="7180" max="7180" width="20.5703125" style="31" customWidth="1"/>
    <col min="7181" max="7181" width="21.140625" style="31" customWidth="1"/>
    <col min="7182" max="7182" width="9.5703125" style="31" customWidth="1"/>
    <col min="7183" max="7183" width="0.42578125" style="31" customWidth="1"/>
    <col min="7184" max="7190" width="6.42578125" style="31" customWidth="1"/>
    <col min="7191" max="7419" width="11.42578125" style="31"/>
    <col min="7420" max="7420" width="1" style="31" customWidth="1"/>
    <col min="7421" max="7421" width="4.28515625" style="31" customWidth="1"/>
    <col min="7422" max="7422" width="34.7109375" style="31" customWidth="1"/>
    <col min="7423" max="7423" width="0" style="31" hidden="1" customWidth="1"/>
    <col min="7424" max="7424" width="20" style="31" customWidth="1"/>
    <col min="7425" max="7425" width="20.85546875" style="31" customWidth="1"/>
    <col min="7426" max="7426" width="25" style="31" customWidth="1"/>
    <col min="7427" max="7427" width="18.7109375" style="31" customWidth="1"/>
    <col min="7428" max="7428" width="29.7109375" style="31" customWidth="1"/>
    <col min="7429" max="7429" width="13.42578125" style="31" customWidth="1"/>
    <col min="7430" max="7430" width="13.85546875" style="31" customWidth="1"/>
    <col min="7431" max="7435" width="16.5703125" style="31" customWidth="1"/>
    <col min="7436" max="7436" width="20.5703125" style="31" customWidth="1"/>
    <col min="7437" max="7437" width="21.140625" style="31" customWidth="1"/>
    <col min="7438" max="7438" width="9.5703125" style="31" customWidth="1"/>
    <col min="7439" max="7439" width="0.42578125" style="31" customWidth="1"/>
    <col min="7440" max="7446" width="6.42578125" style="31" customWidth="1"/>
    <col min="7447" max="7675" width="11.42578125" style="31"/>
    <col min="7676" max="7676" width="1" style="31" customWidth="1"/>
    <col min="7677" max="7677" width="4.28515625" style="31" customWidth="1"/>
    <col min="7678" max="7678" width="34.7109375" style="31" customWidth="1"/>
    <col min="7679" max="7679" width="0" style="31" hidden="1" customWidth="1"/>
    <col min="7680" max="7680" width="20" style="31" customWidth="1"/>
    <col min="7681" max="7681" width="20.85546875" style="31" customWidth="1"/>
    <col min="7682" max="7682" width="25" style="31" customWidth="1"/>
    <col min="7683" max="7683" width="18.7109375" style="31" customWidth="1"/>
    <col min="7684" max="7684" width="29.7109375" style="31" customWidth="1"/>
    <col min="7685" max="7685" width="13.42578125" style="31" customWidth="1"/>
    <col min="7686" max="7686" width="13.85546875" style="31" customWidth="1"/>
    <col min="7687" max="7691" width="16.5703125" style="31" customWidth="1"/>
    <col min="7692" max="7692" width="20.5703125" style="31" customWidth="1"/>
    <col min="7693" max="7693" width="21.140625" style="31" customWidth="1"/>
    <col min="7694" max="7694" width="9.5703125" style="31" customWidth="1"/>
    <col min="7695" max="7695" width="0.42578125" style="31" customWidth="1"/>
    <col min="7696" max="7702" width="6.42578125" style="31" customWidth="1"/>
    <col min="7703" max="7931" width="11.42578125" style="31"/>
    <col min="7932" max="7932" width="1" style="31" customWidth="1"/>
    <col min="7933" max="7933" width="4.28515625" style="31" customWidth="1"/>
    <col min="7934" max="7934" width="34.7109375" style="31" customWidth="1"/>
    <col min="7935" max="7935" width="0" style="31" hidden="1" customWidth="1"/>
    <col min="7936" max="7936" width="20" style="31" customWidth="1"/>
    <col min="7937" max="7937" width="20.85546875" style="31" customWidth="1"/>
    <col min="7938" max="7938" width="25" style="31" customWidth="1"/>
    <col min="7939" max="7939" width="18.7109375" style="31" customWidth="1"/>
    <col min="7940" max="7940" width="29.7109375" style="31" customWidth="1"/>
    <col min="7941" max="7941" width="13.42578125" style="31" customWidth="1"/>
    <col min="7942" max="7942" width="13.85546875" style="31" customWidth="1"/>
    <col min="7943" max="7947" width="16.5703125" style="31" customWidth="1"/>
    <col min="7948" max="7948" width="20.5703125" style="31" customWidth="1"/>
    <col min="7949" max="7949" width="21.140625" style="31" customWidth="1"/>
    <col min="7950" max="7950" width="9.5703125" style="31" customWidth="1"/>
    <col min="7951" max="7951" width="0.42578125" style="31" customWidth="1"/>
    <col min="7952" max="7958" width="6.42578125" style="31" customWidth="1"/>
    <col min="7959" max="8187" width="11.42578125" style="31"/>
    <col min="8188" max="8188" width="1" style="31" customWidth="1"/>
    <col min="8189" max="8189" width="4.28515625" style="31" customWidth="1"/>
    <col min="8190" max="8190" width="34.7109375" style="31" customWidth="1"/>
    <col min="8191" max="8191" width="0" style="31" hidden="1" customWidth="1"/>
    <col min="8192" max="8192" width="20" style="31" customWidth="1"/>
    <col min="8193" max="8193" width="20.85546875" style="31" customWidth="1"/>
    <col min="8194" max="8194" width="25" style="31" customWidth="1"/>
    <col min="8195" max="8195" width="18.7109375" style="31" customWidth="1"/>
    <col min="8196" max="8196" width="29.7109375" style="31" customWidth="1"/>
    <col min="8197" max="8197" width="13.42578125" style="31" customWidth="1"/>
    <col min="8198" max="8198" width="13.85546875" style="31" customWidth="1"/>
    <col min="8199" max="8203" width="16.5703125" style="31" customWidth="1"/>
    <col min="8204" max="8204" width="20.5703125" style="31" customWidth="1"/>
    <col min="8205" max="8205" width="21.140625" style="31" customWidth="1"/>
    <col min="8206" max="8206" width="9.5703125" style="31" customWidth="1"/>
    <col min="8207" max="8207" width="0.42578125" style="31" customWidth="1"/>
    <col min="8208" max="8214" width="6.42578125" style="31" customWidth="1"/>
    <col min="8215" max="8443" width="11.42578125" style="31"/>
    <col min="8444" max="8444" width="1" style="31" customWidth="1"/>
    <col min="8445" max="8445" width="4.28515625" style="31" customWidth="1"/>
    <col min="8446" max="8446" width="34.7109375" style="31" customWidth="1"/>
    <col min="8447" max="8447" width="0" style="31" hidden="1" customWidth="1"/>
    <col min="8448" max="8448" width="20" style="31" customWidth="1"/>
    <col min="8449" max="8449" width="20.85546875" style="31" customWidth="1"/>
    <col min="8450" max="8450" width="25" style="31" customWidth="1"/>
    <col min="8451" max="8451" width="18.7109375" style="31" customWidth="1"/>
    <col min="8452" max="8452" width="29.7109375" style="31" customWidth="1"/>
    <col min="8453" max="8453" width="13.42578125" style="31" customWidth="1"/>
    <col min="8454" max="8454" width="13.85546875" style="31" customWidth="1"/>
    <col min="8455" max="8459" width="16.5703125" style="31" customWidth="1"/>
    <col min="8460" max="8460" width="20.5703125" style="31" customWidth="1"/>
    <col min="8461" max="8461" width="21.140625" style="31" customWidth="1"/>
    <col min="8462" max="8462" width="9.5703125" style="31" customWidth="1"/>
    <col min="8463" max="8463" width="0.42578125" style="31" customWidth="1"/>
    <col min="8464" max="8470" width="6.42578125" style="31" customWidth="1"/>
    <col min="8471" max="8699" width="11.42578125" style="31"/>
    <col min="8700" max="8700" width="1" style="31" customWidth="1"/>
    <col min="8701" max="8701" width="4.28515625" style="31" customWidth="1"/>
    <col min="8702" max="8702" width="34.7109375" style="31" customWidth="1"/>
    <col min="8703" max="8703" width="0" style="31" hidden="1" customWidth="1"/>
    <col min="8704" max="8704" width="20" style="31" customWidth="1"/>
    <col min="8705" max="8705" width="20.85546875" style="31" customWidth="1"/>
    <col min="8706" max="8706" width="25" style="31" customWidth="1"/>
    <col min="8707" max="8707" width="18.7109375" style="31" customWidth="1"/>
    <col min="8708" max="8708" width="29.7109375" style="31" customWidth="1"/>
    <col min="8709" max="8709" width="13.42578125" style="31" customWidth="1"/>
    <col min="8710" max="8710" width="13.85546875" style="31" customWidth="1"/>
    <col min="8711" max="8715" width="16.5703125" style="31" customWidth="1"/>
    <col min="8716" max="8716" width="20.5703125" style="31" customWidth="1"/>
    <col min="8717" max="8717" width="21.140625" style="31" customWidth="1"/>
    <col min="8718" max="8718" width="9.5703125" style="31" customWidth="1"/>
    <col min="8719" max="8719" width="0.42578125" style="31" customWidth="1"/>
    <col min="8720" max="8726" width="6.42578125" style="31" customWidth="1"/>
    <col min="8727" max="8955" width="11.42578125" style="31"/>
    <col min="8956" max="8956" width="1" style="31" customWidth="1"/>
    <col min="8957" max="8957" width="4.28515625" style="31" customWidth="1"/>
    <col min="8958" max="8958" width="34.7109375" style="31" customWidth="1"/>
    <col min="8959" max="8959" width="0" style="31" hidden="1" customWidth="1"/>
    <col min="8960" max="8960" width="20" style="31" customWidth="1"/>
    <col min="8961" max="8961" width="20.85546875" style="31" customWidth="1"/>
    <col min="8962" max="8962" width="25" style="31" customWidth="1"/>
    <col min="8963" max="8963" width="18.7109375" style="31" customWidth="1"/>
    <col min="8964" max="8964" width="29.7109375" style="31" customWidth="1"/>
    <col min="8965" max="8965" width="13.42578125" style="31" customWidth="1"/>
    <col min="8966" max="8966" width="13.85546875" style="31" customWidth="1"/>
    <col min="8967" max="8971" width="16.5703125" style="31" customWidth="1"/>
    <col min="8972" max="8972" width="20.5703125" style="31" customWidth="1"/>
    <col min="8973" max="8973" width="21.140625" style="31" customWidth="1"/>
    <col min="8974" max="8974" width="9.5703125" style="31" customWidth="1"/>
    <col min="8975" max="8975" width="0.42578125" style="31" customWidth="1"/>
    <col min="8976" max="8982" width="6.42578125" style="31" customWidth="1"/>
    <col min="8983" max="9211" width="11.42578125" style="31"/>
    <col min="9212" max="9212" width="1" style="31" customWidth="1"/>
    <col min="9213" max="9213" width="4.28515625" style="31" customWidth="1"/>
    <col min="9214" max="9214" width="34.7109375" style="31" customWidth="1"/>
    <col min="9215" max="9215" width="0" style="31" hidden="1" customWidth="1"/>
    <col min="9216" max="9216" width="20" style="31" customWidth="1"/>
    <col min="9217" max="9217" width="20.85546875" style="31" customWidth="1"/>
    <col min="9218" max="9218" width="25" style="31" customWidth="1"/>
    <col min="9219" max="9219" width="18.7109375" style="31" customWidth="1"/>
    <col min="9220" max="9220" width="29.7109375" style="31" customWidth="1"/>
    <col min="9221" max="9221" width="13.42578125" style="31" customWidth="1"/>
    <col min="9222" max="9222" width="13.85546875" style="31" customWidth="1"/>
    <col min="9223" max="9227" width="16.5703125" style="31" customWidth="1"/>
    <col min="9228" max="9228" width="20.5703125" style="31" customWidth="1"/>
    <col min="9229" max="9229" width="21.140625" style="31" customWidth="1"/>
    <col min="9230" max="9230" width="9.5703125" style="31" customWidth="1"/>
    <col min="9231" max="9231" width="0.42578125" style="31" customWidth="1"/>
    <col min="9232" max="9238" width="6.42578125" style="31" customWidth="1"/>
    <col min="9239" max="9467" width="11.42578125" style="31"/>
    <col min="9468" max="9468" width="1" style="31" customWidth="1"/>
    <col min="9469" max="9469" width="4.28515625" style="31" customWidth="1"/>
    <col min="9470" max="9470" width="34.7109375" style="31" customWidth="1"/>
    <col min="9471" max="9471" width="0" style="31" hidden="1" customWidth="1"/>
    <col min="9472" max="9472" width="20" style="31" customWidth="1"/>
    <col min="9473" max="9473" width="20.85546875" style="31" customWidth="1"/>
    <col min="9474" max="9474" width="25" style="31" customWidth="1"/>
    <col min="9475" max="9475" width="18.7109375" style="31" customWidth="1"/>
    <col min="9476" max="9476" width="29.7109375" style="31" customWidth="1"/>
    <col min="9477" max="9477" width="13.42578125" style="31" customWidth="1"/>
    <col min="9478" max="9478" width="13.85546875" style="31" customWidth="1"/>
    <col min="9479" max="9483" width="16.5703125" style="31" customWidth="1"/>
    <col min="9484" max="9484" width="20.5703125" style="31" customWidth="1"/>
    <col min="9485" max="9485" width="21.140625" style="31" customWidth="1"/>
    <col min="9486" max="9486" width="9.5703125" style="31" customWidth="1"/>
    <col min="9487" max="9487" width="0.42578125" style="31" customWidth="1"/>
    <col min="9488" max="9494" width="6.42578125" style="31" customWidth="1"/>
    <col min="9495" max="9723" width="11.42578125" style="31"/>
    <col min="9724" max="9724" width="1" style="31" customWidth="1"/>
    <col min="9725" max="9725" width="4.28515625" style="31" customWidth="1"/>
    <col min="9726" max="9726" width="34.7109375" style="31" customWidth="1"/>
    <col min="9727" max="9727" width="0" style="31" hidden="1" customWidth="1"/>
    <col min="9728" max="9728" width="20" style="31" customWidth="1"/>
    <col min="9729" max="9729" width="20.85546875" style="31" customWidth="1"/>
    <col min="9730" max="9730" width="25" style="31" customWidth="1"/>
    <col min="9731" max="9731" width="18.7109375" style="31" customWidth="1"/>
    <col min="9732" max="9732" width="29.7109375" style="31" customWidth="1"/>
    <col min="9733" max="9733" width="13.42578125" style="31" customWidth="1"/>
    <col min="9734" max="9734" width="13.85546875" style="31" customWidth="1"/>
    <col min="9735" max="9739" width="16.5703125" style="31" customWidth="1"/>
    <col min="9740" max="9740" width="20.5703125" style="31" customWidth="1"/>
    <col min="9741" max="9741" width="21.140625" style="31" customWidth="1"/>
    <col min="9742" max="9742" width="9.5703125" style="31" customWidth="1"/>
    <col min="9743" max="9743" width="0.42578125" style="31" customWidth="1"/>
    <col min="9744" max="9750" width="6.42578125" style="31" customWidth="1"/>
    <col min="9751" max="9979" width="11.42578125" style="31"/>
    <col min="9980" max="9980" width="1" style="31" customWidth="1"/>
    <col min="9981" max="9981" width="4.28515625" style="31" customWidth="1"/>
    <col min="9982" max="9982" width="34.7109375" style="31" customWidth="1"/>
    <col min="9983" max="9983" width="0" style="31" hidden="1" customWidth="1"/>
    <col min="9984" max="9984" width="20" style="31" customWidth="1"/>
    <col min="9985" max="9985" width="20.85546875" style="31" customWidth="1"/>
    <col min="9986" max="9986" width="25" style="31" customWidth="1"/>
    <col min="9987" max="9987" width="18.7109375" style="31" customWidth="1"/>
    <col min="9988" max="9988" width="29.7109375" style="31" customWidth="1"/>
    <col min="9989" max="9989" width="13.42578125" style="31" customWidth="1"/>
    <col min="9990" max="9990" width="13.85546875" style="31" customWidth="1"/>
    <col min="9991" max="9995" width="16.5703125" style="31" customWidth="1"/>
    <col min="9996" max="9996" width="20.5703125" style="31" customWidth="1"/>
    <col min="9997" max="9997" width="21.140625" style="31" customWidth="1"/>
    <col min="9998" max="9998" width="9.5703125" style="31" customWidth="1"/>
    <col min="9999" max="9999" width="0.42578125" style="31" customWidth="1"/>
    <col min="10000" max="10006" width="6.42578125" style="31" customWidth="1"/>
    <col min="10007" max="10235" width="11.42578125" style="31"/>
    <col min="10236" max="10236" width="1" style="31" customWidth="1"/>
    <col min="10237" max="10237" width="4.28515625" style="31" customWidth="1"/>
    <col min="10238" max="10238" width="34.7109375" style="31" customWidth="1"/>
    <col min="10239" max="10239" width="0" style="31" hidden="1" customWidth="1"/>
    <col min="10240" max="10240" width="20" style="31" customWidth="1"/>
    <col min="10241" max="10241" width="20.85546875" style="31" customWidth="1"/>
    <col min="10242" max="10242" width="25" style="31" customWidth="1"/>
    <col min="10243" max="10243" width="18.7109375" style="31" customWidth="1"/>
    <col min="10244" max="10244" width="29.7109375" style="31" customWidth="1"/>
    <col min="10245" max="10245" width="13.42578125" style="31" customWidth="1"/>
    <col min="10246" max="10246" width="13.85546875" style="31" customWidth="1"/>
    <col min="10247" max="10251" width="16.5703125" style="31" customWidth="1"/>
    <col min="10252" max="10252" width="20.5703125" style="31" customWidth="1"/>
    <col min="10253" max="10253" width="21.140625" style="31" customWidth="1"/>
    <col min="10254" max="10254" width="9.5703125" style="31" customWidth="1"/>
    <col min="10255" max="10255" width="0.42578125" style="31" customWidth="1"/>
    <col min="10256" max="10262" width="6.42578125" style="31" customWidth="1"/>
    <col min="10263" max="10491" width="11.42578125" style="31"/>
    <col min="10492" max="10492" width="1" style="31" customWidth="1"/>
    <col min="10493" max="10493" width="4.28515625" style="31" customWidth="1"/>
    <col min="10494" max="10494" width="34.7109375" style="31" customWidth="1"/>
    <col min="10495" max="10495" width="0" style="31" hidden="1" customWidth="1"/>
    <col min="10496" max="10496" width="20" style="31" customWidth="1"/>
    <col min="10497" max="10497" width="20.85546875" style="31" customWidth="1"/>
    <col min="10498" max="10498" width="25" style="31" customWidth="1"/>
    <col min="10499" max="10499" width="18.7109375" style="31" customWidth="1"/>
    <col min="10500" max="10500" width="29.7109375" style="31" customWidth="1"/>
    <col min="10501" max="10501" width="13.42578125" style="31" customWidth="1"/>
    <col min="10502" max="10502" width="13.85546875" style="31" customWidth="1"/>
    <col min="10503" max="10507" width="16.5703125" style="31" customWidth="1"/>
    <col min="10508" max="10508" width="20.5703125" style="31" customWidth="1"/>
    <col min="10509" max="10509" width="21.140625" style="31" customWidth="1"/>
    <col min="10510" max="10510" width="9.5703125" style="31" customWidth="1"/>
    <col min="10511" max="10511" width="0.42578125" style="31" customWidth="1"/>
    <col min="10512" max="10518" width="6.42578125" style="31" customWidth="1"/>
    <col min="10519" max="10747" width="11.42578125" style="31"/>
    <col min="10748" max="10748" width="1" style="31" customWidth="1"/>
    <col min="10749" max="10749" width="4.28515625" style="31" customWidth="1"/>
    <col min="10750" max="10750" width="34.7109375" style="31" customWidth="1"/>
    <col min="10751" max="10751" width="0" style="31" hidden="1" customWidth="1"/>
    <col min="10752" max="10752" width="20" style="31" customWidth="1"/>
    <col min="10753" max="10753" width="20.85546875" style="31" customWidth="1"/>
    <col min="10754" max="10754" width="25" style="31" customWidth="1"/>
    <col min="10755" max="10755" width="18.7109375" style="31" customWidth="1"/>
    <col min="10756" max="10756" width="29.7109375" style="31" customWidth="1"/>
    <col min="10757" max="10757" width="13.42578125" style="31" customWidth="1"/>
    <col min="10758" max="10758" width="13.85546875" style="31" customWidth="1"/>
    <col min="10759" max="10763" width="16.5703125" style="31" customWidth="1"/>
    <col min="10764" max="10764" width="20.5703125" style="31" customWidth="1"/>
    <col min="10765" max="10765" width="21.140625" style="31" customWidth="1"/>
    <col min="10766" max="10766" width="9.5703125" style="31" customWidth="1"/>
    <col min="10767" max="10767" width="0.42578125" style="31" customWidth="1"/>
    <col min="10768" max="10774" width="6.42578125" style="31" customWidth="1"/>
    <col min="10775" max="11003" width="11.42578125" style="31"/>
    <col min="11004" max="11004" width="1" style="31" customWidth="1"/>
    <col min="11005" max="11005" width="4.28515625" style="31" customWidth="1"/>
    <col min="11006" max="11006" width="34.7109375" style="31" customWidth="1"/>
    <col min="11007" max="11007" width="0" style="31" hidden="1" customWidth="1"/>
    <col min="11008" max="11008" width="20" style="31" customWidth="1"/>
    <col min="11009" max="11009" width="20.85546875" style="31" customWidth="1"/>
    <col min="11010" max="11010" width="25" style="31" customWidth="1"/>
    <col min="11011" max="11011" width="18.7109375" style="31" customWidth="1"/>
    <col min="11012" max="11012" width="29.7109375" style="31" customWidth="1"/>
    <col min="11013" max="11013" width="13.42578125" style="31" customWidth="1"/>
    <col min="11014" max="11014" width="13.85546875" style="31" customWidth="1"/>
    <col min="11015" max="11019" width="16.5703125" style="31" customWidth="1"/>
    <col min="11020" max="11020" width="20.5703125" style="31" customWidth="1"/>
    <col min="11021" max="11021" width="21.140625" style="31" customWidth="1"/>
    <col min="11022" max="11022" width="9.5703125" style="31" customWidth="1"/>
    <col min="11023" max="11023" width="0.42578125" style="31" customWidth="1"/>
    <col min="11024" max="11030" width="6.42578125" style="31" customWidth="1"/>
    <col min="11031" max="11259" width="11.42578125" style="31"/>
    <col min="11260" max="11260" width="1" style="31" customWidth="1"/>
    <col min="11261" max="11261" width="4.28515625" style="31" customWidth="1"/>
    <col min="11262" max="11262" width="34.7109375" style="31" customWidth="1"/>
    <col min="11263" max="11263" width="0" style="31" hidden="1" customWidth="1"/>
    <col min="11264" max="11264" width="20" style="31" customWidth="1"/>
    <col min="11265" max="11265" width="20.85546875" style="31" customWidth="1"/>
    <col min="11266" max="11266" width="25" style="31" customWidth="1"/>
    <col min="11267" max="11267" width="18.7109375" style="31" customWidth="1"/>
    <col min="11268" max="11268" width="29.7109375" style="31" customWidth="1"/>
    <col min="11269" max="11269" width="13.42578125" style="31" customWidth="1"/>
    <col min="11270" max="11270" width="13.85546875" style="31" customWidth="1"/>
    <col min="11271" max="11275" width="16.5703125" style="31" customWidth="1"/>
    <col min="11276" max="11276" width="20.5703125" style="31" customWidth="1"/>
    <col min="11277" max="11277" width="21.140625" style="31" customWidth="1"/>
    <col min="11278" max="11278" width="9.5703125" style="31" customWidth="1"/>
    <col min="11279" max="11279" width="0.42578125" style="31" customWidth="1"/>
    <col min="11280" max="11286" width="6.42578125" style="31" customWidth="1"/>
    <col min="11287" max="11515" width="11.42578125" style="31"/>
    <col min="11516" max="11516" width="1" style="31" customWidth="1"/>
    <col min="11517" max="11517" width="4.28515625" style="31" customWidth="1"/>
    <col min="11518" max="11518" width="34.7109375" style="31" customWidth="1"/>
    <col min="11519" max="11519" width="0" style="31" hidden="1" customWidth="1"/>
    <col min="11520" max="11520" width="20" style="31" customWidth="1"/>
    <col min="11521" max="11521" width="20.85546875" style="31" customWidth="1"/>
    <col min="11522" max="11522" width="25" style="31" customWidth="1"/>
    <col min="11523" max="11523" width="18.7109375" style="31" customWidth="1"/>
    <col min="11524" max="11524" width="29.7109375" style="31" customWidth="1"/>
    <col min="11525" max="11525" width="13.42578125" style="31" customWidth="1"/>
    <col min="11526" max="11526" width="13.85546875" style="31" customWidth="1"/>
    <col min="11527" max="11531" width="16.5703125" style="31" customWidth="1"/>
    <col min="11532" max="11532" width="20.5703125" style="31" customWidth="1"/>
    <col min="11533" max="11533" width="21.140625" style="31" customWidth="1"/>
    <col min="11534" max="11534" width="9.5703125" style="31" customWidth="1"/>
    <col min="11535" max="11535" width="0.42578125" style="31" customWidth="1"/>
    <col min="11536" max="11542" width="6.42578125" style="31" customWidth="1"/>
    <col min="11543" max="11771" width="11.42578125" style="31"/>
    <col min="11772" max="11772" width="1" style="31" customWidth="1"/>
    <col min="11773" max="11773" width="4.28515625" style="31" customWidth="1"/>
    <col min="11774" max="11774" width="34.7109375" style="31" customWidth="1"/>
    <col min="11775" max="11775" width="0" style="31" hidden="1" customWidth="1"/>
    <col min="11776" max="11776" width="20" style="31" customWidth="1"/>
    <col min="11777" max="11777" width="20.85546875" style="31" customWidth="1"/>
    <col min="11778" max="11778" width="25" style="31" customWidth="1"/>
    <col min="11779" max="11779" width="18.7109375" style="31" customWidth="1"/>
    <col min="11780" max="11780" width="29.7109375" style="31" customWidth="1"/>
    <col min="11781" max="11781" width="13.42578125" style="31" customWidth="1"/>
    <col min="11782" max="11782" width="13.85546875" style="31" customWidth="1"/>
    <col min="11783" max="11787" width="16.5703125" style="31" customWidth="1"/>
    <col min="11788" max="11788" width="20.5703125" style="31" customWidth="1"/>
    <col min="11789" max="11789" width="21.140625" style="31" customWidth="1"/>
    <col min="11790" max="11790" width="9.5703125" style="31" customWidth="1"/>
    <col min="11791" max="11791" width="0.42578125" style="31" customWidth="1"/>
    <col min="11792" max="11798" width="6.42578125" style="31" customWidth="1"/>
    <col min="11799" max="12027" width="11.42578125" style="31"/>
    <col min="12028" max="12028" width="1" style="31" customWidth="1"/>
    <col min="12029" max="12029" width="4.28515625" style="31" customWidth="1"/>
    <col min="12030" max="12030" width="34.7109375" style="31" customWidth="1"/>
    <col min="12031" max="12031" width="0" style="31" hidden="1" customWidth="1"/>
    <col min="12032" max="12032" width="20" style="31" customWidth="1"/>
    <col min="12033" max="12033" width="20.85546875" style="31" customWidth="1"/>
    <col min="12034" max="12034" width="25" style="31" customWidth="1"/>
    <col min="12035" max="12035" width="18.7109375" style="31" customWidth="1"/>
    <col min="12036" max="12036" width="29.7109375" style="31" customWidth="1"/>
    <col min="12037" max="12037" width="13.42578125" style="31" customWidth="1"/>
    <col min="12038" max="12038" width="13.85546875" style="31" customWidth="1"/>
    <col min="12039" max="12043" width="16.5703125" style="31" customWidth="1"/>
    <col min="12044" max="12044" width="20.5703125" style="31" customWidth="1"/>
    <col min="12045" max="12045" width="21.140625" style="31" customWidth="1"/>
    <col min="12046" max="12046" width="9.5703125" style="31" customWidth="1"/>
    <col min="12047" max="12047" width="0.42578125" style="31" customWidth="1"/>
    <col min="12048" max="12054" width="6.42578125" style="31" customWidth="1"/>
    <col min="12055" max="12283" width="11.42578125" style="31"/>
    <col min="12284" max="12284" width="1" style="31" customWidth="1"/>
    <col min="12285" max="12285" width="4.28515625" style="31" customWidth="1"/>
    <col min="12286" max="12286" width="34.7109375" style="31" customWidth="1"/>
    <col min="12287" max="12287" width="0" style="31" hidden="1" customWidth="1"/>
    <col min="12288" max="12288" width="20" style="31" customWidth="1"/>
    <col min="12289" max="12289" width="20.85546875" style="31" customWidth="1"/>
    <col min="12290" max="12290" width="25" style="31" customWidth="1"/>
    <col min="12291" max="12291" width="18.7109375" style="31" customWidth="1"/>
    <col min="12292" max="12292" width="29.7109375" style="31" customWidth="1"/>
    <col min="12293" max="12293" width="13.42578125" style="31" customWidth="1"/>
    <col min="12294" max="12294" width="13.85546875" style="31" customWidth="1"/>
    <col min="12295" max="12299" width="16.5703125" style="31" customWidth="1"/>
    <col min="12300" max="12300" width="20.5703125" style="31" customWidth="1"/>
    <col min="12301" max="12301" width="21.140625" style="31" customWidth="1"/>
    <col min="12302" max="12302" width="9.5703125" style="31" customWidth="1"/>
    <col min="12303" max="12303" width="0.42578125" style="31" customWidth="1"/>
    <col min="12304" max="12310" width="6.42578125" style="31" customWidth="1"/>
    <col min="12311" max="12539" width="11.42578125" style="31"/>
    <col min="12540" max="12540" width="1" style="31" customWidth="1"/>
    <col min="12541" max="12541" width="4.28515625" style="31" customWidth="1"/>
    <col min="12542" max="12542" width="34.7109375" style="31" customWidth="1"/>
    <col min="12543" max="12543" width="0" style="31" hidden="1" customWidth="1"/>
    <col min="12544" max="12544" width="20" style="31" customWidth="1"/>
    <col min="12545" max="12545" width="20.85546875" style="31" customWidth="1"/>
    <col min="12546" max="12546" width="25" style="31" customWidth="1"/>
    <col min="12547" max="12547" width="18.7109375" style="31" customWidth="1"/>
    <col min="12548" max="12548" width="29.7109375" style="31" customWidth="1"/>
    <col min="12549" max="12549" width="13.42578125" style="31" customWidth="1"/>
    <col min="12550" max="12550" width="13.85546875" style="31" customWidth="1"/>
    <col min="12551" max="12555" width="16.5703125" style="31" customWidth="1"/>
    <col min="12556" max="12556" width="20.5703125" style="31" customWidth="1"/>
    <col min="12557" max="12557" width="21.140625" style="31" customWidth="1"/>
    <col min="12558" max="12558" width="9.5703125" style="31" customWidth="1"/>
    <col min="12559" max="12559" width="0.42578125" style="31" customWidth="1"/>
    <col min="12560" max="12566" width="6.42578125" style="31" customWidth="1"/>
    <col min="12567" max="12795" width="11.42578125" style="31"/>
    <col min="12796" max="12796" width="1" style="31" customWidth="1"/>
    <col min="12797" max="12797" width="4.28515625" style="31" customWidth="1"/>
    <col min="12798" max="12798" width="34.7109375" style="31" customWidth="1"/>
    <col min="12799" max="12799" width="0" style="31" hidden="1" customWidth="1"/>
    <col min="12800" max="12800" width="20" style="31" customWidth="1"/>
    <col min="12801" max="12801" width="20.85546875" style="31" customWidth="1"/>
    <col min="12802" max="12802" width="25" style="31" customWidth="1"/>
    <col min="12803" max="12803" width="18.7109375" style="31" customWidth="1"/>
    <col min="12804" max="12804" width="29.7109375" style="31" customWidth="1"/>
    <col min="12805" max="12805" width="13.42578125" style="31" customWidth="1"/>
    <col min="12806" max="12806" width="13.85546875" style="31" customWidth="1"/>
    <col min="12807" max="12811" width="16.5703125" style="31" customWidth="1"/>
    <col min="12812" max="12812" width="20.5703125" style="31" customWidth="1"/>
    <col min="12813" max="12813" width="21.140625" style="31" customWidth="1"/>
    <col min="12814" max="12814" width="9.5703125" style="31" customWidth="1"/>
    <col min="12815" max="12815" width="0.42578125" style="31" customWidth="1"/>
    <col min="12816" max="12822" width="6.42578125" style="31" customWidth="1"/>
    <col min="12823" max="13051" width="11.42578125" style="31"/>
    <col min="13052" max="13052" width="1" style="31" customWidth="1"/>
    <col min="13053" max="13053" width="4.28515625" style="31" customWidth="1"/>
    <col min="13054" max="13054" width="34.7109375" style="31" customWidth="1"/>
    <col min="13055" max="13055" width="0" style="31" hidden="1" customWidth="1"/>
    <col min="13056" max="13056" width="20" style="31" customWidth="1"/>
    <col min="13057" max="13057" width="20.85546875" style="31" customWidth="1"/>
    <col min="13058" max="13058" width="25" style="31" customWidth="1"/>
    <col min="13059" max="13059" width="18.7109375" style="31" customWidth="1"/>
    <col min="13060" max="13060" width="29.7109375" style="31" customWidth="1"/>
    <col min="13061" max="13061" width="13.42578125" style="31" customWidth="1"/>
    <col min="13062" max="13062" width="13.85546875" style="31" customWidth="1"/>
    <col min="13063" max="13067" width="16.5703125" style="31" customWidth="1"/>
    <col min="13068" max="13068" width="20.5703125" style="31" customWidth="1"/>
    <col min="13069" max="13069" width="21.140625" style="31" customWidth="1"/>
    <col min="13070" max="13070" width="9.5703125" style="31" customWidth="1"/>
    <col min="13071" max="13071" width="0.42578125" style="31" customWidth="1"/>
    <col min="13072" max="13078" width="6.42578125" style="31" customWidth="1"/>
    <col min="13079" max="13307" width="11.42578125" style="31"/>
    <col min="13308" max="13308" width="1" style="31" customWidth="1"/>
    <col min="13309" max="13309" width="4.28515625" style="31" customWidth="1"/>
    <col min="13310" max="13310" width="34.7109375" style="31" customWidth="1"/>
    <col min="13311" max="13311" width="0" style="31" hidden="1" customWidth="1"/>
    <col min="13312" max="13312" width="20" style="31" customWidth="1"/>
    <col min="13313" max="13313" width="20.85546875" style="31" customWidth="1"/>
    <col min="13314" max="13314" width="25" style="31" customWidth="1"/>
    <col min="13315" max="13315" width="18.7109375" style="31" customWidth="1"/>
    <col min="13316" max="13316" width="29.7109375" style="31" customWidth="1"/>
    <col min="13317" max="13317" width="13.42578125" style="31" customWidth="1"/>
    <col min="13318" max="13318" width="13.85546875" style="31" customWidth="1"/>
    <col min="13319" max="13323" width="16.5703125" style="31" customWidth="1"/>
    <col min="13324" max="13324" width="20.5703125" style="31" customWidth="1"/>
    <col min="13325" max="13325" width="21.140625" style="31" customWidth="1"/>
    <col min="13326" max="13326" width="9.5703125" style="31" customWidth="1"/>
    <col min="13327" max="13327" width="0.42578125" style="31" customWidth="1"/>
    <col min="13328" max="13334" width="6.42578125" style="31" customWidth="1"/>
    <col min="13335" max="13563" width="11.42578125" style="31"/>
    <col min="13564" max="13564" width="1" style="31" customWidth="1"/>
    <col min="13565" max="13565" width="4.28515625" style="31" customWidth="1"/>
    <col min="13566" max="13566" width="34.7109375" style="31" customWidth="1"/>
    <col min="13567" max="13567" width="0" style="31" hidden="1" customWidth="1"/>
    <col min="13568" max="13568" width="20" style="31" customWidth="1"/>
    <col min="13569" max="13569" width="20.85546875" style="31" customWidth="1"/>
    <col min="13570" max="13570" width="25" style="31" customWidth="1"/>
    <col min="13571" max="13571" width="18.7109375" style="31" customWidth="1"/>
    <col min="13572" max="13572" width="29.7109375" style="31" customWidth="1"/>
    <col min="13573" max="13573" width="13.42578125" style="31" customWidth="1"/>
    <col min="13574" max="13574" width="13.85546875" style="31" customWidth="1"/>
    <col min="13575" max="13579" width="16.5703125" style="31" customWidth="1"/>
    <col min="13580" max="13580" width="20.5703125" style="31" customWidth="1"/>
    <col min="13581" max="13581" width="21.140625" style="31" customWidth="1"/>
    <col min="13582" max="13582" width="9.5703125" style="31" customWidth="1"/>
    <col min="13583" max="13583" width="0.42578125" style="31" customWidth="1"/>
    <col min="13584" max="13590" width="6.42578125" style="31" customWidth="1"/>
    <col min="13591" max="13819" width="11.42578125" style="31"/>
    <col min="13820" max="13820" width="1" style="31" customWidth="1"/>
    <col min="13821" max="13821" width="4.28515625" style="31" customWidth="1"/>
    <col min="13822" max="13822" width="34.7109375" style="31" customWidth="1"/>
    <col min="13823" max="13823" width="0" style="31" hidden="1" customWidth="1"/>
    <col min="13824" max="13824" width="20" style="31" customWidth="1"/>
    <col min="13825" max="13825" width="20.85546875" style="31" customWidth="1"/>
    <col min="13826" max="13826" width="25" style="31" customWidth="1"/>
    <col min="13827" max="13827" width="18.7109375" style="31" customWidth="1"/>
    <col min="13828" max="13828" width="29.7109375" style="31" customWidth="1"/>
    <col min="13829" max="13829" width="13.42578125" style="31" customWidth="1"/>
    <col min="13830" max="13830" width="13.85546875" style="31" customWidth="1"/>
    <col min="13831" max="13835" width="16.5703125" style="31" customWidth="1"/>
    <col min="13836" max="13836" width="20.5703125" style="31" customWidth="1"/>
    <col min="13837" max="13837" width="21.140625" style="31" customWidth="1"/>
    <col min="13838" max="13838" width="9.5703125" style="31" customWidth="1"/>
    <col min="13839" max="13839" width="0.42578125" style="31" customWidth="1"/>
    <col min="13840" max="13846" width="6.42578125" style="31" customWidth="1"/>
    <col min="13847" max="14075" width="11.42578125" style="31"/>
    <col min="14076" max="14076" width="1" style="31" customWidth="1"/>
    <col min="14077" max="14077" width="4.28515625" style="31" customWidth="1"/>
    <col min="14078" max="14078" width="34.7109375" style="31" customWidth="1"/>
    <col min="14079" max="14079" width="0" style="31" hidden="1" customWidth="1"/>
    <col min="14080" max="14080" width="20" style="31" customWidth="1"/>
    <col min="14081" max="14081" width="20.85546875" style="31" customWidth="1"/>
    <col min="14082" max="14082" width="25" style="31" customWidth="1"/>
    <col min="14083" max="14083" width="18.7109375" style="31" customWidth="1"/>
    <col min="14084" max="14084" width="29.7109375" style="31" customWidth="1"/>
    <col min="14085" max="14085" width="13.42578125" style="31" customWidth="1"/>
    <col min="14086" max="14086" width="13.85546875" style="31" customWidth="1"/>
    <col min="14087" max="14091" width="16.5703125" style="31" customWidth="1"/>
    <col min="14092" max="14092" width="20.5703125" style="31" customWidth="1"/>
    <col min="14093" max="14093" width="21.140625" style="31" customWidth="1"/>
    <col min="14094" max="14094" width="9.5703125" style="31" customWidth="1"/>
    <col min="14095" max="14095" width="0.42578125" style="31" customWidth="1"/>
    <col min="14096" max="14102" width="6.42578125" style="31" customWidth="1"/>
    <col min="14103" max="14331" width="11.42578125" style="31"/>
    <col min="14332" max="14332" width="1" style="31" customWidth="1"/>
    <col min="14333" max="14333" width="4.28515625" style="31" customWidth="1"/>
    <col min="14334" max="14334" width="34.7109375" style="31" customWidth="1"/>
    <col min="14335" max="14335" width="0" style="31" hidden="1" customWidth="1"/>
    <col min="14336" max="14336" width="20" style="31" customWidth="1"/>
    <col min="14337" max="14337" width="20.85546875" style="31" customWidth="1"/>
    <col min="14338" max="14338" width="25" style="31" customWidth="1"/>
    <col min="14339" max="14339" width="18.7109375" style="31" customWidth="1"/>
    <col min="14340" max="14340" width="29.7109375" style="31" customWidth="1"/>
    <col min="14341" max="14341" width="13.42578125" style="31" customWidth="1"/>
    <col min="14342" max="14342" width="13.85546875" style="31" customWidth="1"/>
    <col min="14343" max="14347" width="16.5703125" style="31" customWidth="1"/>
    <col min="14348" max="14348" width="20.5703125" style="31" customWidth="1"/>
    <col min="14349" max="14349" width="21.140625" style="31" customWidth="1"/>
    <col min="14350" max="14350" width="9.5703125" style="31" customWidth="1"/>
    <col min="14351" max="14351" width="0.42578125" style="31" customWidth="1"/>
    <col min="14352" max="14358" width="6.42578125" style="31" customWidth="1"/>
    <col min="14359" max="14587" width="11.42578125" style="31"/>
    <col min="14588" max="14588" width="1" style="31" customWidth="1"/>
    <col min="14589" max="14589" width="4.28515625" style="31" customWidth="1"/>
    <col min="14590" max="14590" width="34.7109375" style="31" customWidth="1"/>
    <col min="14591" max="14591" width="0" style="31" hidden="1" customWidth="1"/>
    <col min="14592" max="14592" width="20" style="31" customWidth="1"/>
    <col min="14593" max="14593" width="20.85546875" style="31" customWidth="1"/>
    <col min="14594" max="14594" width="25" style="31" customWidth="1"/>
    <col min="14595" max="14595" width="18.7109375" style="31" customWidth="1"/>
    <col min="14596" max="14596" width="29.7109375" style="31" customWidth="1"/>
    <col min="14597" max="14597" width="13.42578125" style="31" customWidth="1"/>
    <col min="14598" max="14598" width="13.85546875" style="31" customWidth="1"/>
    <col min="14599" max="14603" width="16.5703125" style="31" customWidth="1"/>
    <col min="14604" max="14604" width="20.5703125" style="31" customWidth="1"/>
    <col min="14605" max="14605" width="21.140625" style="31" customWidth="1"/>
    <col min="14606" max="14606" width="9.5703125" style="31" customWidth="1"/>
    <col min="14607" max="14607" width="0.42578125" style="31" customWidth="1"/>
    <col min="14608" max="14614" width="6.42578125" style="31" customWidth="1"/>
    <col min="14615" max="14843" width="11.42578125" style="31"/>
    <col min="14844" max="14844" width="1" style="31" customWidth="1"/>
    <col min="14845" max="14845" width="4.28515625" style="31" customWidth="1"/>
    <col min="14846" max="14846" width="34.7109375" style="31" customWidth="1"/>
    <col min="14847" max="14847" width="0" style="31" hidden="1" customWidth="1"/>
    <col min="14848" max="14848" width="20" style="31" customWidth="1"/>
    <col min="14849" max="14849" width="20.85546875" style="31" customWidth="1"/>
    <col min="14850" max="14850" width="25" style="31" customWidth="1"/>
    <col min="14851" max="14851" width="18.7109375" style="31" customWidth="1"/>
    <col min="14852" max="14852" width="29.7109375" style="31" customWidth="1"/>
    <col min="14853" max="14853" width="13.42578125" style="31" customWidth="1"/>
    <col min="14854" max="14854" width="13.85546875" style="31" customWidth="1"/>
    <col min="14855" max="14859" width="16.5703125" style="31" customWidth="1"/>
    <col min="14860" max="14860" width="20.5703125" style="31" customWidth="1"/>
    <col min="14861" max="14861" width="21.140625" style="31" customWidth="1"/>
    <col min="14862" max="14862" width="9.5703125" style="31" customWidth="1"/>
    <col min="14863" max="14863" width="0.42578125" style="31" customWidth="1"/>
    <col min="14864" max="14870" width="6.42578125" style="31" customWidth="1"/>
    <col min="14871" max="15099" width="11.42578125" style="31"/>
    <col min="15100" max="15100" width="1" style="31" customWidth="1"/>
    <col min="15101" max="15101" width="4.28515625" style="31" customWidth="1"/>
    <col min="15102" max="15102" width="34.7109375" style="31" customWidth="1"/>
    <col min="15103" max="15103" width="0" style="31" hidden="1" customWidth="1"/>
    <col min="15104" max="15104" width="20" style="31" customWidth="1"/>
    <col min="15105" max="15105" width="20.85546875" style="31" customWidth="1"/>
    <col min="15106" max="15106" width="25" style="31" customWidth="1"/>
    <col min="15107" max="15107" width="18.7109375" style="31" customWidth="1"/>
    <col min="15108" max="15108" width="29.7109375" style="31" customWidth="1"/>
    <col min="15109" max="15109" width="13.42578125" style="31" customWidth="1"/>
    <col min="15110" max="15110" width="13.85546875" style="31" customWidth="1"/>
    <col min="15111" max="15115" width="16.5703125" style="31" customWidth="1"/>
    <col min="15116" max="15116" width="20.5703125" style="31" customWidth="1"/>
    <col min="15117" max="15117" width="21.140625" style="31" customWidth="1"/>
    <col min="15118" max="15118" width="9.5703125" style="31" customWidth="1"/>
    <col min="15119" max="15119" width="0.42578125" style="31" customWidth="1"/>
    <col min="15120" max="15126" width="6.42578125" style="31" customWidth="1"/>
    <col min="15127" max="15355" width="11.42578125" style="31"/>
    <col min="15356" max="15356" width="1" style="31" customWidth="1"/>
    <col min="15357" max="15357" width="4.28515625" style="31" customWidth="1"/>
    <col min="15358" max="15358" width="34.7109375" style="31" customWidth="1"/>
    <col min="15359" max="15359" width="0" style="31" hidden="1" customWidth="1"/>
    <col min="15360" max="15360" width="20" style="31" customWidth="1"/>
    <col min="15361" max="15361" width="20.85546875" style="31" customWidth="1"/>
    <col min="15362" max="15362" width="25" style="31" customWidth="1"/>
    <col min="15363" max="15363" width="18.7109375" style="31" customWidth="1"/>
    <col min="15364" max="15364" width="29.7109375" style="31" customWidth="1"/>
    <col min="15365" max="15365" width="13.42578125" style="31" customWidth="1"/>
    <col min="15366" max="15366" width="13.85546875" style="31" customWidth="1"/>
    <col min="15367" max="15371" width="16.5703125" style="31" customWidth="1"/>
    <col min="15372" max="15372" width="20.5703125" style="31" customWidth="1"/>
    <col min="15373" max="15373" width="21.140625" style="31" customWidth="1"/>
    <col min="15374" max="15374" width="9.5703125" style="31" customWidth="1"/>
    <col min="15375" max="15375" width="0.42578125" style="31" customWidth="1"/>
    <col min="15376" max="15382" width="6.42578125" style="31" customWidth="1"/>
    <col min="15383" max="15611" width="11.42578125" style="31"/>
    <col min="15612" max="15612" width="1" style="31" customWidth="1"/>
    <col min="15613" max="15613" width="4.28515625" style="31" customWidth="1"/>
    <col min="15614" max="15614" width="34.7109375" style="31" customWidth="1"/>
    <col min="15615" max="15615" width="0" style="31" hidden="1" customWidth="1"/>
    <col min="15616" max="15616" width="20" style="31" customWidth="1"/>
    <col min="15617" max="15617" width="20.85546875" style="31" customWidth="1"/>
    <col min="15618" max="15618" width="25" style="31" customWidth="1"/>
    <col min="15619" max="15619" width="18.7109375" style="31" customWidth="1"/>
    <col min="15620" max="15620" width="29.7109375" style="31" customWidth="1"/>
    <col min="15621" max="15621" width="13.42578125" style="31" customWidth="1"/>
    <col min="15622" max="15622" width="13.85546875" style="31" customWidth="1"/>
    <col min="15623" max="15627" width="16.5703125" style="31" customWidth="1"/>
    <col min="15628" max="15628" width="20.5703125" style="31" customWidth="1"/>
    <col min="15629" max="15629" width="21.140625" style="31" customWidth="1"/>
    <col min="15630" max="15630" width="9.5703125" style="31" customWidth="1"/>
    <col min="15631" max="15631" width="0.42578125" style="31" customWidth="1"/>
    <col min="15632" max="15638" width="6.42578125" style="31" customWidth="1"/>
    <col min="15639" max="15867" width="11.42578125" style="31"/>
    <col min="15868" max="15868" width="1" style="31" customWidth="1"/>
    <col min="15869" max="15869" width="4.28515625" style="31" customWidth="1"/>
    <col min="15870" max="15870" width="34.7109375" style="31" customWidth="1"/>
    <col min="15871" max="15871" width="0" style="31" hidden="1" customWidth="1"/>
    <col min="15872" max="15872" width="20" style="31" customWidth="1"/>
    <col min="15873" max="15873" width="20.85546875" style="31" customWidth="1"/>
    <col min="15874" max="15874" width="25" style="31" customWidth="1"/>
    <col min="15875" max="15875" width="18.7109375" style="31" customWidth="1"/>
    <col min="15876" max="15876" width="29.7109375" style="31" customWidth="1"/>
    <col min="15877" max="15877" width="13.42578125" style="31" customWidth="1"/>
    <col min="15878" max="15878" width="13.85546875" style="31" customWidth="1"/>
    <col min="15879" max="15883" width="16.5703125" style="31" customWidth="1"/>
    <col min="15884" max="15884" width="20.5703125" style="31" customWidth="1"/>
    <col min="15885" max="15885" width="21.140625" style="31" customWidth="1"/>
    <col min="15886" max="15886" width="9.5703125" style="31" customWidth="1"/>
    <col min="15887" max="15887" width="0.42578125" style="31" customWidth="1"/>
    <col min="15888" max="15894" width="6.42578125" style="31" customWidth="1"/>
    <col min="15895" max="16123" width="11.42578125" style="31"/>
    <col min="16124" max="16124" width="1" style="31" customWidth="1"/>
    <col min="16125" max="16125" width="4.28515625" style="31" customWidth="1"/>
    <col min="16126" max="16126" width="34.7109375" style="31" customWidth="1"/>
    <col min="16127" max="16127" width="0" style="31" hidden="1" customWidth="1"/>
    <col min="16128" max="16128" width="20" style="31" customWidth="1"/>
    <col min="16129" max="16129" width="20.85546875" style="31" customWidth="1"/>
    <col min="16130" max="16130" width="25" style="31" customWidth="1"/>
    <col min="16131" max="16131" width="18.7109375" style="31" customWidth="1"/>
    <col min="16132" max="16132" width="29.7109375" style="31" customWidth="1"/>
    <col min="16133" max="16133" width="13.42578125" style="31" customWidth="1"/>
    <col min="16134" max="16134" width="13.85546875" style="31" customWidth="1"/>
    <col min="16135" max="16139" width="16.5703125" style="31" customWidth="1"/>
    <col min="16140" max="16140" width="20.5703125" style="31" customWidth="1"/>
    <col min="16141" max="16141" width="21.140625" style="31" customWidth="1"/>
    <col min="16142" max="16142" width="9.5703125" style="31" customWidth="1"/>
    <col min="16143" max="16143" width="0.42578125" style="31" customWidth="1"/>
    <col min="16144" max="16150" width="6.42578125" style="31" customWidth="1"/>
    <col min="16151" max="16371" width="11.42578125" style="31"/>
    <col min="16372" max="16384" width="11.42578125" style="31" customWidth="1"/>
  </cols>
  <sheetData>
    <row r="2" spans="1:16" ht="26.25" x14ac:dyDescent="0.25">
      <c r="B2" s="1159" t="s">
        <v>2</v>
      </c>
      <c r="C2" s="1160"/>
      <c r="D2" s="1160"/>
      <c r="E2" s="1160"/>
      <c r="F2" s="1160"/>
      <c r="G2" s="1160"/>
      <c r="H2" s="1160"/>
      <c r="I2" s="1160"/>
      <c r="J2" s="1160"/>
      <c r="K2" s="1160"/>
      <c r="L2" s="1160"/>
      <c r="M2" s="1160"/>
      <c r="N2" s="1160"/>
      <c r="O2" s="1160"/>
      <c r="P2" s="1160"/>
    </row>
    <row r="4" spans="1:16" ht="26.25" x14ac:dyDescent="0.25">
      <c r="B4" s="1161" t="s">
        <v>3</v>
      </c>
      <c r="C4" s="1161"/>
      <c r="D4" s="1161"/>
      <c r="E4" s="1161"/>
      <c r="F4" s="1161"/>
      <c r="G4" s="1161"/>
      <c r="H4" s="1161"/>
      <c r="I4" s="1161"/>
      <c r="J4" s="1161"/>
      <c r="K4" s="1161"/>
      <c r="L4" s="1161"/>
      <c r="M4" s="1161"/>
      <c r="N4" s="1161"/>
      <c r="O4" s="1161"/>
      <c r="P4" s="1161"/>
    </row>
    <row r="5" spans="1:16" s="59" customFormat="1" ht="20.25" x14ac:dyDescent="0.3">
      <c r="A5" s="1162" t="s">
        <v>4</v>
      </c>
      <c r="B5" s="1162"/>
      <c r="C5" s="1162"/>
      <c r="D5" s="1162"/>
      <c r="E5" s="1162"/>
      <c r="F5" s="1162"/>
      <c r="G5" s="1162"/>
      <c r="H5" s="1162"/>
      <c r="I5" s="1162"/>
      <c r="J5" s="1162"/>
      <c r="K5" s="1162"/>
      <c r="L5" s="1162"/>
    </row>
    <row r="6" spans="1:16" ht="15" thickBot="1" x14ac:dyDescent="0.3"/>
    <row r="7" spans="1:16" ht="21" thickBot="1" x14ac:dyDescent="0.3">
      <c r="B7" s="12" t="s">
        <v>5</v>
      </c>
      <c r="C7" s="1075" t="s">
        <v>1169</v>
      </c>
      <c r="D7" s="1075"/>
      <c r="E7" s="1075"/>
      <c r="F7" s="1075"/>
      <c r="G7" s="1075"/>
      <c r="H7" s="1075"/>
      <c r="I7" s="1075"/>
      <c r="J7" s="1075"/>
      <c r="K7" s="1075"/>
      <c r="L7" s="1075"/>
      <c r="M7" s="1075"/>
      <c r="N7" s="1076"/>
    </row>
    <row r="8" spans="1:16" ht="15.75" thickBot="1" x14ac:dyDescent="0.3">
      <c r="B8" s="13" t="s">
        <v>6</v>
      </c>
      <c r="C8" s="1075"/>
      <c r="D8" s="1075"/>
      <c r="E8" s="1075"/>
      <c r="F8" s="1075"/>
      <c r="G8" s="1075"/>
      <c r="H8" s="1075"/>
      <c r="I8" s="1075"/>
      <c r="J8" s="1075"/>
      <c r="K8" s="1075"/>
      <c r="L8" s="1075"/>
      <c r="M8" s="1075"/>
      <c r="N8" s="1076"/>
    </row>
    <row r="9" spans="1:16" ht="15.75" thickBot="1" x14ac:dyDescent="0.3">
      <c r="B9" s="13" t="s">
        <v>7</v>
      </c>
      <c r="C9" s="1075"/>
      <c r="D9" s="1075"/>
      <c r="E9" s="1075"/>
      <c r="F9" s="1075"/>
      <c r="G9" s="1075"/>
      <c r="H9" s="1075"/>
      <c r="I9" s="1075"/>
      <c r="J9" s="1075"/>
      <c r="K9" s="1075"/>
      <c r="L9" s="1075"/>
      <c r="M9" s="1075"/>
      <c r="N9" s="1076"/>
    </row>
    <row r="10" spans="1:16" ht="15.75" thickBot="1" x14ac:dyDescent="0.3">
      <c r="B10" s="13" t="s">
        <v>8</v>
      </c>
      <c r="C10" s="1075"/>
      <c r="D10" s="1075"/>
      <c r="E10" s="1075"/>
      <c r="F10" s="1075"/>
      <c r="G10" s="1075"/>
      <c r="H10" s="1075"/>
      <c r="I10" s="1075"/>
      <c r="J10" s="1075"/>
      <c r="K10" s="1075"/>
      <c r="L10" s="1075"/>
      <c r="M10" s="1075"/>
      <c r="N10" s="1076"/>
    </row>
    <row r="11" spans="1:16" ht="15.75" thickBot="1" x14ac:dyDescent="0.3">
      <c r="B11" s="13" t="s">
        <v>9</v>
      </c>
      <c r="C11" s="1077">
        <v>17</v>
      </c>
      <c r="D11" s="1077"/>
      <c r="E11" s="1078"/>
      <c r="F11" s="60"/>
      <c r="G11" s="60"/>
      <c r="H11" s="60"/>
      <c r="I11" s="60"/>
      <c r="J11" s="60"/>
      <c r="K11" s="60"/>
      <c r="L11" s="60"/>
      <c r="M11" s="60"/>
      <c r="N11" s="61"/>
    </row>
    <row r="12" spans="1:16" ht="15.75" thickBot="1" x14ac:dyDescent="0.3">
      <c r="B12" s="14" t="s">
        <v>10</v>
      </c>
      <c r="C12" s="38">
        <v>42021</v>
      </c>
      <c r="D12" s="490"/>
      <c r="E12" s="490"/>
      <c r="F12" s="490"/>
      <c r="G12" s="490"/>
      <c r="H12" s="490"/>
      <c r="I12" s="490"/>
      <c r="J12" s="490"/>
      <c r="K12" s="490"/>
      <c r="L12" s="490"/>
      <c r="M12" s="490"/>
      <c r="N12" s="491"/>
    </row>
    <row r="13" spans="1:16" ht="15.75" x14ac:dyDescent="0.25">
      <c r="B13" s="15"/>
      <c r="C13" s="39"/>
      <c r="D13" s="16"/>
      <c r="E13" s="16"/>
      <c r="F13" s="16"/>
      <c r="G13" s="16"/>
      <c r="H13" s="16"/>
      <c r="I13" s="62"/>
      <c r="J13" s="62"/>
      <c r="K13" s="62"/>
      <c r="L13" s="62"/>
      <c r="M13" s="62"/>
      <c r="N13" s="16"/>
    </row>
    <row r="14" spans="1:16" ht="15" x14ac:dyDescent="0.25">
      <c r="I14" s="62"/>
      <c r="J14" s="62"/>
      <c r="K14" s="62"/>
      <c r="L14" s="62"/>
      <c r="M14" s="62"/>
      <c r="N14" s="63"/>
    </row>
    <row r="15" spans="1:16" ht="30" customHeight="1" x14ac:dyDescent="0.25">
      <c r="B15" s="1071" t="s">
        <v>11</v>
      </c>
      <c r="C15" s="1071"/>
      <c r="D15" s="494" t="s">
        <v>12</v>
      </c>
      <c r="E15" s="494" t="s">
        <v>13</v>
      </c>
      <c r="F15" s="494" t="s">
        <v>14</v>
      </c>
      <c r="G15" s="64"/>
      <c r="I15" s="40"/>
      <c r="J15" s="40"/>
      <c r="K15" s="40"/>
      <c r="L15" s="40"/>
      <c r="M15" s="40"/>
      <c r="N15" s="63"/>
    </row>
    <row r="16" spans="1:16" ht="15" x14ac:dyDescent="0.25">
      <c r="B16" s="1071"/>
      <c r="C16" s="1071"/>
      <c r="D16" s="494">
        <v>17</v>
      </c>
      <c r="E16" s="65">
        <v>966934630</v>
      </c>
      <c r="F16" s="65">
        <v>374</v>
      </c>
      <c r="G16" s="66"/>
      <c r="I16" s="41"/>
      <c r="J16" s="41"/>
      <c r="K16" s="41"/>
      <c r="L16" s="41"/>
      <c r="M16" s="41"/>
      <c r="N16" s="63"/>
    </row>
    <row r="17" spans="1:14" ht="15" x14ac:dyDescent="0.25">
      <c r="B17" s="1071"/>
      <c r="C17" s="1071"/>
      <c r="D17" s="494"/>
      <c r="E17" s="65"/>
      <c r="F17" s="65"/>
      <c r="G17" s="66"/>
      <c r="I17" s="41"/>
      <c r="J17" s="41"/>
      <c r="K17" s="41"/>
      <c r="L17" s="41"/>
      <c r="M17" s="41"/>
      <c r="N17" s="63"/>
    </row>
    <row r="18" spans="1:14" ht="15" x14ac:dyDescent="0.25">
      <c r="B18" s="1071"/>
      <c r="C18" s="1071"/>
      <c r="D18" s="494"/>
      <c r="E18" s="65"/>
      <c r="F18" s="65"/>
      <c r="G18" s="66"/>
      <c r="I18" s="41"/>
      <c r="J18" s="41"/>
      <c r="K18" s="41"/>
      <c r="L18" s="41"/>
      <c r="M18" s="41"/>
      <c r="N18" s="63"/>
    </row>
    <row r="19" spans="1:14" ht="15" x14ac:dyDescent="0.25">
      <c r="B19" s="1071"/>
      <c r="C19" s="1071"/>
      <c r="D19" s="494"/>
      <c r="E19" s="67"/>
      <c r="F19" s="65"/>
      <c r="G19" s="66"/>
      <c r="H19" s="42"/>
      <c r="I19" s="41"/>
      <c r="J19" s="41"/>
      <c r="K19" s="41"/>
      <c r="L19" s="41"/>
      <c r="M19" s="41"/>
      <c r="N19" s="68"/>
    </row>
    <row r="20" spans="1:14" ht="15" x14ac:dyDescent="0.25">
      <c r="B20" s="1071"/>
      <c r="C20" s="1071"/>
      <c r="D20" s="494"/>
      <c r="E20" s="67"/>
      <c r="F20" s="65"/>
      <c r="G20" s="66"/>
      <c r="H20" s="42"/>
      <c r="I20" s="520"/>
      <c r="J20" s="520"/>
      <c r="K20" s="520"/>
      <c r="L20" s="520"/>
      <c r="M20" s="520"/>
      <c r="N20" s="68"/>
    </row>
    <row r="21" spans="1:14" ht="15" x14ac:dyDescent="0.25">
      <c r="B21" s="1071"/>
      <c r="C21" s="1071"/>
      <c r="D21" s="494"/>
      <c r="E21" s="67"/>
      <c r="F21" s="65"/>
      <c r="G21" s="66"/>
      <c r="H21" s="42"/>
      <c r="I21" s="62"/>
      <c r="J21" s="62"/>
      <c r="K21" s="62"/>
      <c r="L21" s="62"/>
      <c r="M21" s="62"/>
      <c r="N21" s="68"/>
    </row>
    <row r="22" spans="1:14" ht="15" x14ac:dyDescent="0.25">
      <c r="B22" s="1071"/>
      <c r="C22" s="1071"/>
      <c r="D22" s="494"/>
      <c r="E22" s="67"/>
      <c r="F22" s="65"/>
      <c r="G22" s="66"/>
      <c r="H22" s="42"/>
      <c r="I22" s="62"/>
      <c r="J22" s="62"/>
      <c r="K22" s="62"/>
      <c r="L22" s="62"/>
      <c r="M22" s="62"/>
      <c r="N22" s="68"/>
    </row>
    <row r="23" spans="1:14" ht="15.75" thickBot="1" x14ac:dyDescent="0.3">
      <c r="B23" s="1056" t="s">
        <v>15</v>
      </c>
      <c r="C23" s="1058"/>
      <c r="D23" s="494"/>
      <c r="E23" s="69">
        <f>SUM(E16:E22)</f>
        <v>966934630</v>
      </c>
      <c r="F23" s="65">
        <f>SUM(F16:F22)</f>
        <v>374</v>
      </c>
      <c r="G23" s="66"/>
      <c r="H23" s="42"/>
      <c r="I23" s="62"/>
      <c r="J23" s="62"/>
      <c r="K23" s="62"/>
      <c r="L23" s="62"/>
      <c r="M23" s="62"/>
      <c r="N23" s="68"/>
    </row>
    <row r="24" spans="1:14" ht="43.5" thickBot="1" x14ac:dyDescent="0.3">
      <c r="A24" s="35"/>
      <c r="B24" s="525" t="s">
        <v>16</v>
      </c>
      <c r="C24" s="525" t="s">
        <v>17</v>
      </c>
      <c r="E24" s="40"/>
      <c r="F24" s="40"/>
      <c r="G24" s="40"/>
      <c r="H24" s="40"/>
      <c r="I24" s="36"/>
      <c r="J24" s="36"/>
      <c r="K24" s="36"/>
      <c r="L24" s="36"/>
      <c r="M24" s="36"/>
    </row>
    <row r="25" spans="1:14" ht="15.75" thickBot="1" x14ac:dyDescent="0.3">
      <c r="A25" s="70">
        <v>1</v>
      </c>
      <c r="C25" s="71">
        <f>+F23*80%</f>
        <v>299.2</v>
      </c>
      <c r="D25" s="41"/>
      <c r="E25" s="72">
        <f>E23</f>
        <v>966934630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494" t="s">
        <v>19</v>
      </c>
      <c r="C30" s="494" t="s">
        <v>0</v>
      </c>
      <c r="D30" s="494" t="s">
        <v>20</v>
      </c>
      <c r="E30" s="59"/>
      <c r="F30" s="59"/>
      <c r="G30" s="59"/>
      <c r="H30" s="59"/>
      <c r="I30" s="62"/>
      <c r="J30" s="62"/>
      <c r="K30" s="62"/>
      <c r="L30" s="62"/>
      <c r="M30" s="62"/>
      <c r="N30" s="63"/>
    </row>
    <row r="31" spans="1:14" ht="15" x14ac:dyDescent="0.2">
      <c r="A31" s="74"/>
      <c r="B31" s="508" t="s">
        <v>22</v>
      </c>
      <c r="C31" s="500" t="s">
        <v>23</v>
      </c>
      <c r="D31" s="508"/>
      <c r="E31" s="59"/>
      <c r="F31" s="59"/>
      <c r="G31" s="59"/>
      <c r="H31" s="59"/>
      <c r="I31" s="62"/>
      <c r="J31" s="62"/>
      <c r="K31" s="62"/>
      <c r="L31" s="62"/>
      <c r="M31" s="62"/>
      <c r="N31" s="63"/>
    </row>
    <row r="32" spans="1:14" ht="15" x14ac:dyDescent="0.2">
      <c r="A32" s="74"/>
      <c r="B32" s="508" t="s">
        <v>24</v>
      </c>
      <c r="C32" s="500" t="s">
        <v>23</v>
      </c>
      <c r="D32" s="508"/>
      <c r="E32" s="59"/>
      <c r="F32" s="59"/>
      <c r="G32" s="59"/>
      <c r="H32" s="59"/>
      <c r="I32" s="62"/>
      <c r="J32" s="62"/>
      <c r="K32" s="62"/>
      <c r="L32" s="62"/>
      <c r="M32" s="62"/>
      <c r="N32" s="63"/>
    </row>
    <row r="33" spans="1:14" ht="15" x14ac:dyDescent="0.2">
      <c r="A33" s="74"/>
      <c r="B33" s="508" t="s">
        <v>25</v>
      </c>
      <c r="C33" s="500" t="s">
        <v>23</v>
      </c>
      <c r="D33" s="500"/>
      <c r="E33" s="59"/>
      <c r="F33" s="59"/>
      <c r="G33" s="59"/>
      <c r="H33" s="59"/>
      <c r="I33" s="62"/>
      <c r="J33" s="62"/>
      <c r="K33" s="62"/>
      <c r="L33" s="62"/>
      <c r="M33" s="62"/>
      <c r="N33" s="63"/>
    </row>
    <row r="34" spans="1:14" ht="15" x14ac:dyDescent="0.2">
      <c r="A34" s="74"/>
      <c r="B34" s="508" t="s">
        <v>26</v>
      </c>
      <c r="C34" s="500" t="s">
        <v>23</v>
      </c>
      <c r="D34" s="500"/>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494" t="s">
        <v>19</v>
      </c>
      <c r="C40" s="494" t="s">
        <v>28</v>
      </c>
      <c r="D40" s="493" t="s">
        <v>29</v>
      </c>
      <c r="E40" s="493" t="s">
        <v>30</v>
      </c>
      <c r="F40" s="59"/>
      <c r="G40" s="59"/>
      <c r="H40" s="59"/>
      <c r="I40" s="62"/>
      <c r="J40" s="62"/>
      <c r="K40" s="62"/>
      <c r="L40" s="62"/>
      <c r="M40" s="62"/>
      <c r="N40" s="63"/>
    </row>
    <row r="41" spans="1:14" ht="42.75" x14ac:dyDescent="0.2">
      <c r="A41" s="74"/>
      <c r="B41" s="505" t="s">
        <v>31</v>
      </c>
      <c r="C41" s="503">
        <v>40</v>
      </c>
      <c r="D41" s="500">
        <v>40</v>
      </c>
      <c r="E41" s="1052">
        <f>+D41+D42</f>
        <v>100</v>
      </c>
      <c r="F41" s="59"/>
      <c r="G41" s="59"/>
      <c r="H41" s="59"/>
      <c r="I41" s="62"/>
      <c r="J41" s="62"/>
      <c r="K41" s="62"/>
      <c r="L41" s="62"/>
      <c r="M41" s="62"/>
      <c r="N41" s="63"/>
    </row>
    <row r="42" spans="1:14" ht="71.25" x14ac:dyDescent="0.2">
      <c r="A42" s="74"/>
      <c r="B42" s="505" t="s">
        <v>32</v>
      </c>
      <c r="C42" s="503">
        <v>60</v>
      </c>
      <c r="D42" s="500">
        <v>60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K47" s="542">
        <v>40194</v>
      </c>
      <c r="M47" s="77"/>
      <c r="N47" s="77"/>
    </row>
    <row r="48" spans="1:14" ht="15" thickBot="1" x14ac:dyDescent="0.3">
      <c r="M48" s="77"/>
      <c r="N48" s="77"/>
    </row>
    <row r="49" spans="1:26" s="62" customFormat="1" ht="75"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497" t="s">
        <v>48</v>
      </c>
      <c r="Q49" s="497" t="s">
        <v>49</v>
      </c>
    </row>
    <row r="50" spans="1:26" s="495" customFormat="1" ht="31.5" customHeight="1" x14ac:dyDescent="0.25">
      <c r="A50" s="503">
        <v>1</v>
      </c>
      <c r="B50" s="4" t="s">
        <v>1169</v>
      </c>
      <c r="C50" s="4" t="s">
        <v>1169</v>
      </c>
      <c r="D50" s="4" t="s">
        <v>486</v>
      </c>
      <c r="E50" s="4" t="s">
        <v>1170</v>
      </c>
      <c r="F50" s="28" t="s">
        <v>0</v>
      </c>
      <c r="G50" s="28" t="s">
        <v>50</v>
      </c>
      <c r="H50" s="20">
        <v>41523</v>
      </c>
      <c r="I50" s="20">
        <v>41988</v>
      </c>
      <c r="J50" s="21" t="s">
        <v>20</v>
      </c>
      <c r="K50" s="94">
        <f>(I50-H50)/30</f>
        <v>15.5</v>
      </c>
      <c r="L50" s="23">
        <v>0</v>
      </c>
      <c r="M50" s="23">
        <v>224</v>
      </c>
      <c r="N50" s="24" t="s">
        <v>50</v>
      </c>
      <c r="O50" s="25">
        <v>897134448</v>
      </c>
      <c r="P50" s="543">
        <v>49</v>
      </c>
      <c r="Q50" s="498"/>
      <c r="R50" s="8"/>
      <c r="S50" s="8"/>
      <c r="T50" s="8"/>
      <c r="U50" s="8"/>
      <c r="V50" s="8"/>
      <c r="W50" s="8"/>
      <c r="X50" s="8"/>
      <c r="Y50" s="8"/>
      <c r="Z50" s="8"/>
    </row>
    <row r="51" spans="1:26" s="495" customFormat="1" ht="28.5" x14ac:dyDescent="0.25">
      <c r="A51" s="503">
        <v>2</v>
      </c>
      <c r="B51" s="4" t="s">
        <v>1169</v>
      </c>
      <c r="C51" s="4" t="s">
        <v>1169</v>
      </c>
      <c r="D51" s="4" t="s">
        <v>486</v>
      </c>
      <c r="E51" s="4" t="s">
        <v>1171</v>
      </c>
      <c r="F51" s="28" t="s">
        <v>0</v>
      </c>
      <c r="G51" s="28" t="s">
        <v>50</v>
      </c>
      <c r="H51" s="20">
        <v>41305</v>
      </c>
      <c r="I51" s="20">
        <v>41522</v>
      </c>
      <c r="J51" s="21" t="s">
        <v>20</v>
      </c>
      <c r="K51" s="94">
        <f>(I51-H51)/30</f>
        <v>7.2333333333333334</v>
      </c>
      <c r="L51" s="23">
        <v>0</v>
      </c>
      <c r="M51" s="23">
        <v>42</v>
      </c>
      <c r="N51" s="24" t="s">
        <v>50</v>
      </c>
      <c r="O51" s="25">
        <v>171570404</v>
      </c>
      <c r="P51" s="543">
        <v>50</v>
      </c>
      <c r="Q51" s="498"/>
      <c r="R51" s="8"/>
      <c r="S51" s="8"/>
      <c r="T51" s="8"/>
      <c r="U51" s="8"/>
      <c r="V51" s="8"/>
      <c r="W51" s="8"/>
      <c r="X51" s="8"/>
      <c r="Y51" s="8"/>
      <c r="Z51" s="8"/>
    </row>
    <row r="52" spans="1:26" s="495" customFormat="1" ht="28.5" x14ac:dyDescent="0.25">
      <c r="A52" s="503">
        <v>3</v>
      </c>
      <c r="B52" s="4" t="s">
        <v>1169</v>
      </c>
      <c r="C52" s="4" t="s">
        <v>1169</v>
      </c>
      <c r="D52" s="4" t="s">
        <v>486</v>
      </c>
      <c r="E52" s="4" t="s">
        <v>1172</v>
      </c>
      <c r="F52" s="28" t="s">
        <v>0</v>
      </c>
      <c r="G52" s="28" t="s">
        <v>50</v>
      </c>
      <c r="H52" s="20">
        <v>41091</v>
      </c>
      <c r="I52" s="20">
        <v>41273</v>
      </c>
      <c r="J52" s="21" t="s">
        <v>20</v>
      </c>
      <c r="K52" s="94">
        <f>(I52-H52)/30</f>
        <v>6.0666666666666664</v>
      </c>
      <c r="L52" s="23">
        <v>0</v>
      </c>
      <c r="M52" s="23">
        <v>182</v>
      </c>
      <c r="N52" s="24" t="s">
        <v>50</v>
      </c>
      <c r="O52" s="25">
        <v>75614652</v>
      </c>
      <c r="P52" s="543">
        <v>52</v>
      </c>
      <c r="Q52" s="498"/>
      <c r="R52" s="8"/>
      <c r="S52" s="8"/>
      <c r="T52" s="8"/>
      <c r="U52" s="8"/>
      <c r="V52" s="8"/>
      <c r="W52" s="8"/>
      <c r="X52" s="8"/>
      <c r="Y52" s="8"/>
      <c r="Z52" s="8"/>
    </row>
    <row r="53" spans="1:26" s="495" customFormat="1" ht="28.5" x14ac:dyDescent="0.25">
      <c r="A53" s="503">
        <v>4</v>
      </c>
      <c r="B53" s="4" t="s">
        <v>1169</v>
      </c>
      <c r="C53" s="4" t="s">
        <v>1169</v>
      </c>
      <c r="D53" s="4" t="s">
        <v>486</v>
      </c>
      <c r="E53" s="4" t="s">
        <v>1173</v>
      </c>
      <c r="F53" s="503" t="s">
        <v>0</v>
      </c>
      <c r="G53" s="28" t="s">
        <v>50</v>
      </c>
      <c r="H53" s="20">
        <v>40921</v>
      </c>
      <c r="I53" s="20">
        <v>41090</v>
      </c>
      <c r="J53" s="21" t="s">
        <v>20</v>
      </c>
      <c r="K53" s="94">
        <f>(I53-H53)/30</f>
        <v>5.6333333333333337</v>
      </c>
      <c r="L53" s="23">
        <v>0</v>
      </c>
      <c r="M53" s="23">
        <v>182</v>
      </c>
      <c r="N53" s="24"/>
      <c r="O53" s="25">
        <v>66751200</v>
      </c>
      <c r="P53" s="543">
        <v>53</v>
      </c>
      <c r="Q53" s="498"/>
      <c r="R53" s="8"/>
      <c r="S53" s="8"/>
      <c r="T53" s="8"/>
      <c r="U53" s="8"/>
      <c r="V53" s="8"/>
      <c r="W53" s="8"/>
      <c r="X53" s="8"/>
      <c r="Y53" s="8"/>
      <c r="Z53" s="8"/>
    </row>
    <row r="54" spans="1:26" s="495" customFormat="1" ht="51" customHeight="1" x14ac:dyDescent="0.25">
      <c r="A54" s="503">
        <v>5</v>
      </c>
      <c r="B54" s="4" t="s">
        <v>1169</v>
      </c>
      <c r="C54" s="4" t="s">
        <v>1169</v>
      </c>
      <c r="D54" s="4" t="s">
        <v>486</v>
      </c>
      <c r="E54" s="4" t="s">
        <v>1174</v>
      </c>
      <c r="F54" s="503" t="s">
        <v>0</v>
      </c>
      <c r="G54" s="28" t="s">
        <v>50</v>
      </c>
      <c r="H54" s="20">
        <v>40921</v>
      </c>
      <c r="I54" s="20">
        <v>41090</v>
      </c>
      <c r="J54" s="21" t="s">
        <v>20</v>
      </c>
      <c r="K54" s="94">
        <v>0</v>
      </c>
      <c r="L54" s="94">
        <f>(I54-H54)/30</f>
        <v>5.6333333333333337</v>
      </c>
      <c r="M54" s="23">
        <v>56</v>
      </c>
      <c r="N54" s="24" t="s">
        <v>50</v>
      </c>
      <c r="O54" s="498"/>
      <c r="P54" s="258"/>
      <c r="Q54" s="498" t="s">
        <v>1175</v>
      </c>
      <c r="R54" s="8"/>
      <c r="S54" s="8"/>
      <c r="T54" s="8"/>
      <c r="U54" s="8"/>
      <c r="V54" s="8"/>
      <c r="W54" s="8"/>
      <c r="X54" s="8"/>
      <c r="Y54" s="8"/>
      <c r="Z54" s="8"/>
    </row>
    <row r="55" spans="1:26" s="495" customFormat="1" ht="53.25" customHeight="1" x14ac:dyDescent="0.25">
      <c r="A55" s="503">
        <v>6</v>
      </c>
      <c r="B55" s="4" t="s">
        <v>1169</v>
      </c>
      <c r="C55" s="4" t="s">
        <v>1169</v>
      </c>
      <c r="D55" s="4" t="s">
        <v>486</v>
      </c>
      <c r="E55" s="4" t="s">
        <v>1176</v>
      </c>
      <c r="F55" s="28" t="s">
        <v>0</v>
      </c>
      <c r="G55" s="28" t="s">
        <v>50</v>
      </c>
      <c r="H55" s="20">
        <v>41523</v>
      </c>
      <c r="I55" s="20">
        <v>41988</v>
      </c>
      <c r="J55" s="21" t="s">
        <v>20</v>
      </c>
      <c r="K55" s="94">
        <v>0</v>
      </c>
      <c r="L55" s="94">
        <f>(I55-H55)/30</f>
        <v>15.5</v>
      </c>
      <c r="M55" s="23">
        <v>150</v>
      </c>
      <c r="N55" s="24" t="s">
        <v>50</v>
      </c>
      <c r="O55" s="25">
        <v>404155853</v>
      </c>
      <c r="P55" s="543">
        <v>49</v>
      </c>
      <c r="Q55" s="498" t="s">
        <v>1177</v>
      </c>
      <c r="R55" s="8"/>
      <c r="S55" s="8"/>
      <c r="T55" s="8"/>
      <c r="U55" s="8"/>
      <c r="V55" s="8"/>
      <c r="W55" s="8"/>
      <c r="X55" s="8"/>
      <c r="Y55" s="8"/>
      <c r="Z55" s="8"/>
    </row>
    <row r="56" spans="1:26" s="495" customFormat="1" ht="87" customHeight="1" x14ac:dyDescent="0.25">
      <c r="A56" s="503">
        <v>7</v>
      </c>
      <c r="B56" s="4" t="s">
        <v>1169</v>
      </c>
      <c r="C56" s="4" t="s">
        <v>1169</v>
      </c>
      <c r="D56" s="4" t="s">
        <v>486</v>
      </c>
      <c r="E56" s="4" t="s">
        <v>1178</v>
      </c>
      <c r="F56" s="503" t="s">
        <v>0</v>
      </c>
      <c r="G56" s="28" t="s">
        <v>50</v>
      </c>
      <c r="H56" s="20">
        <v>40913</v>
      </c>
      <c r="I56" s="20">
        <v>41157</v>
      </c>
      <c r="J56" s="21" t="s">
        <v>20</v>
      </c>
      <c r="K56" s="94">
        <f>+(H57-H56)/30</f>
        <v>0.23333333333333334</v>
      </c>
      <c r="L56" s="94">
        <f>+(I56-H57)/30</f>
        <v>7.9</v>
      </c>
      <c r="M56" s="23">
        <v>26</v>
      </c>
      <c r="N56" s="24" t="s">
        <v>50</v>
      </c>
      <c r="O56" s="25">
        <v>19970310</v>
      </c>
      <c r="P56" s="543">
        <v>52</v>
      </c>
      <c r="Q56" s="498" t="s">
        <v>1179</v>
      </c>
      <c r="R56" s="8"/>
      <c r="S56" s="8"/>
      <c r="T56" s="8"/>
      <c r="U56" s="8"/>
      <c r="V56" s="8"/>
      <c r="W56" s="8"/>
      <c r="X56" s="8"/>
      <c r="Y56" s="8"/>
      <c r="Z56" s="8"/>
    </row>
    <row r="57" spans="1:26" s="495" customFormat="1" ht="28.5" x14ac:dyDescent="0.25">
      <c r="A57" s="503">
        <v>8</v>
      </c>
      <c r="B57" s="4" t="s">
        <v>1169</v>
      </c>
      <c r="C57" s="4" t="s">
        <v>1169</v>
      </c>
      <c r="D57" s="4" t="s">
        <v>486</v>
      </c>
      <c r="E57" s="4" t="s">
        <v>1180</v>
      </c>
      <c r="F57" s="28" t="s">
        <v>0</v>
      </c>
      <c r="G57" s="28" t="s">
        <v>50</v>
      </c>
      <c r="H57" s="20">
        <v>40920</v>
      </c>
      <c r="I57" s="20">
        <v>41273</v>
      </c>
      <c r="J57" s="21" t="s">
        <v>20</v>
      </c>
      <c r="K57" s="94">
        <f>(I57-H57)/30</f>
        <v>11.766666666666667</v>
      </c>
      <c r="M57" s="23">
        <v>26</v>
      </c>
      <c r="N57" s="24" t="s">
        <v>50</v>
      </c>
      <c r="O57" s="25">
        <v>11253116</v>
      </c>
      <c r="P57" s="543">
        <v>53</v>
      </c>
      <c r="Q57" s="498"/>
      <c r="R57" s="8"/>
      <c r="S57" s="8"/>
      <c r="T57" s="8"/>
      <c r="U57" s="8"/>
      <c r="V57" s="8"/>
      <c r="W57" s="8"/>
      <c r="X57" s="8"/>
      <c r="Y57" s="8"/>
      <c r="Z57" s="8"/>
    </row>
    <row r="58" spans="1:26" s="495" customFormat="1" ht="71.25" x14ac:dyDescent="0.25">
      <c r="A58" s="503">
        <v>9</v>
      </c>
      <c r="B58" s="4" t="s">
        <v>1169</v>
      </c>
      <c r="C58" s="4" t="s">
        <v>1169</v>
      </c>
      <c r="D58" s="4" t="s">
        <v>486</v>
      </c>
      <c r="E58" s="4" t="s">
        <v>1181</v>
      </c>
      <c r="F58" s="28" t="s">
        <v>0</v>
      </c>
      <c r="G58" s="28" t="s">
        <v>50</v>
      </c>
      <c r="H58" s="20">
        <v>40920</v>
      </c>
      <c r="I58" s="20">
        <v>41157</v>
      </c>
      <c r="J58" s="21" t="s">
        <v>20</v>
      </c>
      <c r="L58" s="94">
        <f>(I58-H58)/30</f>
        <v>7.9</v>
      </c>
      <c r="M58" s="23">
        <v>42</v>
      </c>
      <c r="N58" s="24" t="s">
        <v>50</v>
      </c>
      <c r="O58" s="25">
        <v>7026339</v>
      </c>
      <c r="P58" s="543">
        <v>54</v>
      </c>
      <c r="Q58" s="498" t="s">
        <v>1182</v>
      </c>
      <c r="R58" s="8"/>
      <c r="S58" s="8"/>
      <c r="T58" s="8"/>
      <c r="U58" s="8"/>
      <c r="V58" s="8"/>
      <c r="W58" s="8"/>
      <c r="X58" s="8"/>
      <c r="Y58" s="8"/>
      <c r="Z58" s="8"/>
    </row>
    <row r="59" spans="1:26" s="495" customFormat="1" x14ac:dyDescent="0.25">
      <c r="A59" s="503"/>
      <c r="B59" s="26" t="s">
        <v>30</v>
      </c>
      <c r="C59" s="5"/>
      <c r="D59" s="4"/>
      <c r="E59" s="27"/>
      <c r="F59" s="28"/>
      <c r="G59" s="28"/>
      <c r="H59" s="28"/>
      <c r="I59" s="21"/>
      <c r="J59" s="21"/>
      <c r="K59" s="29">
        <f>SUM(K50:K58)</f>
        <v>46.433333333333337</v>
      </c>
      <c r="L59" s="30"/>
      <c r="M59" s="281">
        <f>+M50+M55</f>
        <v>374</v>
      </c>
      <c r="N59" s="30">
        <f>SUM(N50:N58)</f>
        <v>0</v>
      </c>
      <c r="O59" s="25"/>
      <c r="P59" s="25"/>
      <c r="Q59" s="498"/>
    </row>
    <row r="60" spans="1:26" x14ac:dyDescent="0.25">
      <c r="E60" s="46"/>
      <c r="K60" s="47"/>
    </row>
    <row r="61" spans="1:26" ht="15" x14ac:dyDescent="0.25">
      <c r="B61" s="1049" t="s">
        <v>51</v>
      </c>
      <c r="C61" s="1049" t="s">
        <v>52</v>
      </c>
      <c r="D61" s="1080" t="s">
        <v>53</v>
      </c>
      <c r="E61" s="1080"/>
      <c r="K61" s="48"/>
      <c r="L61" s="48"/>
      <c r="M61" s="48"/>
    </row>
    <row r="62" spans="1:26" ht="18" x14ac:dyDescent="0.25">
      <c r="B62" s="1051"/>
      <c r="C62" s="1051"/>
      <c r="D62" s="493" t="s">
        <v>54</v>
      </c>
      <c r="E62" s="49" t="s">
        <v>55</v>
      </c>
      <c r="H62" s="32"/>
      <c r="K62" s="51"/>
      <c r="L62" s="48"/>
    </row>
    <row r="63" spans="1:26" ht="18" x14ac:dyDescent="0.25">
      <c r="B63" s="50" t="s">
        <v>56</v>
      </c>
      <c r="C63" s="52">
        <f>+K59</f>
        <v>46.433333333333337</v>
      </c>
      <c r="D63" s="500" t="s">
        <v>23</v>
      </c>
      <c r="E63" s="500"/>
      <c r="F63" s="33"/>
      <c r="G63" s="33"/>
      <c r="H63" s="33"/>
      <c r="I63" s="33"/>
      <c r="J63" s="33"/>
      <c r="L63" s="381">
        <f>K50+K51+K52+L55</f>
        <v>44.3</v>
      </c>
      <c r="M63" s="33"/>
    </row>
    <row r="64" spans="1:26" ht="15" x14ac:dyDescent="0.25">
      <c r="B64" s="50" t="s">
        <v>57</v>
      </c>
      <c r="C64" s="54">
        <f>+M59</f>
        <v>374</v>
      </c>
      <c r="D64" s="500" t="s">
        <v>23</v>
      </c>
      <c r="E64" s="500"/>
    </row>
    <row r="65" spans="2:18" x14ac:dyDescent="0.25">
      <c r="B65" s="55"/>
      <c r="C65" s="1163"/>
      <c r="D65" s="1163"/>
      <c r="E65" s="1163"/>
      <c r="F65" s="1163"/>
      <c r="G65" s="1163"/>
      <c r="H65" s="1163"/>
      <c r="I65" s="1163"/>
      <c r="J65" s="1163"/>
      <c r="K65" s="1163"/>
      <c r="L65" s="1163"/>
      <c r="M65" s="1163"/>
      <c r="N65" s="1163"/>
    </row>
    <row r="66" spans="2:18" ht="15" thickBot="1" x14ac:dyDescent="0.3"/>
    <row r="67" spans="2:18" ht="27" thickBot="1" x14ac:dyDescent="0.3">
      <c r="B67" s="1164" t="s">
        <v>58</v>
      </c>
      <c r="C67" s="1164"/>
      <c r="D67" s="1164"/>
      <c r="E67" s="1164"/>
      <c r="F67" s="1164"/>
      <c r="G67" s="1164"/>
      <c r="H67" s="1164"/>
      <c r="I67" s="1164"/>
      <c r="J67" s="1164"/>
      <c r="K67" s="1164"/>
      <c r="L67" s="1164"/>
      <c r="M67" s="1164"/>
      <c r="N67" s="1164"/>
    </row>
    <row r="70" spans="2:18" ht="90" x14ac:dyDescent="0.25">
      <c r="B70" s="494" t="s">
        <v>59</v>
      </c>
      <c r="C70" s="80" t="s">
        <v>60</v>
      </c>
      <c r="D70" s="80" t="s">
        <v>61</v>
      </c>
      <c r="E70" s="80" t="s">
        <v>62</v>
      </c>
      <c r="F70" s="80" t="s">
        <v>63</v>
      </c>
      <c r="G70" s="80" t="s">
        <v>64</v>
      </c>
      <c r="H70" s="80" t="s">
        <v>498</v>
      </c>
      <c r="I70" s="494" t="s">
        <v>65</v>
      </c>
      <c r="J70" s="80" t="s">
        <v>66</v>
      </c>
      <c r="K70" s="80" t="s">
        <v>67</v>
      </c>
      <c r="L70" s="80" t="s">
        <v>68</v>
      </c>
      <c r="M70" s="80" t="s">
        <v>69</v>
      </c>
      <c r="N70" s="81" t="s">
        <v>70</v>
      </c>
      <c r="O70" s="81" t="s">
        <v>71</v>
      </c>
      <c r="P70" s="1056" t="s">
        <v>21</v>
      </c>
      <c r="Q70" s="1058"/>
      <c r="R70" s="80" t="s">
        <v>72</v>
      </c>
    </row>
    <row r="71" spans="2:18" ht="87.75" customHeight="1" x14ac:dyDescent="0.25">
      <c r="B71" s="508" t="s">
        <v>499</v>
      </c>
      <c r="C71" s="508" t="s">
        <v>117</v>
      </c>
      <c r="D71" s="508" t="s">
        <v>1183</v>
      </c>
      <c r="E71" s="508">
        <v>224</v>
      </c>
      <c r="F71" s="500" t="s">
        <v>1125</v>
      </c>
      <c r="G71" s="503" t="s">
        <v>0</v>
      </c>
      <c r="H71" s="500" t="s">
        <v>1125</v>
      </c>
      <c r="I71" s="500" t="s">
        <v>1125</v>
      </c>
      <c r="J71" s="500" t="s">
        <v>1125</v>
      </c>
      <c r="K71" s="500" t="s">
        <v>0</v>
      </c>
      <c r="L71" s="500" t="s">
        <v>0</v>
      </c>
      <c r="M71" s="500" t="s">
        <v>0</v>
      </c>
      <c r="N71" s="500" t="s">
        <v>0</v>
      </c>
      <c r="O71" s="500" t="s">
        <v>0</v>
      </c>
      <c r="P71" s="1308" t="s">
        <v>1983</v>
      </c>
      <c r="Q71" s="1308"/>
      <c r="R71" s="500" t="s">
        <v>0</v>
      </c>
    </row>
    <row r="72" spans="2:18" ht="104.25" customHeight="1" x14ac:dyDescent="0.25">
      <c r="B72" s="508" t="s">
        <v>1184</v>
      </c>
      <c r="C72" s="508" t="s">
        <v>1185</v>
      </c>
      <c r="D72" s="508" t="s">
        <v>1183</v>
      </c>
      <c r="E72" s="508">
        <v>150</v>
      </c>
      <c r="F72" s="500" t="s">
        <v>1125</v>
      </c>
      <c r="G72" s="500" t="s">
        <v>1125</v>
      </c>
      <c r="H72" s="500" t="s">
        <v>1125</v>
      </c>
      <c r="I72" s="500" t="s">
        <v>1125</v>
      </c>
      <c r="J72" s="503" t="s">
        <v>0</v>
      </c>
      <c r="K72" s="500" t="s">
        <v>0</v>
      </c>
      <c r="L72" s="500" t="s">
        <v>0</v>
      </c>
      <c r="M72" s="500" t="s">
        <v>0</v>
      </c>
      <c r="N72" s="500" t="s">
        <v>0</v>
      </c>
      <c r="O72" s="500" t="s">
        <v>0</v>
      </c>
      <c r="P72" s="1308" t="s">
        <v>1984</v>
      </c>
      <c r="Q72" s="1308"/>
      <c r="R72" s="500" t="s">
        <v>0</v>
      </c>
    </row>
    <row r="73" spans="2:18" ht="15" x14ac:dyDescent="0.2">
      <c r="B73" s="11"/>
      <c r="C73" s="11"/>
      <c r="D73" s="56"/>
      <c r="E73" s="56"/>
      <c r="F73" s="516"/>
      <c r="G73" s="516"/>
      <c r="H73" s="516"/>
      <c r="I73" s="508"/>
      <c r="J73" s="11"/>
      <c r="K73" s="11"/>
      <c r="L73" s="508"/>
      <c r="M73" s="508"/>
      <c r="N73" s="508"/>
      <c r="O73" s="508"/>
      <c r="P73" s="1071"/>
      <c r="Q73" s="1071"/>
      <c r="R73" s="508"/>
    </row>
    <row r="74" spans="2:18" ht="15" x14ac:dyDescent="0.2">
      <c r="B74" s="11"/>
      <c r="C74" s="11"/>
      <c r="D74" s="56"/>
      <c r="E74" s="56"/>
      <c r="F74" s="516"/>
      <c r="G74" s="58"/>
      <c r="H74" s="516"/>
      <c r="I74" s="508"/>
      <c r="J74" s="11"/>
      <c r="K74" s="11"/>
      <c r="L74" s="508"/>
      <c r="M74" s="508"/>
      <c r="N74" s="508"/>
      <c r="O74" s="508"/>
      <c r="P74" s="1056"/>
      <c r="Q74" s="1058"/>
      <c r="R74" s="508"/>
    </row>
    <row r="75" spans="2:18" ht="15" x14ac:dyDescent="0.2">
      <c r="B75" s="11"/>
      <c r="C75" s="11"/>
      <c r="D75" s="56"/>
      <c r="E75" s="56"/>
      <c r="F75" s="516"/>
      <c r="G75" s="58"/>
      <c r="H75" s="516"/>
      <c r="I75" s="508"/>
      <c r="J75" s="11"/>
      <c r="K75" s="11"/>
      <c r="L75" s="508"/>
      <c r="M75" s="508"/>
      <c r="N75" s="508"/>
      <c r="O75" s="508"/>
      <c r="P75" s="1056"/>
      <c r="Q75" s="1058"/>
      <c r="R75" s="508"/>
    </row>
    <row r="76" spans="2:18" ht="15" x14ac:dyDescent="0.25">
      <c r="B76" s="508"/>
      <c r="C76" s="508"/>
      <c r="D76" s="508"/>
      <c r="E76" s="508"/>
      <c r="F76" s="508"/>
      <c r="G76" s="131"/>
      <c r="H76" s="508"/>
      <c r="I76" s="508"/>
      <c r="J76" s="508"/>
      <c r="K76" s="508"/>
      <c r="L76" s="508"/>
      <c r="M76" s="508"/>
      <c r="N76" s="508"/>
      <c r="O76" s="508"/>
      <c r="P76" s="1056"/>
      <c r="Q76" s="1058"/>
      <c r="R76" s="508"/>
    </row>
    <row r="77" spans="2:18" x14ac:dyDescent="0.25">
      <c r="B77" s="31" t="s">
        <v>73</v>
      </c>
      <c r="H77" s="508"/>
      <c r="I77" s="508"/>
    </row>
    <row r="78" spans="2:18" x14ac:dyDescent="0.25">
      <c r="B78" s="31" t="s">
        <v>74</v>
      </c>
    </row>
    <row r="79" spans="2:18" x14ac:dyDescent="0.25">
      <c r="B79" s="31" t="s">
        <v>75</v>
      </c>
    </row>
    <row r="81" spans="2:17" ht="15" thickBot="1" x14ac:dyDescent="0.3"/>
    <row r="82" spans="2:17" ht="27" thickBot="1" x14ac:dyDescent="0.3">
      <c r="B82" s="1165" t="s">
        <v>76</v>
      </c>
      <c r="C82" s="1166"/>
      <c r="D82" s="1166"/>
      <c r="E82" s="1166"/>
      <c r="F82" s="1166"/>
      <c r="G82" s="1166"/>
      <c r="H82" s="1166"/>
      <c r="I82" s="1166"/>
      <c r="J82" s="1166"/>
      <c r="K82" s="1166"/>
      <c r="L82" s="1166"/>
      <c r="M82" s="1166"/>
      <c r="N82" s="1167"/>
    </row>
    <row r="84" spans="2:17" x14ac:dyDescent="0.25">
      <c r="C84" s="31">
        <f>374/200</f>
        <v>1.87</v>
      </c>
    </row>
    <row r="87" spans="2:17" ht="15" x14ac:dyDescent="0.25">
      <c r="B87" s="1054" t="s">
        <v>77</v>
      </c>
      <c r="C87" s="1071" t="s">
        <v>78</v>
      </c>
      <c r="D87" s="1071" t="s">
        <v>79</v>
      </c>
      <c r="E87" s="1071" t="s">
        <v>80</v>
      </c>
      <c r="F87" s="1071" t="s">
        <v>81</v>
      </c>
      <c r="G87" s="1071" t="s">
        <v>82</v>
      </c>
      <c r="H87" s="1071" t="s">
        <v>83</v>
      </c>
      <c r="I87" s="1071" t="s">
        <v>84</v>
      </c>
      <c r="J87" s="1071" t="s">
        <v>85</v>
      </c>
      <c r="K87" s="1071"/>
      <c r="L87" s="1071"/>
      <c r="M87" s="1071" t="s">
        <v>86</v>
      </c>
      <c r="N87" s="1071" t="s">
        <v>335</v>
      </c>
      <c r="O87" s="1071" t="s">
        <v>336</v>
      </c>
      <c r="P87" s="1071" t="s">
        <v>21</v>
      </c>
      <c r="Q87" s="1071"/>
    </row>
    <row r="88" spans="2:17" ht="28.5" x14ac:dyDescent="0.2">
      <c r="B88" s="1055"/>
      <c r="C88" s="1071"/>
      <c r="D88" s="1071"/>
      <c r="E88" s="1071"/>
      <c r="F88" s="1071"/>
      <c r="G88" s="1071"/>
      <c r="H88" s="1071"/>
      <c r="I88" s="1071"/>
      <c r="J88" s="56" t="s">
        <v>87</v>
      </c>
      <c r="K88" s="37" t="s">
        <v>88</v>
      </c>
      <c r="L88" s="11" t="s">
        <v>89</v>
      </c>
      <c r="M88" s="1071"/>
      <c r="N88" s="1071"/>
      <c r="O88" s="1071"/>
      <c r="P88" s="1071"/>
      <c r="Q88" s="1071"/>
    </row>
    <row r="89" spans="2:17" ht="28.5" x14ac:dyDescent="0.2">
      <c r="B89" s="2" t="s">
        <v>90</v>
      </c>
      <c r="C89" s="257" t="s">
        <v>120</v>
      </c>
      <c r="D89" s="2" t="s">
        <v>1186</v>
      </c>
      <c r="E89" s="3">
        <v>52187231</v>
      </c>
      <c r="F89" s="498" t="s">
        <v>1187</v>
      </c>
      <c r="G89" s="498" t="s">
        <v>118</v>
      </c>
      <c r="H89" s="82">
        <v>37470</v>
      </c>
      <c r="I89" s="3" t="s">
        <v>50</v>
      </c>
      <c r="J89" s="498" t="s">
        <v>1169</v>
      </c>
      <c r="K89" s="82" t="s">
        <v>1188</v>
      </c>
      <c r="L89" s="82" t="s">
        <v>642</v>
      </c>
      <c r="M89" s="498" t="s">
        <v>0</v>
      </c>
      <c r="N89" s="498" t="s">
        <v>0</v>
      </c>
      <c r="O89" s="498" t="s">
        <v>0</v>
      </c>
      <c r="P89" s="1074"/>
      <c r="Q89" s="1074"/>
    </row>
    <row r="90" spans="2:17" ht="28.5" x14ac:dyDescent="0.2">
      <c r="B90" s="2" t="s">
        <v>90</v>
      </c>
      <c r="C90" s="257" t="s">
        <v>120</v>
      </c>
      <c r="D90" s="2" t="s">
        <v>1189</v>
      </c>
      <c r="E90" s="3">
        <v>51662984</v>
      </c>
      <c r="F90" s="498" t="s">
        <v>1190</v>
      </c>
      <c r="G90" s="498" t="s">
        <v>1191</v>
      </c>
      <c r="H90" s="82">
        <v>37773</v>
      </c>
      <c r="I90" s="3" t="s">
        <v>50</v>
      </c>
      <c r="J90" s="498" t="s">
        <v>1169</v>
      </c>
      <c r="K90" s="82" t="s">
        <v>1192</v>
      </c>
      <c r="L90" s="82" t="s">
        <v>642</v>
      </c>
      <c r="M90" s="498" t="s">
        <v>0</v>
      </c>
      <c r="N90" s="498" t="s">
        <v>0</v>
      </c>
      <c r="O90" s="498" t="s">
        <v>0</v>
      </c>
      <c r="P90" s="1074"/>
      <c r="Q90" s="1074"/>
    </row>
    <row r="91" spans="2:17" ht="42.75" x14ac:dyDescent="0.2">
      <c r="B91" s="37" t="s">
        <v>91</v>
      </c>
      <c r="C91" s="257" t="s">
        <v>120</v>
      </c>
      <c r="D91" s="2" t="s">
        <v>1193</v>
      </c>
      <c r="E91" s="3">
        <v>1057575265</v>
      </c>
      <c r="F91" s="498" t="s">
        <v>1194</v>
      </c>
      <c r="G91" s="498" t="s">
        <v>1195</v>
      </c>
      <c r="H91" s="277" t="s">
        <v>1196</v>
      </c>
      <c r="I91" s="3" t="s">
        <v>50</v>
      </c>
      <c r="J91" s="498" t="s">
        <v>1169</v>
      </c>
      <c r="K91" s="82" t="s">
        <v>1197</v>
      </c>
      <c r="L91" s="37" t="s">
        <v>1198</v>
      </c>
      <c r="M91" s="498" t="s">
        <v>0</v>
      </c>
      <c r="N91" s="498" t="s">
        <v>0</v>
      </c>
      <c r="O91" s="498" t="s">
        <v>0</v>
      </c>
      <c r="P91" s="1307" t="s">
        <v>1199</v>
      </c>
      <c r="Q91" s="1307"/>
    </row>
    <row r="92" spans="2:17" ht="79.5" customHeight="1" x14ac:dyDescent="0.2">
      <c r="B92" s="37" t="s">
        <v>91</v>
      </c>
      <c r="C92" s="257" t="s">
        <v>120</v>
      </c>
      <c r="D92" s="214" t="s">
        <v>1200</v>
      </c>
      <c r="E92" s="408">
        <v>1022942558</v>
      </c>
      <c r="F92" s="498" t="s">
        <v>1194</v>
      </c>
      <c r="G92" s="214" t="s">
        <v>1149</v>
      </c>
      <c r="H92" s="277" t="s">
        <v>1196</v>
      </c>
      <c r="I92" s="3" t="s">
        <v>1201</v>
      </c>
      <c r="J92" s="37" t="s">
        <v>1169</v>
      </c>
      <c r="K92" s="37" t="s">
        <v>1202</v>
      </c>
      <c r="L92" s="37" t="s">
        <v>1198</v>
      </c>
      <c r="M92" s="508" t="s">
        <v>0</v>
      </c>
      <c r="N92" s="508" t="s">
        <v>0</v>
      </c>
      <c r="O92" s="508" t="s">
        <v>0</v>
      </c>
      <c r="P92" s="1307" t="s">
        <v>1203</v>
      </c>
      <c r="Q92" s="1307"/>
    </row>
    <row r="94" spans="2:17" ht="15" thickBot="1" x14ac:dyDescent="0.3"/>
    <row r="95" spans="2:17" ht="27" thickBot="1" x14ac:dyDescent="0.3">
      <c r="B95" s="1165" t="s">
        <v>92</v>
      </c>
      <c r="C95" s="1166"/>
      <c r="D95" s="1166"/>
      <c r="E95" s="1166"/>
      <c r="F95" s="1166"/>
      <c r="G95" s="1166"/>
      <c r="H95" s="1166"/>
      <c r="I95" s="1166"/>
      <c r="J95" s="1166"/>
      <c r="K95" s="1166"/>
      <c r="L95" s="1166"/>
      <c r="M95" s="1166"/>
      <c r="N95" s="1167"/>
    </row>
    <row r="98" spans="1:26" ht="30" x14ac:dyDescent="0.25">
      <c r="B98" s="80" t="s">
        <v>19</v>
      </c>
      <c r="C98" s="80" t="s">
        <v>337</v>
      </c>
      <c r="D98" s="1056" t="s">
        <v>21</v>
      </c>
      <c r="E98" s="1058"/>
    </row>
    <row r="99" spans="1:26" ht="28.5" x14ac:dyDescent="0.25">
      <c r="B99" s="525" t="s">
        <v>1163</v>
      </c>
      <c r="C99" s="500" t="s">
        <v>0</v>
      </c>
      <c r="D99" s="1073"/>
      <c r="E99" s="1073"/>
    </row>
    <row r="102" spans="1:26" ht="26.25" x14ac:dyDescent="0.25">
      <c r="B102" s="1159" t="s">
        <v>93</v>
      </c>
      <c r="C102" s="1160"/>
      <c r="D102" s="1160"/>
      <c r="E102" s="1160"/>
      <c r="F102" s="1160"/>
      <c r="G102" s="1160"/>
      <c r="H102" s="1160"/>
      <c r="I102" s="1160"/>
      <c r="J102" s="1160"/>
      <c r="K102" s="1160"/>
      <c r="L102" s="1160"/>
      <c r="M102" s="1160"/>
      <c r="N102" s="1160"/>
      <c r="O102" s="1160"/>
      <c r="P102" s="1160"/>
    </row>
    <row r="104" spans="1:26" ht="15" thickBot="1" x14ac:dyDescent="0.3"/>
    <row r="105" spans="1:26" ht="27" thickBot="1" x14ac:dyDescent="0.3">
      <c r="B105" s="1165" t="s">
        <v>94</v>
      </c>
      <c r="C105" s="1166"/>
      <c r="D105" s="1166"/>
      <c r="E105" s="1166"/>
      <c r="F105" s="1166"/>
      <c r="G105" s="1166"/>
      <c r="H105" s="1166"/>
      <c r="I105" s="1166"/>
      <c r="J105" s="1166"/>
      <c r="K105" s="1166"/>
      <c r="L105" s="1166"/>
      <c r="M105" s="1166"/>
      <c r="N105" s="1167"/>
    </row>
    <row r="107" spans="1:26" ht="15" thickBot="1" x14ac:dyDescent="0.3">
      <c r="M107" s="77"/>
      <c r="N107" s="77"/>
    </row>
    <row r="108" spans="1:26" s="62" customFormat="1" ht="75" x14ac:dyDescent="0.25">
      <c r="B108" s="78" t="s">
        <v>34</v>
      </c>
      <c r="C108" s="78" t="s">
        <v>35</v>
      </c>
      <c r="D108" s="78" t="s">
        <v>36</v>
      </c>
      <c r="E108" s="78" t="s">
        <v>37</v>
      </c>
      <c r="F108" s="78" t="s">
        <v>38</v>
      </c>
      <c r="G108" s="78" t="s">
        <v>39</v>
      </c>
      <c r="H108" s="78" t="s">
        <v>40</v>
      </c>
      <c r="I108" s="78" t="s">
        <v>41</v>
      </c>
      <c r="J108" s="78" t="s">
        <v>42</v>
      </c>
      <c r="K108" s="78" t="s">
        <v>43</v>
      </c>
      <c r="L108" s="78" t="s">
        <v>44</v>
      </c>
      <c r="M108" s="79" t="s">
        <v>45</v>
      </c>
      <c r="N108" s="78" t="s">
        <v>46</v>
      </c>
      <c r="O108" s="78" t="s">
        <v>47</v>
      </c>
      <c r="P108" s="497" t="s">
        <v>48</v>
      </c>
      <c r="Q108" s="497" t="s">
        <v>49</v>
      </c>
    </row>
    <row r="109" spans="1:26" s="62" customFormat="1" ht="28.5" x14ac:dyDescent="0.25">
      <c r="B109" s="4" t="s">
        <v>1169</v>
      </c>
      <c r="C109" s="4" t="s">
        <v>1169</v>
      </c>
      <c r="D109" s="503" t="s">
        <v>1204</v>
      </c>
      <c r="E109" s="503" t="s">
        <v>1205</v>
      </c>
      <c r="F109" s="503" t="s">
        <v>0</v>
      </c>
      <c r="G109" s="503" t="s">
        <v>50</v>
      </c>
      <c r="H109" s="7">
        <v>41523</v>
      </c>
      <c r="I109" s="7">
        <v>41988</v>
      </c>
      <c r="J109" s="503" t="s">
        <v>20</v>
      </c>
      <c r="K109" s="97">
        <f>+(I109-H109)/30</f>
        <v>15.5</v>
      </c>
      <c r="L109" s="494"/>
      <c r="M109" s="258">
        <v>150</v>
      </c>
      <c r="N109" s="503" t="s">
        <v>1125</v>
      </c>
      <c r="O109" s="25">
        <v>729385000</v>
      </c>
      <c r="P109" s="503">
        <v>56</v>
      </c>
      <c r="Q109" s="497"/>
    </row>
    <row r="110" spans="1:26" s="495" customFormat="1" ht="28.5" x14ac:dyDescent="0.25">
      <c r="A110" s="503">
        <v>1</v>
      </c>
      <c r="B110" s="4" t="s">
        <v>1169</v>
      </c>
      <c r="C110" s="4" t="s">
        <v>1169</v>
      </c>
      <c r="D110" s="4" t="s">
        <v>486</v>
      </c>
      <c r="E110" s="4" t="s">
        <v>1206</v>
      </c>
      <c r="F110" s="503" t="s">
        <v>0</v>
      </c>
      <c r="G110" s="503" t="s">
        <v>50</v>
      </c>
      <c r="H110" s="96">
        <v>40567</v>
      </c>
      <c r="I110" s="96">
        <v>40908</v>
      </c>
      <c r="J110" s="503" t="s">
        <v>20</v>
      </c>
      <c r="K110" s="97">
        <f>+(I110-H110)/30</f>
        <v>11.366666666666667</v>
      </c>
      <c r="L110" s="498"/>
      <c r="M110" s="258">
        <v>195</v>
      </c>
      <c r="N110" s="503" t="s">
        <v>1125</v>
      </c>
      <c r="O110" s="25">
        <v>134718864</v>
      </c>
      <c r="P110" s="503">
        <v>56</v>
      </c>
      <c r="Q110" s="498"/>
      <c r="R110" s="8"/>
      <c r="S110" s="8"/>
      <c r="T110" s="8"/>
      <c r="U110" s="8"/>
      <c r="V110" s="8"/>
      <c r="W110" s="8"/>
      <c r="X110" s="8"/>
      <c r="Y110" s="8"/>
      <c r="Z110" s="8"/>
    </row>
    <row r="111" spans="1:26" s="495" customFormat="1" ht="57" x14ac:dyDescent="0.25">
      <c r="A111" s="503">
        <v>2</v>
      </c>
      <c r="B111" s="4" t="s">
        <v>1169</v>
      </c>
      <c r="C111" s="4" t="s">
        <v>1169</v>
      </c>
      <c r="D111" s="4" t="s">
        <v>486</v>
      </c>
      <c r="E111" s="4" t="s">
        <v>1207</v>
      </c>
      <c r="F111" s="28" t="s">
        <v>0</v>
      </c>
      <c r="G111" s="24" t="s">
        <v>50</v>
      </c>
      <c r="H111" s="96">
        <v>40567</v>
      </c>
      <c r="I111" s="96">
        <v>40908</v>
      </c>
      <c r="J111" s="21" t="s">
        <v>20</v>
      </c>
      <c r="K111" s="503">
        <v>0</v>
      </c>
      <c r="L111" s="24">
        <f>+(I111-H111)/30</f>
        <v>11.366666666666667</v>
      </c>
      <c r="M111" s="23">
        <v>56</v>
      </c>
      <c r="N111" s="503" t="s">
        <v>1125</v>
      </c>
      <c r="O111" s="272">
        <v>43160019</v>
      </c>
      <c r="P111" s="23">
        <v>57</v>
      </c>
      <c r="Q111" s="498" t="s">
        <v>1208</v>
      </c>
      <c r="R111" s="8"/>
      <c r="S111" s="8"/>
      <c r="T111" s="8"/>
      <c r="U111" s="8"/>
      <c r="V111" s="8"/>
      <c r="W111" s="8"/>
      <c r="X111" s="8"/>
      <c r="Y111" s="8"/>
      <c r="Z111" s="8"/>
    </row>
    <row r="112" spans="1:26" s="495" customFormat="1" ht="28.5" x14ac:dyDescent="0.25">
      <c r="A112" s="503">
        <f t="shared" ref="A112:A115" si="0">+A111+1</f>
        <v>3</v>
      </c>
      <c r="B112" s="4" t="s">
        <v>1169</v>
      </c>
      <c r="C112" s="4" t="s">
        <v>1169</v>
      </c>
      <c r="D112" s="4" t="s">
        <v>486</v>
      </c>
      <c r="E112" s="4" t="s">
        <v>1209</v>
      </c>
      <c r="F112" s="28" t="s">
        <v>0</v>
      </c>
      <c r="G112" s="28" t="s">
        <v>50</v>
      </c>
      <c r="H112" s="96">
        <v>40209</v>
      </c>
      <c r="I112" s="96">
        <v>40518</v>
      </c>
      <c r="J112" s="21" t="s">
        <v>20</v>
      </c>
      <c r="K112" s="97">
        <f>+(I112-H112)/30</f>
        <v>10.3</v>
      </c>
      <c r="L112" s="21"/>
      <c r="M112" s="23">
        <v>14</v>
      </c>
      <c r="N112" s="503" t="s">
        <v>1125</v>
      </c>
      <c r="O112" s="25"/>
      <c r="P112" s="543">
        <v>55</v>
      </c>
      <c r="Q112" s="498"/>
      <c r="R112" s="8"/>
      <c r="S112" s="8"/>
      <c r="T112" s="8"/>
      <c r="U112" s="8"/>
      <c r="V112" s="8"/>
      <c r="W112" s="8"/>
      <c r="X112" s="8"/>
      <c r="Y112" s="8"/>
      <c r="Z112" s="8"/>
    </row>
    <row r="113" spans="1:26" s="495" customFormat="1" ht="57" x14ac:dyDescent="0.25">
      <c r="A113" s="503">
        <f t="shared" si="0"/>
        <v>4</v>
      </c>
      <c r="B113" s="4" t="s">
        <v>1169</v>
      </c>
      <c r="C113" s="4" t="s">
        <v>1169</v>
      </c>
      <c r="D113" s="4" t="s">
        <v>486</v>
      </c>
      <c r="E113" s="4" t="s">
        <v>1210</v>
      </c>
      <c r="F113" s="28" t="s">
        <v>0</v>
      </c>
      <c r="G113" s="28" t="s">
        <v>50</v>
      </c>
      <c r="H113" s="96">
        <v>40209</v>
      </c>
      <c r="I113" s="96">
        <v>40518</v>
      </c>
      <c r="J113" s="21" t="s">
        <v>20</v>
      </c>
      <c r="K113" s="503">
        <v>0</v>
      </c>
      <c r="L113" s="24">
        <f>+(I113-H113)/30</f>
        <v>10.3</v>
      </c>
      <c r="M113" s="23">
        <v>224</v>
      </c>
      <c r="N113" s="503" t="s">
        <v>1125</v>
      </c>
      <c r="O113" s="25">
        <v>9357346</v>
      </c>
      <c r="P113" s="543">
        <v>62</v>
      </c>
      <c r="Q113" s="498" t="s">
        <v>1211</v>
      </c>
      <c r="R113" s="8"/>
      <c r="S113" s="8"/>
      <c r="T113" s="8"/>
      <c r="U113" s="8"/>
      <c r="V113" s="8"/>
      <c r="W113" s="8"/>
      <c r="X113" s="8"/>
      <c r="Y113" s="8"/>
      <c r="Z113" s="8"/>
    </row>
    <row r="114" spans="1:26" s="495" customFormat="1" ht="45" customHeight="1" x14ac:dyDescent="0.25">
      <c r="A114" s="503">
        <f t="shared" si="0"/>
        <v>5</v>
      </c>
      <c r="B114" s="4" t="s">
        <v>1169</v>
      </c>
      <c r="C114" s="4" t="s">
        <v>1169</v>
      </c>
      <c r="D114" s="4" t="s">
        <v>1212</v>
      </c>
      <c r="E114" s="4" t="s">
        <v>1213</v>
      </c>
      <c r="F114" s="28" t="s">
        <v>0</v>
      </c>
      <c r="G114" s="28" t="s">
        <v>50</v>
      </c>
      <c r="H114" s="96">
        <v>40574</v>
      </c>
      <c r="I114" s="96">
        <v>40693</v>
      </c>
      <c r="J114" s="21" t="s">
        <v>20</v>
      </c>
      <c r="K114" s="21"/>
      <c r="L114" s="24">
        <f>+(I114-H114)/30</f>
        <v>3.9666666666666668</v>
      </c>
      <c r="M114" s="24"/>
      <c r="N114" s="503" t="s">
        <v>1125</v>
      </c>
      <c r="O114" s="25">
        <v>155921981</v>
      </c>
      <c r="P114" s="543">
        <v>74</v>
      </c>
      <c r="Q114" s="498" t="s">
        <v>1208</v>
      </c>
      <c r="R114" s="8"/>
      <c r="S114" s="8"/>
      <c r="T114" s="8"/>
      <c r="U114" s="8"/>
      <c r="V114" s="8"/>
      <c r="W114" s="8"/>
      <c r="X114" s="8"/>
      <c r="Y114" s="8"/>
      <c r="Z114" s="8"/>
    </row>
    <row r="115" spans="1:26" s="495" customFormat="1" ht="57" x14ac:dyDescent="0.25">
      <c r="A115" s="503">
        <f t="shared" si="0"/>
        <v>6</v>
      </c>
      <c r="B115" s="4" t="s">
        <v>1169</v>
      </c>
      <c r="C115" s="4" t="s">
        <v>1169</v>
      </c>
      <c r="D115" s="4" t="s">
        <v>1212</v>
      </c>
      <c r="E115" s="4" t="s">
        <v>1214</v>
      </c>
      <c r="F115" s="28" t="s">
        <v>0</v>
      </c>
      <c r="G115" s="28" t="s">
        <v>50</v>
      </c>
      <c r="H115" s="96">
        <v>40787</v>
      </c>
      <c r="I115" s="96">
        <v>40859</v>
      </c>
      <c r="J115" s="21" t="s">
        <v>20</v>
      </c>
      <c r="K115" s="21"/>
      <c r="L115" s="24">
        <f>+(I115-H115)/30</f>
        <v>2.4</v>
      </c>
      <c r="M115" s="24"/>
      <c r="N115" s="503" t="s">
        <v>1125</v>
      </c>
      <c r="O115" s="25">
        <v>65803333</v>
      </c>
      <c r="P115" s="543">
        <v>74</v>
      </c>
      <c r="Q115" s="498" t="s">
        <v>1208</v>
      </c>
      <c r="R115" s="8"/>
      <c r="S115" s="8"/>
      <c r="T115" s="8"/>
      <c r="U115" s="8"/>
      <c r="V115" s="8"/>
      <c r="W115" s="8"/>
      <c r="X115" s="8"/>
      <c r="Y115" s="8"/>
      <c r="Z115" s="8"/>
    </row>
    <row r="116" spans="1:26" s="495" customFormat="1" ht="55.5" customHeight="1" x14ac:dyDescent="0.25">
      <c r="A116" s="503">
        <v>7</v>
      </c>
      <c r="B116" s="4" t="s">
        <v>1169</v>
      </c>
      <c r="C116" s="4" t="s">
        <v>1169</v>
      </c>
      <c r="D116" s="4" t="s">
        <v>486</v>
      </c>
      <c r="E116" s="4" t="s">
        <v>1215</v>
      </c>
      <c r="F116" s="28"/>
      <c r="G116" s="28"/>
      <c r="H116" s="28"/>
      <c r="I116" s="21"/>
      <c r="J116" s="21"/>
      <c r="K116" s="21"/>
      <c r="L116" s="21"/>
      <c r="M116" s="24"/>
      <c r="N116" s="24"/>
      <c r="O116" s="25"/>
      <c r="P116" s="25"/>
      <c r="Q116" s="498" t="s">
        <v>1216</v>
      </c>
      <c r="R116" s="8"/>
      <c r="S116" s="8"/>
      <c r="T116" s="8"/>
      <c r="U116" s="8"/>
      <c r="V116" s="8"/>
      <c r="W116" s="8"/>
      <c r="X116" s="8"/>
      <c r="Y116" s="8"/>
      <c r="Z116" s="8"/>
    </row>
    <row r="117" spans="1:26" s="495" customFormat="1" x14ac:dyDescent="0.25">
      <c r="A117" s="503">
        <v>8</v>
      </c>
      <c r="B117" s="4"/>
      <c r="C117" s="5"/>
      <c r="D117" s="4"/>
      <c r="E117" s="27"/>
      <c r="F117" s="28"/>
      <c r="G117" s="28"/>
      <c r="H117" s="28"/>
      <c r="I117" s="21"/>
      <c r="J117" s="21"/>
      <c r="K117" s="21"/>
      <c r="L117" s="21"/>
      <c r="M117" s="24"/>
      <c r="N117" s="24"/>
      <c r="O117" s="25"/>
      <c r="P117" s="25"/>
      <c r="Q117" s="498"/>
      <c r="R117" s="8"/>
      <c r="S117" s="8"/>
      <c r="T117" s="8"/>
      <c r="U117" s="8"/>
      <c r="V117" s="8"/>
      <c r="W117" s="8"/>
      <c r="X117" s="8"/>
      <c r="Y117" s="8"/>
      <c r="Z117" s="8"/>
    </row>
    <row r="118" spans="1:26" s="495" customFormat="1" x14ac:dyDescent="0.25">
      <c r="A118" s="503"/>
      <c r="B118" s="26" t="s">
        <v>30</v>
      </c>
      <c r="C118" s="5"/>
      <c r="D118" s="4"/>
      <c r="E118" s="27"/>
      <c r="F118" s="28"/>
      <c r="G118" s="28"/>
      <c r="H118" s="28"/>
      <c r="I118" s="21"/>
      <c r="J118" s="21"/>
      <c r="K118" s="29">
        <f>SUM(K109:K117)</f>
        <v>37.166666666666671</v>
      </c>
      <c r="L118" s="30"/>
      <c r="M118" s="29"/>
      <c r="N118" s="30">
        <f>SUM(N110:N117)</f>
        <v>0</v>
      </c>
      <c r="O118" s="25"/>
      <c r="P118" s="25"/>
      <c r="Q118" s="498"/>
    </row>
    <row r="119" spans="1:26" x14ac:dyDescent="0.25">
      <c r="E119" s="46"/>
      <c r="G119" s="409"/>
    </row>
    <row r="120" spans="1:26" ht="18" x14ac:dyDescent="0.25">
      <c r="B120" s="50" t="s">
        <v>95</v>
      </c>
      <c r="C120" s="52">
        <f>+K118</f>
        <v>37.166666666666671</v>
      </c>
      <c r="G120" s="409"/>
      <c r="H120" s="33"/>
      <c r="I120" s="33"/>
      <c r="J120" s="33"/>
      <c r="K120" s="33"/>
      <c r="L120" s="33"/>
      <c r="M120" s="33"/>
    </row>
    <row r="121" spans="1:26" x14ac:dyDescent="0.25">
      <c r="G121" s="409"/>
      <c r="H121" s="410"/>
      <c r="I121" s="410"/>
      <c r="J121" s="36"/>
    </row>
    <row r="122" spans="1:26" ht="15" thickBot="1" x14ac:dyDescent="0.3">
      <c r="G122" s="409"/>
      <c r="H122" s="410"/>
      <c r="I122" s="410"/>
      <c r="J122" s="36"/>
    </row>
    <row r="123" spans="1:26" ht="30.75" thickBot="1" x14ac:dyDescent="0.3">
      <c r="B123" s="86" t="s">
        <v>96</v>
      </c>
      <c r="C123" s="87" t="s">
        <v>97</v>
      </c>
      <c r="D123" s="86" t="s">
        <v>29</v>
      </c>
      <c r="E123" s="87" t="s">
        <v>98</v>
      </c>
      <c r="G123" s="409"/>
      <c r="H123" s="410"/>
      <c r="I123" s="410"/>
      <c r="J123" s="36"/>
    </row>
    <row r="124" spans="1:26" x14ac:dyDescent="0.25">
      <c r="B124" s="503" t="s">
        <v>99</v>
      </c>
      <c r="C124" s="88">
        <v>20</v>
      </c>
      <c r="D124" s="88">
        <v>0</v>
      </c>
      <c r="E124" s="1066">
        <f>+D124+D125+D126</f>
        <v>40</v>
      </c>
      <c r="G124" s="409"/>
    </row>
    <row r="125" spans="1:26" x14ac:dyDescent="0.25">
      <c r="B125" s="503" t="s">
        <v>100</v>
      </c>
      <c r="C125" s="500">
        <v>30</v>
      </c>
      <c r="D125" s="500">
        <v>0</v>
      </c>
      <c r="E125" s="1067"/>
      <c r="G125" s="409"/>
    </row>
    <row r="126" spans="1:26" ht="15" thickBot="1" x14ac:dyDescent="0.3">
      <c r="B126" s="503" t="s">
        <v>101</v>
      </c>
      <c r="C126" s="89">
        <v>40</v>
      </c>
      <c r="D126" s="89">
        <v>40</v>
      </c>
      <c r="E126" s="1068"/>
      <c r="G126" s="409"/>
    </row>
    <row r="127" spans="1:26" x14ac:dyDescent="0.25">
      <c r="G127" s="409"/>
    </row>
    <row r="128" spans="1:26" ht="15" thickBot="1" x14ac:dyDescent="0.3"/>
    <row r="129" spans="2:17" ht="27" thickBot="1" x14ac:dyDescent="0.3">
      <c r="B129" s="1165" t="s">
        <v>102</v>
      </c>
      <c r="C129" s="1166"/>
      <c r="D129" s="1166"/>
      <c r="E129" s="1166"/>
      <c r="F129" s="1166"/>
      <c r="G129" s="1166"/>
      <c r="H129" s="1166"/>
      <c r="I129" s="1166"/>
      <c r="J129" s="1166"/>
      <c r="K129" s="1166"/>
      <c r="L129" s="1166"/>
      <c r="M129" s="1166"/>
      <c r="N129" s="1167"/>
    </row>
    <row r="131" spans="2:17" ht="15" x14ac:dyDescent="0.25">
      <c r="B131" s="1054" t="s">
        <v>77</v>
      </c>
      <c r="C131" s="1054" t="s">
        <v>78</v>
      </c>
      <c r="D131" s="1054" t="s">
        <v>79</v>
      </c>
      <c r="E131" s="1054" t="s">
        <v>80</v>
      </c>
      <c r="F131" s="1054" t="s">
        <v>81</v>
      </c>
      <c r="G131" s="1054" t="s">
        <v>82</v>
      </c>
      <c r="H131" s="1054" t="s">
        <v>83</v>
      </c>
      <c r="I131" s="1054" t="s">
        <v>84</v>
      </c>
      <c r="J131" s="1056" t="s">
        <v>85</v>
      </c>
      <c r="K131" s="1057"/>
      <c r="L131" s="1058"/>
      <c r="M131" s="1054" t="s">
        <v>86</v>
      </c>
      <c r="N131" s="1054" t="s">
        <v>335</v>
      </c>
      <c r="O131" s="1054" t="s">
        <v>336</v>
      </c>
      <c r="P131" s="1059" t="s">
        <v>21</v>
      </c>
      <c r="Q131" s="1060"/>
    </row>
    <row r="132" spans="2:17" ht="30" x14ac:dyDescent="0.25">
      <c r="B132" s="1055"/>
      <c r="C132" s="1055"/>
      <c r="D132" s="1055"/>
      <c r="E132" s="1055"/>
      <c r="F132" s="1055"/>
      <c r="G132" s="1055"/>
      <c r="H132" s="1055"/>
      <c r="I132" s="1055"/>
      <c r="J132" s="494" t="s">
        <v>87</v>
      </c>
      <c r="K132" s="494" t="s">
        <v>88</v>
      </c>
      <c r="L132" s="494" t="s">
        <v>89</v>
      </c>
      <c r="M132" s="1055"/>
      <c r="N132" s="1055"/>
      <c r="O132" s="1055"/>
      <c r="P132" s="1061"/>
      <c r="Q132" s="1062"/>
    </row>
    <row r="133" spans="2:17" ht="28.5" x14ac:dyDescent="0.2">
      <c r="B133" s="2" t="s">
        <v>993</v>
      </c>
      <c r="C133" s="503" t="s">
        <v>480</v>
      </c>
      <c r="D133" s="525" t="s">
        <v>1217</v>
      </c>
      <c r="E133" s="503">
        <v>51612252</v>
      </c>
      <c r="F133" s="525" t="s">
        <v>110</v>
      </c>
      <c r="G133" s="525" t="s">
        <v>731</v>
      </c>
      <c r="H133" s="34">
        <v>32708</v>
      </c>
      <c r="I133" s="525" t="s">
        <v>509</v>
      </c>
      <c r="J133" s="498" t="s">
        <v>1169</v>
      </c>
      <c r="K133" s="34" t="s">
        <v>1218</v>
      </c>
      <c r="L133" s="525" t="s">
        <v>553</v>
      </c>
      <c r="M133" s="500" t="s">
        <v>0</v>
      </c>
      <c r="N133" s="500" t="s">
        <v>0</v>
      </c>
      <c r="O133" s="500" t="s">
        <v>0</v>
      </c>
      <c r="P133" s="1042"/>
      <c r="Q133" s="1043"/>
    </row>
    <row r="134" spans="2:17" s="90" customFormat="1" ht="31.5" customHeight="1" x14ac:dyDescent="0.2">
      <c r="B134" s="2" t="s">
        <v>114</v>
      </c>
      <c r="C134" s="528" t="s">
        <v>480</v>
      </c>
      <c r="D134" s="2" t="s">
        <v>1219</v>
      </c>
      <c r="E134" s="516">
        <v>52523885</v>
      </c>
      <c r="F134" s="2" t="s">
        <v>906</v>
      </c>
      <c r="G134" s="2" t="s">
        <v>616</v>
      </c>
      <c r="H134" s="101">
        <v>40391</v>
      </c>
      <c r="I134" s="525" t="s">
        <v>1125</v>
      </c>
      <c r="J134" s="529" t="s">
        <v>1220</v>
      </c>
      <c r="K134" s="529" t="s">
        <v>1221</v>
      </c>
      <c r="L134" s="2" t="s">
        <v>1222</v>
      </c>
      <c r="M134" s="500" t="s">
        <v>0</v>
      </c>
      <c r="N134" s="500" t="s">
        <v>0</v>
      </c>
      <c r="O134" s="500" t="s">
        <v>0</v>
      </c>
      <c r="P134" s="1042"/>
      <c r="Q134" s="1043"/>
    </row>
    <row r="135" spans="2:17" ht="28.5" x14ac:dyDescent="0.2">
      <c r="B135" s="37" t="s">
        <v>115</v>
      </c>
      <c r="C135" s="407" t="s">
        <v>729</v>
      </c>
      <c r="D135" s="37" t="s">
        <v>1223</v>
      </c>
      <c r="E135" s="11">
        <v>52243406</v>
      </c>
      <c r="F135" s="11" t="s">
        <v>1224</v>
      </c>
      <c r="G135" s="11" t="s">
        <v>118</v>
      </c>
      <c r="H135" s="91">
        <v>37477</v>
      </c>
      <c r="I135" s="11" t="s">
        <v>50</v>
      </c>
      <c r="J135" s="498" t="s">
        <v>1169</v>
      </c>
      <c r="K135" s="11" t="s">
        <v>1225</v>
      </c>
      <c r="L135" s="11" t="s">
        <v>1226</v>
      </c>
      <c r="M135" s="516" t="s">
        <v>0</v>
      </c>
      <c r="N135" s="516" t="s">
        <v>0</v>
      </c>
      <c r="O135" s="516" t="s">
        <v>0</v>
      </c>
      <c r="P135" s="1042"/>
      <c r="Q135" s="1043"/>
    </row>
    <row r="138" spans="2:17" ht="15" thickBot="1" x14ac:dyDescent="0.3"/>
    <row r="139" spans="2:17" ht="30" x14ac:dyDescent="0.25">
      <c r="B139" s="493" t="s">
        <v>19</v>
      </c>
      <c r="C139" s="493" t="s">
        <v>96</v>
      </c>
      <c r="D139" s="494" t="s">
        <v>97</v>
      </c>
      <c r="E139" s="493" t="s">
        <v>29</v>
      </c>
      <c r="F139" s="87" t="s">
        <v>103</v>
      </c>
      <c r="G139" s="64"/>
    </row>
    <row r="140" spans="2:17" ht="108" x14ac:dyDescent="0.2">
      <c r="B140" s="1009" t="s">
        <v>104</v>
      </c>
      <c r="C140" s="93" t="s">
        <v>105</v>
      </c>
      <c r="D140" s="500">
        <v>25</v>
      </c>
      <c r="E140" s="500">
        <v>25</v>
      </c>
      <c r="F140" s="1052">
        <f>+E140+E141+E142</f>
        <v>60</v>
      </c>
      <c r="G140" s="492"/>
    </row>
    <row r="141" spans="2:17" ht="96" x14ac:dyDescent="0.2">
      <c r="B141" s="1009"/>
      <c r="C141" s="93" t="s">
        <v>106</v>
      </c>
      <c r="D141" s="503">
        <v>25</v>
      </c>
      <c r="E141" s="500">
        <v>25</v>
      </c>
      <c r="F141" s="1067"/>
      <c r="G141" s="492"/>
    </row>
    <row r="142" spans="2:17" ht="60" x14ac:dyDescent="0.2">
      <c r="B142" s="1009"/>
      <c r="C142" s="93" t="s">
        <v>107</v>
      </c>
      <c r="D142" s="500">
        <v>10</v>
      </c>
      <c r="E142" s="500">
        <v>10</v>
      </c>
      <c r="F142" s="1053"/>
      <c r="G142" s="492"/>
    </row>
    <row r="143" spans="2:17" x14ac:dyDescent="0.2">
      <c r="C143" s="59"/>
    </row>
    <row r="146" spans="2:5" ht="15" x14ac:dyDescent="0.25">
      <c r="B146" s="75" t="s">
        <v>108</v>
      </c>
    </row>
    <row r="149" spans="2:5" ht="15" x14ac:dyDescent="0.25">
      <c r="B149" s="494" t="s">
        <v>19</v>
      </c>
      <c r="C149" s="494" t="s">
        <v>28</v>
      </c>
      <c r="D149" s="493" t="s">
        <v>29</v>
      </c>
      <c r="E149" s="493" t="s">
        <v>30</v>
      </c>
    </row>
    <row r="150" spans="2:5" ht="42.75" x14ac:dyDescent="0.25">
      <c r="B150" s="505" t="s">
        <v>338</v>
      </c>
      <c r="C150" s="503">
        <v>40</v>
      </c>
      <c r="D150" s="500">
        <v>40</v>
      </c>
      <c r="E150" s="1052">
        <f>+D150+D151</f>
        <v>100</v>
      </c>
    </row>
    <row r="151" spans="2:5" ht="71.25" x14ac:dyDescent="0.25">
      <c r="B151" s="505" t="s">
        <v>339</v>
      </c>
      <c r="C151" s="503">
        <v>60</v>
      </c>
      <c r="D151" s="500">
        <f>+F140</f>
        <v>60</v>
      </c>
      <c r="E151" s="1053"/>
    </row>
  </sheetData>
  <mergeCells count="68">
    <mergeCell ref="M46:N46"/>
    <mergeCell ref="B2:P2"/>
    <mergeCell ref="B4:P4"/>
    <mergeCell ref="A5:L5"/>
    <mergeCell ref="C7:N7"/>
    <mergeCell ref="C8:N8"/>
    <mergeCell ref="C9:N9"/>
    <mergeCell ref="C10:N10"/>
    <mergeCell ref="C11:E11"/>
    <mergeCell ref="B15:C22"/>
    <mergeCell ref="B23:C23"/>
    <mergeCell ref="E41:E42"/>
    <mergeCell ref="P76:Q76"/>
    <mergeCell ref="B61:B62"/>
    <mergeCell ref="C61:C62"/>
    <mergeCell ref="D61:E61"/>
    <mergeCell ref="C65:N65"/>
    <mergeCell ref="B67:N67"/>
    <mergeCell ref="P70:Q70"/>
    <mergeCell ref="P71:Q71"/>
    <mergeCell ref="P72:Q72"/>
    <mergeCell ref="P73:Q73"/>
    <mergeCell ref="P74:Q74"/>
    <mergeCell ref="P75:Q75"/>
    <mergeCell ref="B82:N82"/>
    <mergeCell ref="B87:B88"/>
    <mergeCell ref="C87:C88"/>
    <mergeCell ref="D87:D88"/>
    <mergeCell ref="E87:E88"/>
    <mergeCell ref="F87:F88"/>
    <mergeCell ref="G87:G88"/>
    <mergeCell ref="H87:H88"/>
    <mergeCell ref="I87:I88"/>
    <mergeCell ref="J87:L87"/>
    <mergeCell ref="B102:P102"/>
    <mergeCell ref="M87:M88"/>
    <mergeCell ref="N87:N88"/>
    <mergeCell ref="O87:O88"/>
    <mergeCell ref="P87:Q88"/>
    <mergeCell ref="P89:Q89"/>
    <mergeCell ref="P90:Q90"/>
    <mergeCell ref="P91:Q91"/>
    <mergeCell ref="P92:Q92"/>
    <mergeCell ref="B95:N95"/>
    <mergeCell ref="D98:E98"/>
    <mergeCell ref="D99:E99"/>
    <mergeCell ref="O131:O132"/>
    <mergeCell ref="P131:Q132"/>
    <mergeCell ref="B105:N105"/>
    <mergeCell ref="E124:E126"/>
    <mergeCell ref="B129:N129"/>
    <mergeCell ref="B131:B132"/>
    <mergeCell ref="C131:C132"/>
    <mergeCell ref="D131:D132"/>
    <mergeCell ref="E131:E132"/>
    <mergeCell ref="F131:F132"/>
    <mergeCell ref="G131:G132"/>
    <mergeCell ref="H131:H132"/>
    <mergeCell ref="E150:E151"/>
    <mergeCell ref="I131:I132"/>
    <mergeCell ref="J131:L131"/>
    <mergeCell ref="M131:M132"/>
    <mergeCell ref="N131:N132"/>
    <mergeCell ref="P133:Q133"/>
    <mergeCell ref="P134:Q134"/>
    <mergeCell ref="P135:Q135"/>
    <mergeCell ref="B140:B142"/>
    <mergeCell ref="F140:F142"/>
  </mergeCells>
  <dataValidations count="2">
    <dataValidation type="decimal" allowBlank="1" showInputMessage="1" showErrorMessage="1" sqref="WVH983067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7 VRT983067 VHX983067 UYB983067 UOF983067 UEJ983067 TUN983067 TKR983067 TAV983067 SQZ983067 SHD983067 RXH983067 RNL983067 RDP983067 QTT983067 QJX983067 QAB983067 PQF983067 PGJ983067 OWN983067 OMR983067 OCV983067 NSZ983067 NJD983067 MZH983067 MPL983067 MFP983067 LVT983067 LLX983067 LCB983067 KSF983067 KIJ983067 JYN983067 JOR983067 JEV983067 IUZ983067 ILD983067 IBH983067 HRL983067 HHP983067 GXT983067 GNX983067 GEB983067 FUF983067 FKJ983067 FAN983067 EQR983067 EGV983067 DWZ983067 DND983067 DDH983067 CTL983067 CJP983067 BZT983067 BPX983067 BGB983067 AWF983067 AMJ983067 ACN983067 SR983067 IV983067 C983067 WVH917531 WLL917531 WBP917531 VRT917531 VHX917531 UYB917531 UOF917531 UEJ917531 TUN917531 TKR917531 TAV917531 SQZ917531 SHD917531 RXH917531 RNL917531 RDP917531 QTT917531 QJX917531 QAB917531 PQF917531 PGJ917531 OWN917531 OMR917531 OCV917531 NSZ917531 NJD917531 MZH917531 MPL917531 MFP917531 LVT917531 LLX917531 LCB917531 KSF917531 KIJ917531 JYN917531 JOR917531 JEV917531 IUZ917531 ILD917531 IBH917531 HRL917531 HHP917531 GXT917531 GNX917531 GEB917531 FUF917531 FKJ917531 FAN917531 EQR917531 EGV917531 DWZ917531 DND917531 DDH917531 CTL917531 CJP917531 BZT917531 BPX917531 BGB917531 AWF917531 AMJ917531 ACN917531 SR917531 IV917531 C917531 WVH851995 WLL851995 WBP851995 VRT851995 VHX851995 UYB851995 UOF851995 UEJ851995 TUN851995 TKR851995 TAV851995 SQZ851995 SHD851995 RXH851995 RNL851995 RDP851995 QTT851995 QJX851995 QAB851995 PQF851995 PGJ851995 OWN851995 OMR851995 OCV851995 NSZ851995 NJD851995 MZH851995 MPL851995 MFP851995 LVT851995 LLX851995 LCB851995 KSF851995 KIJ851995 JYN851995 JOR851995 JEV851995 IUZ851995 ILD851995 IBH851995 HRL851995 HHP851995 GXT851995 GNX851995 GEB851995 FUF851995 FKJ851995 FAN851995 EQR851995 EGV851995 DWZ851995 DND851995 DDH851995 CTL851995 CJP851995 BZT851995 BPX851995 BGB851995 AWF851995 AMJ851995 ACN851995 SR851995 IV851995 C851995 WVH786459 WLL786459 WBP786459 VRT786459 VHX786459 UYB786459 UOF786459 UEJ786459 TUN786459 TKR786459 TAV786459 SQZ786459 SHD786459 RXH786459 RNL786459 RDP786459 QTT786459 QJX786459 QAB786459 PQF786459 PGJ786459 OWN786459 OMR786459 OCV786459 NSZ786459 NJD786459 MZH786459 MPL786459 MFP786459 LVT786459 LLX786459 LCB786459 KSF786459 KIJ786459 JYN786459 JOR786459 JEV786459 IUZ786459 ILD786459 IBH786459 HRL786459 HHP786459 GXT786459 GNX786459 GEB786459 FUF786459 FKJ786459 FAN786459 EQR786459 EGV786459 DWZ786459 DND786459 DDH786459 CTL786459 CJP786459 BZT786459 BPX786459 BGB786459 AWF786459 AMJ786459 ACN786459 SR786459 IV786459 C786459 WVH720923 WLL720923 WBP720923 VRT720923 VHX720923 UYB720923 UOF720923 UEJ720923 TUN720923 TKR720923 TAV720923 SQZ720923 SHD720923 RXH720923 RNL720923 RDP720923 QTT720923 QJX720923 QAB720923 PQF720923 PGJ720923 OWN720923 OMR720923 OCV720923 NSZ720923 NJD720923 MZH720923 MPL720923 MFP720923 LVT720923 LLX720923 LCB720923 KSF720923 KIJ720923 JYN720923 JOR720923 JEV720923 IUZ720923 ILD720923 IBH720923 HRL720923 HHP720923 GXT720923 GNX720923 GEB720923 FUF720923 FKJ720923 FAN720923 EQR720923 EGV720923 DWZ720923 DND720923 DDH720923 CTL720923 CJP720923 BZT720923 BPX720923 BGB720923 AWF720923 AMJ720923 ACN720923 SR720923 IV720923 C720923 WVH655387 WLL655387 WBP655387 VRT655387 VHX655387 UYB655387 UOF655387 UEJ655387 TUN655387 TKR655387 TAV655387 SQZ655387 SHD655387 RXH655387 RNL655387 RDP655387 QTT655387 QJX655387 QAB655387 PQF655387 PGJ655387 OWN655387 OMR655387 OCV655387 NSZ655387 NJD655387 MZH655387 MPL655387 MFP655387 LVT655387 LLX655387 LCB655387 KSF655387 KIJ655387 JYN655387 JOR655387 JEV655387 IUZ655387 ILD655387 IBH655387 HRL655387 HHP655387 GXT655387 GNX655387 GEB655387 FUF655387 FKJ655387 FAN655387 EQR655387 EGV655387 DWZ655387 DND655387 DDH655387 CTL655387 CJP655387 BZT655387 BPX655387 BGB655387 AWF655387 AMJ655387 ACN655387 SR655387 IV655387 C655387 WVH589851 WLL589851 WBP589851 VRT589851 VHX589851 UYB589851 UOF589851 UEJ589851 TUN589851 TKR589851 TAV589851 SQZ589851 SHD589851 RXH589851 RNL589851 RDP589851 QTT589851 QJX589851 QAB589851 PQF589851 PGJ589851 OWN589851 OMR589851 OCV589851 NSZ589851 NJD589851 MZH589851 MPL589851 MFP589851 LVT589851 LLX589851 LCB589851 KSF589851 KIJ589851 JYN589851 JOR589851 JEV589851 IUZ589851 ILD589851 IBH589851 HRL589851 HHP589851 GXT589851 GNX589851 GEB589851 FUF589851 FKJ589851 FAN589851 EQR589851 EGV589851 DWZ589851 DND589851 DDH589851 CTL589851 CJP589851 BZT589851 BPX589851 BGB589851 AWF589851 AMJ589851 ACN589851 SR589851 IV589851 C589851 WVH524315 WLL524315 WBP524315 VRT524315 VHX524315 UYB524315 UOF524315 UEJ524315 TUN524315 TKR524315 TAV524315 SQZ524315 SHD524315 RXH524315 RNL524315 RDP524315 QTT524315 QJX524315 QAB524315 PQF524315 PGJ524315 OWN524315 OMR524315 OCV524315 NSZ524315 NJD524315 MZH524315 MPL524315 MFP524315 LVT524315 LLX524315 LCB524315 KSF524315 KIJ524315 JYN524315 JOR524315 JEV524315 IUZ524315 ILD524315 IBH524315 HRL524315 HHP524315 GXT524315 GNX524315 GEB524315 FUF524315 FKJ524315 FAN524315 EQR524315 EGV524315 DWZ524315 DND524315 DDH524315 CTL524315 CJP524315 BZT524315 BPX524315 BGB524315 AWF524315 AMJ524315 ACN524315 SR524315 IV524315 C524315 WVH458779 WLL458779 WBP458779 VRT458779 VHX458779 UYB458779 UOF458779 UEJ458779 TUN458779 TKR458779 TAV458779 SQZ458779 SHD458779 RXH458779 RNL458779 RDP458779 QTT458779 QJX458779 QAB458779 PQF458779 PGJ458779 OWN458779 OMR458779 OCV458779 NSZ458779 NJD458779 MZH458779 MPL458779 MFP458779 LVT458779 LLX458779 LCB458779 KSF458779 KIJ458779 JYN458779 JOR458779 JEV458779 IUZ458779 ILD458779 IBH458779 HRL458779 HHP458779 GXT458779 GNX458779 GEB458779 FUF458779 FKJ458779 FAN458779 EQR458779 EGV458779 DWZ458779 DND458779 DDH458779 CTL458779 CJP458779 BZT458779 BPX458779 BGB458779 AWF458779 AMJ458779 ACN458779 SR458779 IV458779 C458779 WVH393243 WLL393243 WBP393243 VRT393243 VHX393243 UYB393243 UOF393243 UEJ393243 TUN393243 TKR393243 TAV393243 SQZ393243 SHD393243 RXH393243 RNL393243 RDP393243 QTT393243 QJX393243 QAB393243 PQF393243 PGJ393243 OWN393243 OMR393243 OCV393243 NSZ393243 NJD393243 MZH393243 MPL393243 MFP393243 LVT393243 LLX393243 LCB393243 KSF393243 KIJ393243 JYN393243 JOR393243 JEV393243 IUZ393243 ILD393243 IBH393243 HRL393243 HHP393243 GXT393243 GNX393243 GEB393243 FUF393243 FKJ393243 FAN393243 EQR393243 EGV393243 DWZ393243 DND393243 DDH393243 CTL393243 CJP393243 BZT393243 BPX393243 BGB393243 AWF393243 AMJ393243 ACN393243 SR393243 IV393243 C393243 WVH327707 WLL327707 WBP327707 VRT327707 VHX327707 UYB327707 UOF327707 UEJ327707 TUN327707 TKR327707 TAV327707 SQZ327707 SHD327707 RXH327707 RNL327707 RDP327707 QTT327707 QJX327707 QAB327707 PQF327707 PGJ327707 OWN327707 OMR327707 OCV327707 NSZ327707 NJD327707 MZH327707 MPL327707 MFP327707 LVT327707 LLX327707 LCB327707 KSF327707 KIJ327707 JYN327707 JOR327707 JEV327707 IUZ327707 ILD327707 IBH327707 HRL327707 HHP327707 GXT327707 GNX327707 GEB327707 FUF327707 FKJ327707 FAN327707 EQR327707 EGV327707 DWZ327707 DND327707 DDH327707 CTL327707 CJP327707 BZT327707 BPX327707 BGB327707 AWF327707 AMJ327707 ACN327707 SR327707 IV327707 C327707 WVH262171 WLL262171 WBP262171 VRT262171 VHX262171 UYB262171 UOF262171 UEJ262171 TUN262171 TKR262171 TAV262171 SQZ262171 SHD262171 RXH262171 RNL262171 RDP262171 QTT262171 QJX262171 QAB262171 PQF262171 PGJ262171 OWN262171 OMR262171 OCV262171 NSZ262171 NJD262171 MZH262171 MPL262171 MFP262171 LVT262171 LLX262171 LCB262171 KSF262171 KIJ262171 JYN262171 JOR262171 JEV262171 IUZ262171 ILD262171 IBH262171 HRL262171 HHP262171 GXT262171 GNX262171 GEB262171 FUF262171 FKJ262171 FAN262171 EQR262171 EGV262171 DWZ262171 DND262171 DDH262171 CTL262171 CJP262171 BZT262171 BPX262171 BGB262171 AWF262171 AMJ262171 ACN262171 SR262171 IV262171 C262171 WVH196635 WLL196635 WBP196635 VRT196635 VHX196635 UYB196635 UOF196635 UEJ196635 TUN196635 TKR196635 TAV196635 SQZ196635 SHD196635 RXH196635 RNL196635 RDP196635 QTT196635 QJX196635 QAB196635 PQF196635 PGJ196635 OWN196635 OMR196635 OCV196635 NSZ196635 NJD196635 MZH196635 MPL196635 MFP196635 LVT196635 LLX196635 LCB196635 KSF196635 KIJ196635 JYN196635 JOR196635 JEV196635 IUZ196635 ILD196635 IBH196635 HRL196635 HHP196635 GXT196635 GNX196635 GEB196635 FUF196635 FKJ196635 FAN196635 EQR196635 EGV196635 DWZ196635 DND196635 DDH196635 CTL196635 CJP196635 BZT196635 BPX196635 BGB196635 AWF196635 AMJ196635 ACN196635 SR196635 IV196635 C196635 WVH131099 WLL131099 WBP131099 VRT131099 VHX131099 UYB131099 UOF131099 UEJ131099 TUN131099 TKR131099 TAV131099 SQZ131099 SHD131099 RXH131099 RNL131099 RDP131099 QTT131099 QJX131099 QAB131099 PQF131099 PGJ131099 OWN131099 OMR131099 OCV131099 NSZ131099 NJD131099 MZH131099 MPL131099 MFP131099 LVT131099 LLX131099 LCB131099 KSF131099 KIJ131099 JYN131099 JOR131099 JEV131099 IUZ131099 ILD131099 IBH131099 HRL131099 HHP131099 GXT131099 GNX131099 GEB131099 FUF131099 FKJ131099 FAN131099 EQR131099 EGV131099 DWZ131099 DND131099 DDH131099 CTL131099 CJP131099 BZT131099 BPX131099 BGB131099 AWF131099 AMJ131099 ACN131099 SR131099 IV131099 C131099 WVH65563 WLL65563 WBP65563 VRT65563 VHX65563 UYB65563 UOF65563 UEJ65563 TUN65563 TKR65563 TAV65563 SQZ65563 SHD65563 RXH65563 RNL65563 RDP65563 QTT65563 QJX65563 QAB65563 PQF65563 PGJ65563 OWN65563 OMR65563 OCV65563 NSZ65563 NJD65563 MZH65563 MPL65563 MFP65563 LVT65563 LLX65563 LCB65563 KSF65563 KIJ65563 JYN65563 JOR65563 JEV65563 IUZ65563 ILD65563 IBH65563 HRL65563 HHP65563 GXT65563 GNX65563 GEB65563 FUF65563 FKJ65563 FAN65563 EQR65563 EGV65563 DWZ65563 DND65563 DDH65563 CTL65563 CJP65563 BZT65563 BPX65563 BGB65563 AWF65563 AMJ65563 ACN65563 SR65563 IV65563 C65563 WLL983067">
      <formula1>0</formula1>
      <formula2>1</formula2>
    </dataValidation>
    <dataValidation type="list" allowBlank="1" showInputMessage="1" showErrorMessage="1" sqref="WVE983067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7 WBM983067 VRQ983067 VHU983067 UXY983067 UOC983067 UEG983067 TUK983067 TKO983067 TAS983067 SQW983067 SHA983067 RXE983067 RNI983067 RDM983067 QTQ983067 QJU983067 PZY983067 PQC983067 PGG983067 OWK983067 OMO983067 OCS983067 NSW983067 NJA983067 MZE983067 MPI983067 MFM983067 LVQ983067 LLU983067 LBY983067 KSC983067 KIG983067 JYK983067 JOO983067 JES983067 IUW983067 ILA983067 IBE983067 HRI983067 HHM983067 GXQ983067 GNU983067 GDY983067 FUC983067 FKG983067 FAK983067 EQO983067 EGS983067 DWW983067 DNA983067 DDE983067 CTI983067 CJM983067 BZQ983067 BPU983067 BFY983067 AWC983067 AMG983067 ACK983067 SO983067 IS983067 A983067 WVE917531 WLI917531 WBM917531 VRQ917531 VHU917531 UXY917531 UOC917531 UEG917531 TUK917531 TKO917531 TAS917531 SQW917531 SHA917531 RXE917531 RNI917531 RDM917531 QTQ917531 QJU917531 PZY917531 PQC917531 PGG917531 OWK917531 OMO917531 OCS917531 NSW917531 NJA917531 MZE917531 MPI917531 MFM917531 LVQ917531 LLU917531 LBY917531 KSC917531 KIG917531 JYK917531 JOO917531 JES917531 IUW917531 ILA917531 IBE917531 HRI917531 HHM917531 GXQ917531 GNU917531 GDY917531 FUC917531 FKG917531 FAK917531 EQO917531 EGS917531 DWW917531 DNA917531 DDE917531 CTI917531 CJM917531 BZQ917531 BPU917531 BFY917531 AWC917531 AMG917531 ACK917531 SO917531 IS917531 A917531 WVE851995 WLI851995 WBM851995 VRQ851995 VHU851995 UXY851995 UOC851995 UEG851995 TUK851995 TKO851995 TAS851995 SQW851995 SHA851995 RXE851995 RNI851995 RDM851995 QTQ851995 QJU851995 PZY851995 PQC851995 PGG851995 OWK851995 OMO851995 OCS851995 NSW851995 NJA851995 MZE851995 MPI851995 MFM851995 LVQ851995 LLU851995 LBY851995 KSC851995 KIG851995 JYK851995 JOO851995 JES851995 IUW851995 ILA851995 IBE851995 HRI851995 HHM851995 GXQ851995 GNU851995 GDY851995 FUC851995 FKG851995 FAK851995 EQO851995 EGS851995 DWW851995 DNA851995 DDE851995 CTI851995 CJM851995 BZQ851995 BPU851995 BFY851995 AWC851995 AMG851995 ACK851995 SO851995 IS851995 A851995 WVE786459 WLI786459 WBM786459 VRQ786459 VHU786459 UXY786459 UOC786459 UEG786459 TUK786459 TKO786459 TAS786459 SQW786459 SHA786459 RXE786459 RNI786459 RDM786459 QTQ786459 QJU786459 PZY786459 PQC786459 PGG786459 OWK786459 OMO786459 OCS786459 NSW786459 NJA786459 MZE786459 MPI786459 MFM786459 LVQ786459 LLU786459 LBY786459 KSC786459 KIG786459 JYK786459 JOO786459 JES786459 IUW786459 ILA786459 IBE786459 HRI786459 HHM786459 GXQ786459 GNU786459 GDY786459 FUC786459 FKG786459 FAK786459 EQO786459 EGS786459 DWW786459 DNA786459 DDE786459 CTI786459 CJM786459 BZQ786459 BPU786459 BFY786459 AWC786459 AMG786459 ACK786459 SO786459 IS786459 A786459 WVE720923 WLI720923 WBM720923 VRQ720923 VHU720923 UXY720923 UOC720923 UEG720923 TUK720923 TKO720923 TAS720923 SQW720923 SHA720923 RXE720923 RNI720923 RDM720923 QTQ720923 QJU720923 PZY720923 PQC720923 PGG720923 OWK720923 OMO720923 OCS720923 NSW720923 NJA720923 MZE720923 MPI720923 MFM720923 LVQ720923 LLU720923 LBY720923 KSC720923 KIG720923 JYK720923 JOO720923 JES720923 IUW720923 ILA720923 IBE720923 HRI720923 HHM720923 GXQ720923 GNU720923 GDY720923 FUC720923 FKG720923 FAK720923 EQO720923 EGS720923 DWW720923 DNA720923 DDE720923 CTI720923 CJM720923 BZQ720923 BPU720923 BFY720923 AWC720923 AMG720923 ACK720923 SO720923 IS720923 A720923 WVE655387 WLI655387 WBM655387 VRQ655387 VHU655387 UXY655387 UOC655387 UEG655387 TUK655387 TKO655387 TAS655387 SQW655387 SHA655387 RXE655387 RNI655387 RDM655387 QTQ655387 QJU655387 PZY655387 PQC655387 PGG655387 OWK655387 OMO655387 OCS655387 NSW655387 NJA655387 MZE655387 MPI655387 MFM655387 LVQ655387 LLU655387 LBY655387 KSC655387 KIG655387 JYK655387 JOO655387 JES655387 IUW655387 ILA655387 IBE655387 HRI655387 HHM655387 GXQ655387 GNU655387 GDY655387 FUC655387 FKG655387 FAK655387 EQO655387 EGS655387 DWW655387 DNA655387 DDE655387 CTI655387 CJM655387 BZQ655387 BPU655387 BFY655387 AWC655387 AMG655387 ACK655387 SO655387 IS655387 A655387 WVE589851 WLI589851 WBM589851 VRQ589851 VHU589851 UXY589851 UOC589851 UEG589851 TUK589851 TKO589851 TAS589851 SQW589851 SHA589851 RXE589851 RNI589851 RDM589851 QTQ589851 QJU589851 PZY589851 PQC589851 PGG589851 OWK589851 OMO589851 OCS589851 NSW589851 NJA589851 MZE589851 MPI589851 MFM589851 LVQ589851 LLU589851 LBY589851 KSC589851 KIG589851 JYK589851 JOO589851 JES589851 IUW589851 ILA589851 IBE589851 HRI589851 HHM589851 GXQ589851 GNU589851 GDY589851 FUC589851 FKG589851 FAK589851 EQO589851 EGS589851 DWW589851 DNA589851 DDE589851 CTI589851 CJM589851 BZQ589851 BPU589851 BFY589851 AWC589851 AMG589851 ACK589851 SO589851 IS589851 A589851 WVE524315 WLI524315 WBM524315 VRQ524315 VHU524315 UXY524315 UOC524315 UEG524315 TUK524315 TKO524315 TAS524315 SQW524315 SHA524315 RXE524315 RNI524315 RDM524315 QTQ524315 QJU524315 PZY524315 PQC524315 PGG524315 OWK524315 OMO524315 OCS524315 NSW524315 NJA524315 MZE524315 MPI524315 MFM524315 LVQ524315 LLU524315 LBY524315 KSC524315 KIG524315 JYK524315 JOO524315 JES524315 IUW524315 ILA524315 IBE524315 HRI524315 HHM524315 GXQ524315 GNU524315 GDY524315 FUC524315 FKG524315 FAK524315 EQO524315 EGS524315 DWW524315 DNA524315 DDE524315 CTI524315 CJM524315 BZQ524315 BPU524315 BFY524315 AWC524315 AMG524315 ACK524315 SO524315 IS524315 A524315 WVE458779 WLI458779 WBM458779 VRQ458779 VHU458779 UXY458779 UOC458779 UEG458779 TUK458779 TKO458779 TAS458779 SQW458779 SHA458779 RXE458779 RNI458779 RDM458779 QTQ458779 QJU458779 PZY458779 PQC458779 PGG458779 OWK458779 OMO458779 OCS458779 NSW458779 NJA458779 MZE458779 MPI458779 MFM458779 LVQ458779 LLU458779 LBY458779 KSC458779 KIG458779 JYK458779 JOO458779 JES458779 IUW458779 ILA458779 IBE458779 HRI458779 HHM458779 GXQ458779 GNU458779 GDY458779 FUC458779 FKG458779 FAK458779 EQO458779 EGS458779 DWW458779 DNA458779 DDE458779 CTI458779 CJM458779 BZQ458779 BPU458779 BFY458779 AWC458779 AMG458779 ACK458779 SO458779 IS458779 A458779 WVE393243 WLI393243 WBM393243 VRQ393243 VHU393243 UXY393243 UOC393243 UEG393243 TUK393243 TKO393243 TAS393243 SQW393243 SHA393243 RXE393243 RNI393243 RDM393243 QTQ393243 QJU393243 PZY393243 PQC393243 PGG393243 OWK393243 OMO393243 OCS393243 NSW393243 NJA393243 MZE393243 MPI393243 MFM393243 LVQ393243 LLU393243 LBY393243 KSC393243 KIG393243 JYK393243 JOO393243 JES393243 IUW393243 ILA393243 IBE393243 HRI393243 HHM393243 GXQ393243 GNU393243 GDY393243 FUC393243 FKG393243 FAK393243 EQO393243 EGS393243 DWW393243 DNA393243 DDE393243 CTI393243 CJM393243 BZQ393243 BPU393243 BFY393243 AWC393243 AMG393243 ACK393243 SO393243 IS393243 A393243 WVE327707 WLI327707 WBM327707 VRQ327707 VHU327707 UXY327707 UOC327707 UEG327707 TUK327707 TKO327707 TAS327707 SQW327707 SHA327707 RXE327707 RNI327707 RDM327707 QTQ327707 QJU327707 PZY327707 PQC327707 PGG327707 OWK327707 OMO327707 OCS327707 NSW327707 NJA327707 MZE327707 MPI327707 MFM327707 LVQ327707 LLU327707 LBY327707 KSC327707 KIG327707 JYK327707 JOO327707 JES327707 IUW327707 ILA327707 IBE327707 HRI327707 HHM327707 GXQ327707 GNU327707 GDY327707 FUC327707 FKG327707 FAK327707 EQO327707 EGS327707 DWW327707 DNA327707 DDE327707 CTI327707 CJM327707 BZQ327707 BPU327707 BFY327707 AWC327707 AMG327707 ACK327707 SO327707 IS327707 A327707 WVE262171 WLI262171 WBM262171 VRQ262171 VHU262171 UXY262171 UOC262171 UEG262171 TUK262171 TKO262171 TAS262171 SQW262171 SHA262171 RXE262171 RNI262171 RDM262171 QTQ262171 QJU262171 PZY262171 PQC262171 PGG262171 OWK262171 OMO262171 OCS262171 NSW262171 NJA262171 MZE262171 MPI262171 MFM262171 LVQ262171 LLU262171 LBY262171 KSC262171 KIG262171 JYK262171 JOO262171 JES262171 IUW262171 ILA262171 IBE262171 HRI262171 HHM262171 GXQ262171 GNU262171 GDY262171 FUC262171 FKG262171 FAK262171 EQO262171 EGS262171 DWW262171 DNA262171 DDE262171 CTI262171 CJM262171 BZQ262171 BPU262171 BFY262171 AWC262171 AMG262171 ACK262171 SO262171 IS262171 A262171 WVE196635 WLI196635 WBM196635 VRQ196635 VHU196635 UXY196635 UOC196635 UEG196635 TUK196635 TKO196635 TAS196635 SQW196635 SHA196635 RXE196635 RNI196635 RDM196635 QTQ196635 QJU196635 PZY196635 PQC196635 PGG196635 OWK196635 OMO196635 OCS196635 NSW196635 NJA196635 MZE196635 MPI196635 MFM196635 LVQ196635 LLU196635 LBY196635 KSC196635 KIG196635 JYK196635 JOO196635 JES196635 IUW196635 ILA196635 IBE196635 HRI196635 HHM196635 GXQ196635 GNU196635 GDY196635 FUC196635 FKG196635 FAK196635 EQO196635 EGS196635 DWW196635 DNA196635 DDE196635 CTI196635 CJM196635 BZQ196635 BPU196635 BFY196635 AWC196635 AMG196635 ACK196635 SO196635 IS196635 A196635 WVE131099 WLI131099 WBM131099 VRQ131099 VHU131099 UXY131099 UOC131099 UEG131099 TUK131099 TKO131099 TAS131099 SQW131099 SHA131099 RXE131099 RNI131099 RDM131099 QTQ131099 QJU131099 PZY131099 PQC131099 PGG131099 OWK131099 OMO131099 OCS131099 NSW131099 NJA131099 MZE131099 MPI131099 MFM131099 LVQ131099 LLU131099 LBY131099 KSC131099 KIG131099 JYK131099 JOO131099 JES131099 IUW131099 ILA131099 IBE131099 HRI131099 HHM131099 GXQ131099 GNU131099 GDY131099 FUC131099 FKG131099 FAK131099 EQO131099 EGS131099 DWW131099 DNA131099 DDE131099 CTI131099 CJM131099 BZQ131099 BPU131099 BFY131099 AWC131099 AMG131099 ACK131099 SO131099 IS131099 A131099 WVE65563 WLI65563 WBM65563 VRQ65563 VHU65563 UXY65563 UOC65563 UEG65563 TUK65563 TKO65563 TAS65563 SQW65563 SHA65563 RXE65563 RNI65563 RDM65563 QTQ65563 QJU65563 PZY65563 PQC65563 PGG65563 OWK65563 OMO65563 OCS65563 NSW65563 NJA65563 MZE65563 MPI65563 MFM65563 LVQ65563 LLU65563 LBY65563 KSC65563 KIG65563 JYK65563 JOO65563 JES65563 IUW65563 ILA65563 IBE65563 HRI65563 HHM65563 GXQ65563 GNU65563 GDY65563 FUC65563 FKG65563 FAK65563 EQO65563 EGS65563 DWW65563 DNA65563 DDE65563 CTI65563 CJM65563 BZQ65563 BPU65563 BFY65563 AWC65563 AMG65563 ACK65563 SO65563 IS65563 A65563">
      <formula1>"1,2,3,4,5"</formula1>
    </dataValidation>
  </dataValidations>
  <pageMargins left="0.7" right="0.7" top="0.75" bottom="0.75" header="0.3" footer="0.3"/>
  <pageSetup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137"/>
  <sheetViews>
    <sheetView topLeftCell="A110" zoomScale="77" zoomScaleNormal="77" workbookViewId="0">
      <selection activeCell="K50" sqref="K50"/>
    </sheetView>
  </sheetViews>
  <sheetFormatPr baseColWidth="10" defaultColWidth="2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21.85546875" style="31" customWidth="1"/>
    <col min="18" max="18" width="18.28515625" style="31" customWidth="1"/>
    <col min="19" max="22" width="6.42578125" style="31" customWidth="1"/>
    <col min="23" max="251" width="11.42578125" style="31" customWidth="1"/>
    <col min="252" max="252" width="1" style="31" customWidth="1"/>
    <col min="253" max="253" width="4.28515625" style="31" customWidth="1"/>
    <col min="254" max="254" width="34.7109375" style="31" customWidth="1"/>
    <col min="255" max="255" width="0" style="31" hidden="1" customWidth="1"/>
    <col min="256" max="256" width="20" style="31"/>
    <col min="257" max="257" width="3.140625" style="31" bestFit="1" customWidth="1"/>
    <col min="258" max="258" width="58.85546875" style="31" customWidth="1"/>
    <col min="259" max="259" width="31.140625" style="31" customWidth="1"/>
    <col min="260" max="260" width="26.7109375" style="31" customWidth="1"/>
    <col min="261" max="261" width="25" style="31" customWidth="1"/>
    <col min="262" max="263" width="29.7109375" style="31" customWidth="1"/>
    <col min="264" max="264" width="23" style="31" customWidth="1"/>
    <col min="265" max="265" width="27.28515625" style="31" customWidth="1"/>
    <col min="266" max="266" width="29.5703125" style="31" customWidth="1"/>
    <col min="267" max="267" width="33" style="31" customWidth="1"/>
    <col min="268" max="268" width="29.85546875" style="31" customWidth="1"/>
    <col min="269" max="269" width="26.28515625" style="31" customWidth="1"/>
    <col min="270" max="270" width="22.140625" style="31" customWidth="1"/>
    <col min="271" max="271" width="26.140625" style="31" customWidth="1"/>
    <col min="272" max="272" width="19.5703125" style="31" bestFit="1" customWidth="1"/>
    <col min="273" max="273" width="21.85546875" style="31" customWidth="1"/>
    <col min="274" max="274" width="18.28515625" style="31" customWidth="1"/>
    <col min="275" max="278" width="6.42578125" style="31" customWidth="1"/>
    <col min="279" max="507" width="11.42578125" style="31" customWidth="1"/>
    <col min="508" max="508" width="1" style="31" customWidth="1"/>
    <col min="509" max="509" width="4.28515625" style="31" customWidth="1"/>
    <col min="510" max="510" width="34.7109375" style="31" customWidth="1"/>
    <col min="511" max="511" width="0" style="31" hidden="1" customWidth="1"/>
    <col min="512" max="512" width="20" style="31"/>
    <col min="513" max="513" width="3.140625" style="31" bestFit="1" customWidth="1"/>
    <col min="514" max="514" width="58.85546875" style="31" customWidth="1"/>
    <col min="515" max="515" width="31.140625" style="31" customWidth="1"/>
    <col min="516" max="516" width="26.7109375" style="31" customWidth="1"/>
    <col min="517" max="517" width="25" style="31" customWidth="1"/>
    <col min="518" max="519" width="29.7109375" style="31" customWidth="1"/>
    <col min="520" max="520" width="23" style="31" customWidth="1"/>
    <col min="521" max="521" width="27.28515625" style="31" customWidth="1"/>
    <col min="522" max="522" width="29.5703125" style="31" customWidth="1"/>
    <col min="523" max="523" width="33" style="31" customWidth="1"/>
    <col min="524" max="524" width="29.85546875" style="31" customWidth="1"/>
    <col min="525" max="525" width="26.28515625" style="31" customWidth="1"/>
    <col min="526" max="526" width="22.140625" style="31" customWidth="1"/>
    <col min="527" max="527" width="26.140625" style="31" customWidth="1"/>
    <col min="528" max="528" width="19.5703125" style="31" bestFit="1" customWidth="1"/>
    <col min="529" max="529" width="21.85546875" style="31" customWidth="1"/>
    <col min="530" max="530" width="18.28515625" style="31" customWidth="1"/>
    <col min="531" max="534" width="6.42578125" style="31" customWidth="1"/>
    <col min="535" max="763" width="11.42578125" style="31" customWidth="1"/>
    <col min="764" max="764" width="1" style="31" customWidth="1"/>
    <col min="765" max="765" width="4.28515625" style="31" customWidth="1"/>
    <col min="766" max="766" width="34.7109375" style="31" customWidth="1"/>
    <col min="767" max="767" width="0" style="31" hidden="1" customWidth="1"/>
    <col min="768" max="768" width="20" style="31"/>
    <col min="769" max="769" width="3.140625" style="31" bestFit="1" customWidth="1"/>
    <col min="770" max="770" width="58.85546875" style="31" customWidth="1"/>
    <col min="771" max="771" width="31.140625" style="31" customWidth="1"/>
    <col min="772" max="772" width="26.7109375" style="31" customWidth="1"/>
    <col min="773" max="773" width="25" style="31" customWidth="1"/>
    <col min="774" max="775" width="29.7109375" style="31" customWidth="1"/>
    <col min="776" max="776" width="23" style="31" customWidth="1"/>
    <col min="777" max="777" width="27.28515625" style="31" customWidth="1"/>
    <col min="778" max="778" width="29.5703125" style="31" customWidth="1"/>
    <col min="779" max="779" width="33" style="31" customWidth="1"/>
    <col min="780" max="780" width="29.85546875" style="31" customWidth="1"/>
    <col min="781" max="781" width="26.28515625" style="31" customWidth="1"/>
    <col min="782" max="782" width="22.140625" style="31" customWidth="1"/>
    <col min="783" max="783" width="26.140625" style="31" customWidth="1"/>
    <col min="784" max="784" width="19.5703125" style="31" bestFit="1" customWidth="1"/>
    <col min="785" max="785" width="21.85546875" style="31" customWidth="1"/>
    <col min="786" max="786" width="18.28515625" style="31" customWidth="1"/>
    <col min="787" max="790" width="6.42578125" style="31" customWidth="1"/>
    <col min="791" max="1019" width="11.42578125" style="31" customWidth="1"/>
    <col min="1020" max="1020" width="1" style="31" customWidth="1"/>
    <col min="1021" max="1021" width="4.28515625" style="31" customWidth="1"/>
    <col min="1022" max="1022" width="34.7109375" style="31" customWidth="1"/>
    <col min="1023" max="1023" width="0" style="31" hidden="1" customWidth="1"/>
    <col min="1024" max="1024" width="20" style="31"/>
    <col min="1025" max="1025" width="3.140625" style="31" bestFit="1" customWidth="1"/>
    <col min="1026" max="1026" width="58.85546875" style="31" customWidth="1"/>
    <col min="1027" max="1027" width="31.140625" style="31" customWidth="1"/>
    <col min="1028" max="1028" width="26.7109375" style="31" customWidth="1"/>
    <col min="1029" max="1029" width="25" style="31" customWidth="1"/>
    <col min="1030" max="1031" width="29.7109375" style="31" customWidth="1"/>
    <col min="1032" max="1032" width="23" style="31" customWidth="1"/>
    <col min="1033" max="1033" width="27.28515625" style="31" customWidth="1"/>
    <col min="1034" max="1034" width="29.5703125" style="31" customWidth="1"/>
    <col min="1035" max="1035" width="33" style="31" customWidth="1"/>
    <col min="1036" max="1036" width="29.85546875" style="31" customWidth="1"/>
    <col min="1037" max="1037" width="26.28515625" style="31" customWidth="1"/>
    <col min="1038" max="1038" width="22.140625" style="31" customWidth="1"/>
    <col min="1039" max="1039" width="26.140625" style="31" customWidth="1"/>
    <col min="1040" max="1040" width="19.5703125" style="31" bestFit="1" customWidth="1"/>
    <col min="1041" max="1041" width="21.85546875" style="31" customWidth="1"/>
    <col min="1042" max="1042" width="18.28515625" style="31" customWidth="1"/>
    <col min="1043" max="1046" width="6.42578125" style="31" customWidth="1"/>
    <col min="1047" max="1275" width="11.42578125" style="31" customWidth="1"/>
    <col min="1276" max="1276" width="1" style="31" customWidth="1"/>
    <col min="1277" max="1277" width="4.28515625" style="31" customWidth="1"/>
    <col min="1278" max="1278" width="34.7109375" style="31" customWidth="1"/>
    <col min="1279" max="1279" width="0" style="31" hidden="1" customWidth="1"/>
    <col min="1280" max="1280" width="20" style="31"/>
    <col min="1281" max="1281" width="3.140625" style="31" bestFit="1" customWidth="1"/>
    <col min="1282" max="1282" width="58.85546875" style="31" customWidth="1"/>
    <col min="1283" max="1283" width="31.140625" style="31" customWidth="1"/>
    <col min="1284" max="1284" width="26.7109375" style="31" customWidth="1"/>
    <col min="1285" max="1285" width="25" style="31" customWidth="1"/>
    <col min="1286" max="1287" width="29.7109375" style="31" customWidth="1"/>
    <col min="1288" max="1288" width="23" style="31" customWidth="1"/>
    <col min="1289" max="1289" width="27.28515625" style="31" customWidth="1"/>
    <col min="1290" max="1290" width="29.5703125" style="31" customWidth="1"/>
    <col min="1291" max="1291" width="33" style="31" customWidth="1"/>
    <col min="1292" max="1292" width="29.85546875" style="31" customWidth="1"/>
    <col min="1293" max="1293" width="26.28515625" style="31" customWidth="1"/>
    <col min="1294" max="1294" width="22.140625" style="31" customWidth="1"/>
    <col min="1295" max="1295" width="26.140625" style="31" customWidth="1"/>
    <col min="1296" max="1296" width="19.5703125" style="31" bestFit="1" customWidth="1"/>
    <col min="1297" max="1297" width="21.85546875" style="31" customWidth="1"/>
    <col min="1298" max="1298" width="18.28515625" style="31" customWidth="1"/>
    <col min="1299" max="1302" width="6.42578125" style="31" customWidth="1"/>
    <col min="1303" max="1531" width="11.42578125" style="31" customWidth="1"/>
    <col min="1532" max="1532" width="1" style="31" customWidth="1"/>
    <col min="1533" max="1533" width="4.28515625" style="31" customWidth="1"/>
    <col min="1534" max="1534" width="34.7109375" style="31" customWidth="1"/>
    <col min="1535" max="1535" width="0" style="31" hidden="1" customWidth="1"/>
    <col min="1536" max="1536" width="20" style="31"/>
    <col min="1537" max="1537" width="3.140625" style="31" bestFit="1" customWidth="1"/>
    <col min="1538" max="1538" width="58.85546875" style="31" customWidth="1"/>
    <col min="1539" max="1539" width="31.140625" style="31" customWidth="1"/>
    <col min="1540" max="1540" width="26.7109375" style="31" customWidth="1"/>
    <col min="1541" max="1541" width="25" style="31" customWidth="1"/>
    <col min="1542" max="1543" width="29.7109375" style="31" customWidth="1"/>
    <col min="1544" max="1544" width="23" style="31" customWidth="1"/>
    <col min="1545" max="1545" width="27.28515625" style="31" customWidth="1"/>
    <col min="1546" max="1546" width="29.5703125" style="31" customWidth="1"/>
    <col min="1547" max="1547" width="33" style="31" customWidth="1"/>
    <col min="1548" max="1548" width="29.85546875" style="31" customWidth="1"/>
    <col min="1549" max="1549" width="26.28515625" style="31" customWidth="1"/>
    <col min="1550" max="1550" width="22.140625" style="31" customWidth="1"/>
    <col min="1551" max="1551" width="26.140625" style="31" customWidth="1"/>
    <col min="1552" max="1552" width="19.5703125" style="31" bestFit="1" customWidth="1"/>
    <col min="1553" max="1553" width="21.85546875" style="31" customWidth="1"/>
    <col min="1554" max="1554" width="18.28515625" style="31" customWidth="1"/>
    <col min="1555" max="1558" width="6.42578125" style="31" customWidth="1"/>
    <col min="1559" max="1787" width="11.42578125" style="31" customWidth="1"/>
    <col min="1788" max="1788" width="1" style="31" customWidth="1"/>
    <col min="1789" max="1789" width="4.28515625" style="31" customWidth="1"/>
    <col min="1790" max="1790" width="34.7109375" style="31" customWidth="1"/>
    <col min="1791" max="1791" width="0" style="31" hidden="1" customWidth="1"/>
    <col min="1792" max="1792" width="20" style="31"/>
    <col min="1793" max="1793" width="3.140625" style="31" bestFit="1" customWidth="1"/>
    <col min="1794" max="1794" width="58.85546875" style="31" customWidth="1"/>
    <col min="1795" max="1795" width="31.140625" style="31" customWidth="1"/>
    <col min="1796" max="1796" width="26.7109375" style="31" customWidth="1"/>
    <col min="1797" max="1797" width="25" style="31" customWidth="1"/>
    <col min="1798" max="1799" width="29.7109375" style="31" customWidth="1"/>
    <col min="1800" max="1800" width="23" style="31" customWidth="1"/>
    <col min="1801" max="1801" width="27.28515625" style="31" customWidth="1"/>
    <col min="1802" max="1802" width="29.5703125" style="31" customWidth="1"/>
    <col min="1803" max="1803" width="33" style="31" customWidth="1"/>
    <col min="1804" max="1804" width="29.85546875" style="31" customWidth="1"/>
    <col min="1805" max="1805" width="26.28515625" style="31" customWidth="1"/>
    <col min="1806" max="1806" width="22.140625" style="31" customWidth="1"/>
    <col min="1807" max="1807" width="26.140625" style="31" customWidth="1"/>
    <col min="1808" max="1808" width="19.5703125" style="31" bestFit="1" customWidth="1"/>
    <col min="1809" max="1809" width="21.85546875" style="31" customWidth="1"/>
    <col min="1810" max="1810" width="18.28515625" style="31" customWidth="1"/>
    <col min="1811" max="1814" width="6.42578125" style="31" customWidth="1"/>
    <col min="1815" max="2043" width="11.42578125" style="31" customWidth="1"/>
    <col min="2044" max="2044" width="1" style="31" customWidth="1"/>
    <col min="2045" max="2045" width="4.28515625" style="31" customWidth="1"/>
    <col min="2046" max="2046" width="34.7109375" style="31" customWidth="1"/>
    <col min="2047" max="2047" width="0" style="31" hidden="1" customWidth="1"/>
    <col min="2048" max="2048" width="20" style="31"/>
    <col min="2049" max="2049" width="3.140625" style="31" bestFit="1" customWidth="1"/>
    <col min="2050" max="2050" width="58.85546875" style="31" customWidth="1"/>
    <col min="2051" max="2051" width="31.140625" style="31" customWidth="1"/>
    <col min="2052" max="2052" width="26.7109375" style="31" customWidth="1"/>
    <col min="2053" max="2053" width="25" style="31" customWidth="1"/>
    <col min="2054" max="2055" width="29.7109375" style="31" customWidth="1"/>
    <col min="2056" max="2056" width="23" style="31" customWidth="1"/>
    <col min="2057" max="2057" width="27.28515625" style="31" customWidth="1"/>
    <col min="2058" max="2058" width="29.5703125" style="31" customWidth="1"/>
    <col min="2059" max="2059" width="33" style="31" customWidth="1"/>
    <col min="2060" max="2060" width="29.85546875" style="31" customWidth="1"/>
    <col min="2061" max="2061" width="26.28515625" style="31" customWidth="1"/>
    <col min="2062" max="2062" width="22.140625" style="31" customWidth="1"/>
    <col min="2063" max="2063" width="26.140625" style="31" customWidth="1"/>
    <col min="2064" max="2064" width="19.5703125" style="31" bestFit="1" customWidth="1"/>
    <col min="2065" max="2065" width="21.85546875" style="31" customWidth="1"/>
    <col min="2066" max="2066" width="18.28515625" style="31" customWidth="1"/>
    <col min="2067" max="2070" width="6.42578125" style="31" customWidth="1"/>
    <col min="2071" max="2299" width="11.42578125" style="31" customWidth="1"/>
    <col min="2300" max="2300" width="1" style="31" customWidth="1"/>
    <col min="2301" max="2301" width="4.28515625" style="31" customWidth="1"/>
    <col min="2302" max="2302" width="34.7109375" style="31" customWidth="1"/>
    <col min="2303" max="2303" width="0" style="31" hidden="1" customWidth="1"/>
    <col min="2304" max="2304" width="20" style="31"/>
    <col min="2305" max="2305" width="3.140625" style="31" bestFit="1" customWidth="1"/>
    <col min="2306" max="2306" width="58.85546875" style="31" customWidth="1"/>
    <col min="2307" max="2307" width="31.140625" style="31" customWidth="1"/>
    <col min="2308" max="2308" width="26.7109375" style="31" customWidth="1"/>
    <col min="2309" max="2309" width="25" style="31" customWidth="1"/>
    <col min="2310" max="2311" width="29.7109375" style="31" customWidth="1"/>
    <col min="2312" max="2312" width="23" style="31" customWidth="1"/>
    <col min="2313" max="2313" width="27.28515625" style="31" customWidth="1"/>
    <col min="2314" max="2314" width="29.5703125" style="31" customWidth="1"/>
    <col min="2315" max="2315" width="33" style="31" customWidth="1"/>
    <col min="2316" max="2316" width="29.85546875" style="31" customWidth="1"/>
    <col min="2317" max="2317" width="26.28515625" style="31" customWidth="1"/>
    <col min="2318" max="2318" width="22.140625" style="31" customWidth="1"/>
    <col min="2319" max="2319" width="26.140625" style="31" customWidth="1"/>
    <col min="2320" max="2320" width="19.5703125" style="31" bestFit="1" customWidth="1"/>
    <col min="2321" max="2321" width="21.85546875" style="31" customWidth="1"/>
    <col min="2322" max="2322" width="18.28515625" style="31" customWidth="1"/>
    <col min="2323" max="2326" width="6.42578125" style="31" customWidth="1"/>
    <col min="2327" max="2555" width="11.42578125" style="31" customWidth="1"/>
    <col min="2556" max="2556" width="1" style="31" customWidth="1"/>
    <col min="2557" max="2557" width="4.28515625" style="31" customWidth="1"/>
    <col min="2558" max="2558" width="34.7109375" style="31" customWidth="1"/>
    <col min="2559" max="2559" width="0" style="31" hidden="1" customWidth="1"/>
    <col min="2560" max="2560" width="20" style="31"/>
    <col min="2561" max="2561" width="3.140625" style="31" bestFit="1" customWidth="1"/>
    <col min="2562" max="2562" width="58.85546875" style="31" customWidth="1"/>
    <col min="2563" max="2563" width="31.140625" style="31" customWidth="1"/>
    <col min="2564" max="2564" width="26.7109375" style="31" customWidth="1"/>
    <col min="2565" max="2565" width="25" style="31" customWidth="1"/>
    <col min="2566" max="2567" width="29.7109375" style="31" customWidth="1"/>
    <col min="2568" max="2568" width="23" style="31" customWidth="1"/>
    <col min="2569" max="2569" width="27.28515625" style="31" customWidth="1"/>
    <col min="2570" max="2570" width="29.5703125" style="31" customWidth="1"/>
    <col min="2571" max="2571" width="33" style="31" customWidth="1"/>
    <col min="2572" max="2572" width="29.85546875" style="31" customWidth="1"/>
    <col min="2573" max="2573" width="26.28515625" style="31" customWidth="1"/>
    <col min="2574" max="2574" width="22.140625" style="31" customWidth="1"/>
    <col min="2575" max="2575" width="26.140625" style="31" customWidth="1"/>
    <col min="2576" max="2576" width="19.5703125" style="31" bestFit="1" customWidth="1"/>
    <col min="2577" max="2577" width="21.85546875" style="31" customWidth="1"/>
    <col min="2578" max="2578" width="18.28515625" style="31" customWidth="1"/>
    <col min="2579" max="2582" width="6.42578125" style="31" customWidth="1"/>
    <col min="2583" max="2811" width="11.42578125" style="31" customWidth="1"/>
    <col min="2812" max="2812" width="1" style="31" customWidth="1"/>
    <col min="2813" max="2813" width="4.28515625" style="31" customWidth="1"/>
    <col min="2814" max="2814" width="34.7109375" style="31" customWidth="1"/>
    <col min="2815" max="2815" width="0" style="31" hidden="1" customWidth="1"/>
    <col min="2816" max="2816" width="20" style="31"/>
    <col min="2817" max="2817" width="3.140625" style="31" bestFit="1" customWidth="1"/>
    <col min="2818" max="2818" width="58.85546875" style="31" customWidth="1"/>
    <col min="2819" max="2819" width="31.140625" style="31" customWidth="1"/>
    <col min="2820" max="2820" width="26.7109375" style="31" customWidth="1"/>
    <col min="2821" max="2821" width="25" style="31" customWidth="1"/>
    <col min="2822" max="2823" width="29.7109375" style="31" customWidth="1"/>
    <col min="2824" max="2824" width="23" style="31" customWidth="1"/>
    <col min="2825" max="2825" width="27.28515625" style="31" customWidth="1"/>
    <col min="2826" max="2826" width="29.5703125" style="31" customWidth="1"/>
    <col min="2827" max="2827" width="33" style="31" customWidth="1"/>
    <col min="2828" max="2828" width="29.85546875" style="31" customWidth="1"/>
    <col min="2829" max="2829" width="26.28515625" style="31" customWidth="1"/>
    <col min="2830" max="2830" width="22.140625" style="31" customWidth="1"/>
    <col min="2831" max="2831" width="26.140625" style="31" customWidth="1"/>
    <col min="2832" max="2832" width="19.5703125" style="31" bestFit="1" customWidth="1"/>
    <col min="2833" max="2833" width="21.85546875" style="31" customWidth="1"/>
    <col min="2834" max="2834" width="18.28515625" style="31" customWidth="1"/>
    <col min="2835" max="2838" width="6.42578125" style="31" customWidth="1"/>
    <col min="2839" max="3067" width="11.42578125" style="31" customWidth="1"/>
    <col min="3068" max="3068" width="1" style="31" customWidth="1"/>
    <col min="3069" max="3069" width="4.28515625" style="31" customWidth="1"/>
    <col min="3070" max="3070" width="34.7109375" style="31" customWidth="1"/>
    <col min="3071" max="3071" width="0" style="31" hidden="1" customWidth="1"/>
    <col min="3072" max="3072" width="20" style="31"/>
    <col min="3073" max="3073" width="3.140625" style="31" bestFit="1" customWidth="1"/>
    <col min="3074" max="3074" width="58.85546875" style="31" customWidth="1"/>
    <col min="3075" max="3075" width="31.140625" style="31" customWidth="1"/>
    <col min="3076" max="3076" width="26.7109375" style="31" customWidth="1"/>
    <col min="3077" max="3077" width="25" style="31" customWidth="1"/>
    <col min="3078" max="3079" width="29.7109375" style="31" customWidth="1"/>
    <col min="3080" max="3080" width="23" style="31" customWidth="1"/>
    <col min="3081" max="3081" width="27.28515625" style="31" customWidth="1"/>
    <col min="3082" max="3082" width="29.5703125" style="31" customWidth="1"/>
    <col min="3083" max="3083" width="33" style="31" customWidth="1"/>
    <col min="3084" max="3084" width="29.85546875" style="31" customWidth="1"/>
    <col min="3085" max="3085" width="26.28515625" style="31" customWidth="1"/>
    <col min="3086" max="3086" width="22.140625" style="31" customWidth="1"/>
    <col min="3087" max="3087" width="26.140625" style="31" customWidth="1"/>
    <col min="3088" max="3088" width="19.5703125" style="31" bestFit="1" customWidth="1"/>
    <col min="3089" max="3089" width="21.85546875" style="31" customWidth="1"/>
    <col min="3090" max="3090" width="18.28515625" style="31" customWidth="1"/>
    <col min="3091" max="3094" width="6.42578125" style="31" customWidth="1"/>
    <col min="3095" max="3323" width="11.42578125" style="31" customWidth="1"/>
    <col min="3324" max="3324" width="1" style="31" customWidth="1"/>
    <col min="3325" max="3325" width="4.28515625" style="31" customWidth="1"/>
    <col min="3326" max="3326" width="34.7109375" style="31" customWidth="1"/>
    <col min="3327" max="3327" width="0" style="31" hidden="1" customWidth="1"/>
    <col min="3328" max="3328" width="20" style="31"/>
    <col min="3329" max="3329" width="3.140625" style="31" bestFit="1" customWidth="1"/>
    <col min="3330" max="3330" width="58.85546875" style="31" customWidth="1"/>
    <col min="3331" max="3331" width="31.140625" style="31" customWidth="1"/>
    <col min="3332" max="3332" width="26.7109375" style="31" customWidth="1"/>
    <col min="3333" max="3333" width="25" style="31" customWidth="1"/>
    <col min="3334" max="3335" width="29.7109375" style="31" customWidth="1"/>
    <col min="3336" max="3336" width="23" style="31" customWidth="1"/>
    <col min="3337" max="3337" width="27.28515625" style="31" customWidth="1"/>
    <col min="3338" max="3338" width="29.5703125" style="31" customWidth="1"/>
    <col min="3339" max="3339" width="33" style="31" customWidth="1"/>
    <col min="3340" max="3340" width="29.85546875" style="31" customWidth="1"/>
    <col min="3341" max="3341" width="26.28515625" style="31" customWidth="1"/>
    <col min="3342" max="3342" width="22.140625" style="31" customWidth="1"/>
    <col min="3343" max="3343" width="26.140625" style="31" customWidth="1"/>
    <col min="3344" max="3344" width="19.5703125" style="31" bestFit="1" customWidth="1"/>
    <col min="3345" max="3345" width="21.85546875" style="31" customWidth="1"/>
    <col min="3346" max="3346" width="18.28515625" style="31" customWidth="1"/>
    <col min="3347" max="3350" width="6.42578125" style="31" customWidth="1"/>
    <col min="3351" max="3579" width="11.42578125" style="31" customWidth="1"/>
    <col min="3580" max="3580" width="1" style="31" customWidth="1"/>
    <col min="3581" max="3581" width="4.28515625" style="31" customWidth="1"/>
    <col min="3582" max="3582" width="34.7109375" style="31" customWidth="1"/>
    <col min="3583" max="3583" width="0" style="31" hidden="1" customWidth="1"/>
    <col min="3584" max="3584" width="20" style="31"/>
    <col min="3585" max="3585" width="3.140625" style="31" bestFit="1" customWidth="1"/>
    <col min="3586" max="3586" width="58.85546875" style="31" customWidth="1"/>
    <col min="3587" max="3587" width="31.140625" style="31" customWidth="1"/>
    <col min="3588" max="3588" width="26.7109375" style="31" customWidth="1"/>
    <col min="3589" max="3589" width="25" style="31" customWidth="1"/>
    <col min="3590" max="3591" width="29.7109375" style="31" customWidth="1"/>
    <col min="3592" max="3592" width="23" style="31" customWidth="1"/>
    <col min="3593" max="3593" width="27.28515625" style="31" customWidth="1"/>
    <col min="3594" max="3594" width="29.5703125" style="31" customWidth="1"/>
    <col min="3595" max="3595" width="33" style="31" customWidth="1"/>
    <col min="3596" max="3596" width="29.85546875" style="31" customWidth="1"/>
    <col min="3597" max="3597" width="26.28515625" style="31" customWidth="1"/>
    <col min="3598" max="3598" width="22.140625" style="31" customWidth="1"/>
    <col min="3599" max="3599" width="26.140625" style="31" customWidth="1"/>
    <col min="3600" max="3600" width="19.5703125" style="31" bestFit="1" customWidth="1"/>
    <col min="3601" max="3601" width="21.85546875" style="31" customWidth="1"/>
    <col min="3602" max="3602" width="18.28515625" style="31" customWidth="1"/>
    <col min="3603" max="3606" width="6.42578125" style="31" customWidth="1"/>
    <col min="3607" max="3835" width="11.42578125" style="31" customWidth="1"/>
    <col min="3836" max="3836" width="1" style="31" customWidth="1"/>
    <col min="3837" max="3837" width="4.28515625" style="31" customWidth="1"/>
    <col min="3838" max="3838" width="34.7109375" style="31" customWidth="1"/>
    <col min="3839" max="3839" width="0" style="31" hidden="1" customWidth="1"/>
    <col min="3840" max="3840" width="20" style="31"/>
    <col min="3841" max="3841" width="3.140625" style="31" bestFit="1" customWidth="1"/>
    <col min="3842" max="3842" width="58.85546875" style="31" customWidth="1"/>
    <col min="3843" max="3843" width="31.140625" style="31" customWidth="1"/>
    <col min="3844" max="3844" width="26.7109375" style="31" customWidth="1"/>
    <col min="3845" max="3845" width="25" style="31" customWidth="1"/>
    <col min="3846" max="3847" width="29.7109375" style="31" customWidth="1"/>
    <col min="3848" max="3848" width="23" style="31" customWidth="1"/>
    <col min="3849" max="3849" width="27.28515625" style="31" customWidth="1"/>
    <col min="3850" max="3850" width="29.5703125" style="31" customWidth="1"/>
    <col min="3851" max="3851" width="33" style="31" customWidth="1"/>
    <col min="3852" max="3852" width="29.85546875" style="31" customWidth="1"/>
    <col min="3853" max="3853" width="26.28515625" style="31" customWidth="1"/>
    <col min="3854" max="3854" width="22.140625" style="31" customWidth="1"/>
    <col min="3855" max="3855" width="26.140625" style="31" customWidth="1"/>
    <col min="3856" max="3856" width="19.5703125" style="31" bestFit="1" customWidth="1"/>
    <col min="3857" max="3857" width="21.85546875" style="31" customWidth="1"/>
    <col min="3858" max="3858" width="18.28515625" style="31" customWidth="1"/>
    <col min="3859" max="3862" width="6.42578125" style="31" customWidth="1"/>
    <col min="3863" max="4091" width="11.42578125" style="31" customWidth="1"/>
    <col min="4092" max="4092" width="1" style="31" customWidth="1"/>
    <col min="4093" max="4093" width="4.28515625" style="31" customWidth="1"/>
    <col min="4094" max="4094" width="34.7109375" style="31" customWidth="1"/>
    <col min="4095" max="4095" width="0" style="31" hidden="1" customWidth="1"/>
    <col min="4096" max="4096" width="20" style="31"/>
    <col min="4097" max="4097" width="3.140625" style="31" bestFit="1" customWidth="1"/>
    <col min="4098" max="4098" width="58.85546875" style="31" customWidth="1"/>
    <col min="4099" max="4099" width="31.140625" style="31" customWidth="1"/>
    <col min="4100" max="4100" width="26.7109375" style="31" customWidth="1"/>
    <col min="4101" max="4101" width="25" style="31" customWidth="1"/>
    <col min="4102" max="4103" width="29.7109375" style="31" customWidth="1"/>
    <col min="4104" max="4104" width="23" style="31" customWidth="1"/>
    <col min="4105" max="4105" width="27.28515625" style="31" customWidth="1"/>
    <col min="4106" max="4106" width="29.5703125" style="31" customWidth="1"/>
    <col min="4107" max="4107" width="33" style="31" customWidth="1"/>
    <col min="4108" max="4108" width="29.85546875" style="31" customWidth="1"/>
    <col min="4109" max="4109" width="26.28515625" style="31" customWidth="1"/>
    <col min="4110" max="4110" width="22.140625" style="31" customWidth="1"/>
    <col min="4111" max="4111" width="26.140625" style="31" customWidth="1"/>
    <col min="4112" max="4112" width="19.5703125" style="31" bestFit="1" customWidth="1"/>
    <col min="4113" max="4113" width="21.85546875" style="31" customWidth="1"/>
    <col min="4114" max="4114" width="18.28515625" style="31" customWidth="1"/>
    <col min="4115" max="4118" width="6.42578125" style="31" customWidth="1"/>
    <col min="4119" max="4347" width="11.42578125" style="31" customWidth="1"/>
    <col min="4348" max="4348" width="1" style="31" customWidth="1"/>
    <col min="4349" max="4349" width="4.28515625" style="31" customWidth="1"/>
    <col min="4350" max="4350" width="34.7109375" style="31" customWidth="1"/>
    <col min="4351" max="4351" width="0" style="31" hidden="1" customWidth="1"/>
    <col min="4352" max="4352" width="20" style="31"/>
    <col min="4353" max="4353" width="3.140625" style="31" bestFit="1" customWidth="1"/>
    <col min="4354" max="4354" width="58.85546875" style="31" customWidth="1"/>
    <col min="4355" max="4355" width="31.140625" style="31" customWidth="1"/>
    <col min="4356" max="4356" width="26.7109375" style="31" customWidth="1"/>
    <col min="4357" max="4357" width="25" style="31" customWidth="1"/>
    <col min="4358" max="4359" width="29.7109375" style="31" customWidth="1"/>
    <col min="4360" max="4360" width="23" style="31" customWidth="1"/>
    <col min="4361" max="4361" width="27.28515625" style="31" customWidth="1"/>
    <col min="4362" max="4362" width="29.5703125" style="31" customWidth="1"/>
    <col min="4363" max="4363" width="33" style="31" customWidth="1"/>
    <col min="4364" max="4364" width="29.85546875" style="31" customWidth="1"/>
    <col min="4365" max="4365" width="26.28515625" style="31" customWidth="1"/>
    <col min="4366" max="4366" width="22.140625" style="31" customWidth="1"/>
    <col min="4367" max="4367" width="26.140625" style="31" customWidth="1"/>
    <col min="4368" max="4368" width="19.5703125" style="31" bestFit="1" customWidth="1"/>
    <col min="4369" max="4369" width="21.85546875" style="31" customWidth="1"/>
    <col min="4370" max="4370" width="18.28515625" style="31" customWidth="1"/>
    <col min="4371" max="4374" width="6.42578125" style="31" customWidth="1"/>
    <col min="4375" max="4603" width="11.42578125" style="31" customWidth="1"/>
    <col min="4604" max="4604" width="1" style="31" customWidth="1"/>
    <col min="4605" max="4605" width="4.28515625" style="31" customWidth="1"/>
    <col min="4606" max="4606" width="34.7109375" style="31" customWidth="1"/>
    <col min="4607" max="4607" width="0" style="31" hidden="1" customWidth="1"/>
    <col min="4608" max="4608" width="20" style="31"/>
    <col min="4609" max="4609" width="3.140625" style="31" bestFit="1" customWidth="1"/>
    <col min="4610" max="4610" width="58.85546875" style="31" customWidth="1"/>
    <col min="4611" max="4611" width="31.140625" style="31" customWidth="1"/>
    <col min="4612" max="4612" width="26.7109375" style="31" customWidth="1"/>
    <col min="4613" max="4613" width="25" style="31" customWidth="1"/>
    <col min="4614" max="4615" width="29.7109375" style="31" customWidth="1"/>
    <col min="4616" max="4616" width="23" style="31" customWidth="1"/>
    <col min="4617" max="4617" width="27.28515625" style="31" customWidth="1"/>
    <col min="4618" max="4618" width="29.5703125" style="31" customWidth="1"/>
    <col min="4619" max="4619" width="33" style="31" customWidth="1"/>
    <col min="4620" max="4620" width="29.85546875" style="31" customWidth="1"/>
    <col min="4621" max="4621" width="26.28515625" style="31" customWidth="1"/>
    <col min="4622" max="4622" width="22.140625" style="31" customWidth="1"/>
    <col min="4623" max="4623" width="26.140625" style="31" customWidth="1"/>
    <col min="4624" max="4624" width="19.5703125" style="31" bestFit="1" customWidth="1"/>
    <col min="4625" max="4625" width="21.85546875" style="31" customWidth="1"/>
    <col min="4626" max="4626" width="18.28515625" style="31" customWidth="1"/>
    <col min="4627" max="4630" width="6.42578125" style="31" customWidth="1"/>
    <col min="4631" max="4859" width="11.42578125" style="31" customWidth="1"/>
    <col min="4860" max="4860" width="1" style="31" customWidth="1"/>
    <col min="4861" max="4861" width="4.28515625" style="31" customWidth="1"/>
    <col min="4862" max="4862" width="34.7109375" style="31" customWidth="1"/>
    <col min="4863" max="4863" width="0" style="31" hidden="1" customWidth="1"/>
    <col min="4864" max="4864" width="20" style="31"/>
    <col min="4865" max="4865" width="3.140625" style="31" bestFit="1" customWidth="1"/>
    <col min="4866" max="4866" width="58.85546875" style="31" customWidth="1"/>
    <col min="4867" max="4867" width="31.140625" style="31" customWidth="1"/>
    <col min="4868" max="4868" width="26.7109375" style="31" customWidth="1"/>
    <col min="4869" max="4869" width="25" style="31" customWidth="1"/>
    <col min="4870" max="4871" width="29.7109375" style="31" customWidth="1"/>
    <col min="4872" max="4872" width="23" style="31" customWidth="1"/>
    <col min="4873" max="4873" width="27.28515625" style="31" customWidth="1"/>
    <col min="4874" max="4874" width="29.5703125" style="31" customWidth="1"/>
    <col min="4875" max="4875" width="33" style="31" customWidth="1"/>
    <col min="4876" max="4876" width="29.85546875" style="31" customWidth="1"/>
    <col min="4877" max="4877" width="26.28515625" style="31" customWidth="1"/>
    <col min="4878" max="4878" width="22.140625" style="31" customWidth="1"/>
    <col min="4879" max="4879" width="26.140625" style="31" customWidth="1"/>
    <col min="4880" max="4880" width="19.5703125" style="31" bestFit="1" customWidth="1"/>
    <col min="4881" max="4881" width="21.85546875" style="31" customWidth="1"/>
    <col min="4882" max="4882" width="18.28515625" style="31" customWidth="1"/>
    <col min="4883" max="4886" width="6.42578125" style="31" customWidth="1"/>
    <col min="4887" max="5115" width="11.42578125" style="31" customWidth="1"/>
    <col min="5116" max="5116" width="1" style="31" customWidth="1"/>
    <col min="5117" max="5117" width="4.28515625" style="31" customWidth="1"/>
    <col min="5118" max="5118" width="34.7109375" style="31" customWidth="1"/>
    <col min="5119" max="5119" width="0" style="31" hidden="1" customWidth="1"/>
    <col min="5120" max="5120" width="20" style="31"/>
    <col min="5121" max="5121" width="3.140625" style="31" bestFit="1" customWidth="1"/>
    <col min="5122" max="5122" width="58.85546875" style="31" customWidth="1"/>
    <col min="5123" max="5123" width="31.140625" style="31" customWidth="1"/>
    <col min="5124" max="5124" width="26.7109375" style="31" customWidth="1"/>
    <col min="5125" max="5125" width="25" style="31" customWidth="1"/>
    <col min="5126" max="5127" width="29.7109375" style="31" customWidth="1"/>
    <col min="5128" max="5128" width="23" style="31" customWidth="1"/>
    <col min="5129" max="5129" width="27.28515625" style="31" customWidth="1"/>
    <col min="5130" max="5130" width="29.5703125" style="31" customWidth="1"/>
    <col min="5131" max="5131" width="33" style="31" customWidth="1"/>
    <col min="5132" max="5132" width="29.85546875" style="31" customWidth="1"/>
    <col min="5133" max="5133" width="26.28515625" style="31" customWidth="1"/>
    <col min="5134" max="5134" width="22.140625" style="31" customWidth="1"/>
    <col min="5135" max="5135" width="26.140625" style="31" customWidth="1"/>
    <col min="5136" max="5136" width="19.5703125" style="31" bestFit="1" customWidth="1"/>
    <col min="5137" max="5137" width="21.85546875" style="31" customWidth="1"/>
    <col min="5138" max="5138" width="18.28515625" style="31" customWidth="1"/>
    <col min="5139" max="5142" width="6.42578125" style="31" customWidth="1"/>
    <col min="5143" max="5371" width="11.42578125" style="31" customWidth="1"/>
    <col min="5372" max="5372" width="1" style="31" customWidth="1"/>
    <col min="5373" max="5373" width="4.28515625" style="31" customWidth="1"/>
    <col min="5374" max="5374" width="34.7109375" style="31" customWidth="1"/>
    <col min="5375" max="5375" width="0" style="31" hidden="1" customWidth="1"/>
    <col min="5376" max="5376" width="20" style="31"/>
    <col min="5377" max="5377" width="3.140625" style="31" bestFit="1" customWidth="1"/>
    <col min="5378" max="5378" width="58.85546875" style="31" customWidth="1"/>
    <col min="5379" max="5379" width="31.140625" style="31" customWidth="1"/>
    <col min="5380" max="5380" width="26.7109375" style="31" customWidth="1"/>
    <col min="5381" max="5381" width="25" style="31" customWidth="1"/>
    <col min="5382" max="5383" width="29.7109375" style="31" customWidth="1"/>
    <col min="5384" max="5384" width="23" style="31" customWidth="1"/>
    <col min="5385" max="5385" width="27.28515625" style="31" customWidth="1"/>
    <col min="5386" max="5386" width="29.5703125" style="31" customWidth="1"/>
    <col min="5387" max="5387" width="33" style="31" customWidth="1"/>
    <col min="5388" max="5388" width="29.85546875" style="31" customWidth="1"/>
    <col min="5389" max="5389" width="26.28515625" style="31" customWidth="1"/>
    <col min="5390" max="5390" width="22.140625" style="31" customWidth="1"/>
    <col min="5391" max="5391" width="26.140625" style="31" customWidth="1"/>
    <col min="5392" max="5392" width="19.5703125" style="31" bestFit="1" customWidth="1"/>
    <col min="5393" max="5393" width="21.85546875" style="31" customWidth="1"/>
    <col min="5394" max="5394" width="18.28515625" style="31" customWidth="1"/>
    <col min="5395" max="5398" width="6.42578125" style="31" customWidth="1"/>
    <col min="5399" max="5627" width="11.42578125" style="31" customWidth="1"/>
    <col min="5628" max="5628" width="1" style="31" customWidth="1"/>
    <col min="5629" max="5629" width="4.28515625" style="31" customWidth="1"/>
    <col min="5630" max="5630" width="34.7109375" style="31" customWidth="1"/>
    <col min="5631" max="5631" width="0" style="31" hidden="1" customWidth="1"/>
    <col min="5632" max="5632" width="20" style="31"/>
    <col min="5633" max="5633" width="3.140625" style="31" bestFit="1" customWidth="1"/>
    <col min="5634" max="5634" width="58.85546875" style="31" customWidth="1"/>
    <col min="5635" max="5635" width="31.140625" style="31" customWidth="1"/>
    <col min="5636" max="5636" width="26.7109375" style="31" customWidth="1"/>
    <col min="5637" max="5637" width="25" style="31" customWidth="1"/>
    <col min="5638" max="5639" width="29.7109375" style="31" customWidth="1"/>
    <col min="5640" max="5640" width="23" style="31" customWidth="1"/>
    <col min="5641" max="5641" width="27.28515625" style="31" customWidth="1"/>
    <col min="5642" max="5642" width="29.5703125" style="31" customWidth="1"/>
    <col min="5643" max="5643" width="33" style="31" customWidth="1"/>
    <col min="5644" max="5644" width="29.85546875" style="31" customWidth="1"/>
    <col min="5645" max="5645" width="26.28515625" style="31" customWidth="1"/>
    <col min="5646" max="5646" width="22.140625" style="31" customWidth="1"/>
    <col min="5647" max="5647" width="26.140625" style="31" customWidth="1"/>
    <col min="5648" max="5648" width="19.5703125" style="31" bestFit="1" customWidth="1"/>
    <col min="5649" max="5649" width="21.85546875" style="31" customWidth="1"/>
    <col min="5650" max="5650" width="18.28515625" style="31" customWidth="1"/>
    <col min="5651" max="5654" width="6.42578125" style="31" customWidth="1"/>
    <col min="5655" max="5883" width="11.42578125" style="31" customWidth="1"/>
    <col min="5884" max="5884" width="1" style="31" customWidth="1"/>
    <col min="5885" max="5885" width="4.28515625" style="31" customWidth="1"/>
    <col min="5886" max="5886" width="34.7109375" style="31" customWidth="1"/>
    <col min="5887" max="5887" width="0" style="31" hidden="1" customWidth="1"/>
    <col min="5888" max="5888" width="20" style="31"/>
    <col min="5889" max="5889" width="3.140625" style="31" bestFit="1" customWidth="1"/>
    <col min="5890" max="5890" width="58.85546875" style="31" customWidth="1"/>
    <col min="5891" max="5891" width="31.140625" style="31" customWidth="1"/>
    <col min="5892" max="5892" width="26.7109375" style="31" customWidth="1"/>
    <col min="5893" max="5893" width="25" style="31" customWidth="1"/>
    <col min="5894" max="5895" width="29.7109375" style="31" customWidth="1"/>
    <col min="5896" max="5896" width="23" style="31" customWidth="1"/>
    <col min="5897" max="5897" width="27.28515625" style="31" customWidth="1"/>
    <col min="5898" max="5898" width="29.5703125" style="31" customWidth="1"/>
    <col min="5899" max="5899" width="33" style="31" customWidth="1"/>
    <col min="5900" max="5900" width="29.85546875" style="31" customWidth="1"/>
    <col min="5901" max="5901" width="26.28515625" style="31" customWidth="1"/>
    <col min="5902" max="5902" width="22.140625" style="31" customWidth="1"/>
    <col min="5903" max="5903" width="26.140625" style="31" customWidth="1"/>
    <col min="5904" max="5904" width="19.5703125" style="31" bestFit="1" customWidth="1"/>
    <col min="5905" max="5905" width="21.85546875" style="31" customWidth="1"/>
    <col min="5906" max="5906" width="18.28515625" style="31" customWidth="1"/>
    <col min="5907" max="5910" width="6.42578125" style="31" customWidth="1"/>
    <col min="5911" max="6139" width="11.42578125" style="31" customWidth="1"/>
    <col min="6140" max="6140" width="1" style="31" customWidth="1"/>
    <col min="6141" max="6141" width="4.28515625" style="31" customWidth="1"/>
    <col min="6142" max="6142" width="34.7109375" style="31" customWidth="1"/>
    <col min="6143" max="6143" width="0" style="31" hidden="1" customWidth="1"/>
    <col min="6144" max="6144" width="20" style="31"/>
    <col min="6145" max="6145" width="3.140625" style="31" bestFit="1" customWidth="1"/>
    <col min="6146" max="6146" width="58.85546875" style="31" customWidth="1"/>
    <col min="6147" max="6147" width="31.140625" style="31" customWidth="1"/>
    <col min="6148" max="6148" width="26.7109375" style="31" customWidth="1"/>
    <col min="6149" max="6149" width="25" style="31" customWidth="1"/>
    <col min="6150" max="6151" width="29.7109375" style="31" customWidth="1"/>
    <col min="6152" max="6152" width="23" style="31" customWidth="1"/>
    <col min="6153" max="6153" width="27.28515625" style="31" customWidth="1"/>
    <col min="6154" max="6154" width="29.5703125" style="31" customWidth="1"/>
    <col min="6155" max="6155" width="33" style="31" customWidth="1"/>
    <col min="6156" max="6156" width="29.85546875" style="31" customWidth="1"/>
    <col min="6157" max="6157" width="26.28515625" style="31" customWidth="1"/>
    <col min="6158" max="6158" width="22.140625" style="31" customWidth="1"/>
    <col min="6159" max="6159" width="26.140625" style="31" customWidth="1"/>
    <col min="6160" max="6160" width="19.5703125" style="31" bestFit="1" customWidth="1"/>
    <col min="6161" max="6161" width="21.85546875" style="31" customWidth="1"/>
    <col min="6162" max="6162" width="18.28515625" style="31" customWidth="1"/>
    <col min="6163" max="6166" width="6.42578125" style="31" customWidth="1"/>
    <col min="6167" max="6395" width="11.42578125" style="31" customWidth="1"/>
    <col min="6396" max="6396" width="1" style="31" customWidth="1"/>
    <col min="6397" max="6397" width="4.28515625" style="31" customWidth="1"/>
    <col min="6398" max="6398" width="34.7109375" style="31" customWidth="1"/>
    <col min="6399" max="6399" width="0" style="31" hidden="1" customWidth="1"/>
    <col min="6400" max="6400" width="20" style="31"/>
    <col min="6401" max="6401" width="3.140625" style="31" bestFit="1" customWidth="1"/>
    <col min="6402" max="6402" width="58.85546875" style="31" customWidth="1"/>
    <col min="6403" max="6403" width="31.140625" style="31" customWidth="1"/>
    <col min="6404" max="6404" width="26.7109375" style="31" customWidth="1"/>
    <col min="6405" max="6405" width="25" style="31" customWidth="1"/>
    <col min="6406" max="6407" width="29.7109375" style="31" customWidth="1"/>
    <col min="6408" max="6408" width="23" style="31" customWidth="1"/>
    <col min="6409" max="6409" width="27.28515625" style="31" customWidth="1"/>
    <col min="6410" max="6410" width="29.5703125" style="31" customWidth="1"/>
    <col min="6411" max="6411" width="33" style="31" customWidth="1"/>
    <col min="6412" max="6412" width="29.85546875" style="31" customWidth="1"/>
    <col min="6413" max="6413" width="26.28515625" style="31" customWidth="1"/>
    <col min="6414" max="6414" width="22.140625" style="31" customWidth="1"/>
    <col min="6415" max="6415" width="26.140625" style="31" customWidth="1"/>
    <col min="6416" max="6416" width="19.5703125" style="31" bestFit="1" customWidth="1"/>
    <col min="6417" max="6417" width="21.85546875" style="31" customWidth="1"/>
    <col min="6418" max="6418" width="18.28515625" style="31" customWidth="1"/>
    <col min="6419" max="6422" width="6.42578125" style="31" customWidth="1"/>
    <col min="6423" max="6651" width="11.42578125" style="31" customWidth="1"/>
    <col min="6652" max="6652" width="1" style="31" customWidth="1"/>
    <col min="6653" max="6653" width="4.28515625" style="31" customWidth="1"/>
    <col min="6654" max="6654" width="34.7109375" style="31" customWidth="1"/>
    <col min="6655" max="6655" width="0" style="31" hidden="1" customWidth="1"/>
    <col min="6656" max="6656" width="20" style="31"/>
    <col min="6657" max="6657" width="3.140625" style="31" bestFit="1" customWidth="1"/>
    <col min="6658" max="6658" width="58.85546875" style="31" customWidth="1"/>
    <col min="6659" max="6659" width="31.140625" style="31" customWidth="1"/>
    <col min="6660" max="6660" width="26.7109375" style="31" customWidth="1"/>
    <col min="6661" max="6661" width="25" style="31" customWidth="1"/>
    <col min="6662" max="6663" width="29.7109375" style="31" customWidth="1"/>
    <col min="6664" max="6664" width="23" style="31" customWidth="1"/>
    <col min="6665" max="6665" width="27.28515625" style="31" customWidth="1"/>
    <col min="6666" max="6666" width="29.5703125" style="31" customWidth="1"/>
    <col min="6667" max="6667" width="33" style="31" customWidth="1"/>
    <col min="6668" max="6668" width="29.85546875" style="31" customWidth="1"/>
    <col min="6669" max="6669" width="26.28515625" style="31" customWidth="1"/>
    <col min="6670" max="6670" width="22.140625" style="31" customWidth="1"/>
    <col min="6671" max="6671" width="26.140625" style="31" customWidth="1"/>
    <col min="6672" max="6672" width="19.5703125" style="31" bestFit="1" customWidth="1"/>
    <col min="6673" max="6673" width="21.85546875" style="31" customWidth="1"/>
    <col min="6674" max="6674" width="18.28515625" style="31" customWidth="1"/>
    <col min="6675" max="6678" width="6.42578125" style="31" customWidth="1"/>
    <col min="6679" max="6907" width="11.42578125" style="31" customWidth="1"/>
    <col min="6908" max="6908" width="1" style="31" customWidth="1"/>
    <col min="6909" max="6909" width="4.28515625" style="31" customWidth="1"/>
    <col min="6910" max="6910" width="34.7109375" style="31" customWidth="1"/>
    <col min="6911" max="6911" width="0" style="31" hidden="1" customWidth="1"/>
    <col min="6912" max="6912" width="20" style="31"/>
    <col min="6913" max="6913" width="3.140625" style="31" bestFit="1" customWidth="1"/>
    <col min="6914" max="6914" width="58.85546875" style="31" customWidth="1"/>
    <col min="6915" max="6915" width="31.140625" style="31" customWidth="1"/>
    <col min="6916" max="6916" width="26.7109375" style="31" customWidth="1"/>
    <col min="6917" max="6917" width="25" style="31" customWidth="1"/>
    <col min="6918" max="6919" width="29.7109375" style="31" customWidth="1"/>
    <col min="6920" max="6920" width="23" style="31" customWidth="1"/>
    <col min="6921" max="6921" width="27.28515625" style="31" customWidth="1"/>
    <col min="6922" max="6922" width="29.5703125" style="31" customWidth="1"/>
    <col min="6923" max="6923" width="33" style="31" customWidth="1"/>
    <col min="6924" max="6924" width="29.85546875" style="31" customWidth="1"/>
    <col min="6925" max="6925" width="26.28515625" style="31" customWidth="1"/>
    <col min="6926" max="6926" width="22.140625" style="31" customWidth="1"/>
    <col min="6927" max="6927" width="26.140625" style="31" customWidth="1"/>
    <col min="6928" max="6928" width="19.5703125" style="31" bestFit="1" customWidth="1"/>
    <col min="6929" max="6929" width="21.85546875" style="31" customWidth="1"/>
    <col min="6930" max="6930" width="18.28515625" style="31" customWidth="1"/>
    <col min="6931" max="6934" width="6.42578125" style="31" customWidth="1"/>
    <col min="6935" max="7163" width="11.42578125" style="31" customWidth="1"/>
    <col min="7164" max="7164" width="1" style="31" customWidth="1"/>
    <col min="7165" max="7165" width="4.28515625" style="31" customWidth="1"/>
    <col min="7166" max="7166" width="34.7109375" style="31" customWidth="1"/>
    <col min="7167" max="7167" width="0" style="31" hidden="1" customWidth="1"/>
    <col min="7168" max="7168" width="20" style="31"/>
    <col min="7169" max="7169" width="3.140625" style="31" bestFit="1" customWidth="1"/>
    <col min="7170" max="7170" width="58.85546875" style="31" customWidth="1"/>
    <col min="7171" max="7171" width="31.140625" style="31" customWidth="1"/>
    <col min="7172" max="7172" width="26.7109375" style="31" customWidth="1"/>
    <col min="7173" max="7173" width="25" style="31" customWidth="1"/>
    <col min="7174" max="7175" width="29.7109375" style="31" customWidth="1"/>
    <col min="7176" max="7176" width="23" style="31" customWidth="1"/>
    <col min="7177" max="7177" width="27.28515625" style="31" customWidth="1"/>
    <col min="7178" max="7178" width="29.5703125" style="31" customWidth="1"/>
    <col min="7179" max="7179" width="33" style="31" customWidth="1"/>
    <col min="7180" max="7180" width="29.85546875" style="31" customWidth="1"/>
    <col min="7181" max="7181" width="26.28515625" style="31" customWidth="1"/>
    <col min="7182" max="7182" width="22.140625" style="31" customWidth="1"/>
    <col min="7183" max="7183" width="26.140625" style="31" customWidth="1"/>
    <col min="7184" max="7184" width="19.5703125" style="31" bestFit="1" customWidth="1"/>
    <col min="7185" max="7185" width="21.85546875" style="31" customWidth="1"/>
    <col min="7186" max="7186" width="18.28515625" style="31" customWidth="1"/>
    <col min="7187" max="7190" width="6.42578125" style="31" customWidth="1"/>
    <col min="7191" max="7419" width="11.42578125" style="31" customWidth="1"/>
    <col min="7420" max="7420" width="1" style="31" customWidth="1"/>
    <col min="7421" max="7421" width="4.28515625" style="31" customWidth="1"/>
    <col min="7422" max="7422" width="34.7109375" style="31" customWidth="1"/>
    <col min="7423" max="7423" width="0" style="31" hidden="1" customWidth="1"/>
    <col min="7424" max="7424" width="20" style="31"/>
    <col min="7425" max="7425" width="3.140625" style="31" bestFit="1" customWidth="1"/>
    <col min="7426" max="7426" width="58.85546875" style="31" customWidth="1"/>
    <col min="7427" max="7427" width="31.140625" style="31" customWidth="1"/>
    <col min="7428" max="7428" width="26.7109375" style="31" customWidth="1"/>
    <col min="7429" max="7429" width="25" style="31" customWidth="1"/>
    <col min="7430" max="7431" width="29.7109375" style="31" customWidth="1"/>
    <col min="7432" max="7432" width="23" style="31" customWidth="1"/>
    <col min="7433" max="7433" width="27.28515625" style="31" customWidth="1"/>
    <col min="7434" max="7434" width="29.5703125" style="31" customWidth="1"/>
    <col min="7435" max="7435" width="33" style="31" customWidth="1"/>
    <col min="7436" max="7436" width="29.85546875" style="31" customWidth="1"/>
    <col min="7437" max="7437" width="26.28515625" style="31" customWidth="1"/>
    <col min="7438" max="7438" width="22.140625" style="31" customWidth="1"/>
    <col min="7439" max="7439" width="26.140625" style="31" customWidth="1"/>
    <col min="7440" max="7440" width="19.5703125" style="31" bestFit="1" customWidth="1"/>
    <col min="7441" max="7441" width="21.85546875" style="31" customWidth="1"/>
    <col min="7442" max="7442" width="18.28515625" style="31" customWidth="1"/>
    <col min="7443" max="7446" width="6.42578125" style="31" customWidth="1"/>
    <col min="7447" max="7675" width="11.42578125" style="31" customWidth="1"/>
    <col min="7676" max="7676" width="1" style="31" customWidth="1"/>
    <col min="7677" max="7677" width="4.28515625" style="31" customWidth="1"/>
    <col min="7678" max="7678" width="34.7109375" style="31" customWidth="1"/>
    <col min="7679" max="7679" width="0" style="31" hidden="1" customWidth="1"/>
    <col min="7680" max="7680" width="20" style="31"/>
    <col min="7681" max="7681" width="3.140625" style="31" bestFit="1" customWidth="1"/>
    <col min="7682" max="7682" width="58.85546875" style="31" customWidth="1"/>
    <col min="7683" max="7683" width="31.140625" style="31" customWidth="1"/>
    <col min="7684" max="7684" width="26.7109375" style="31" customWidth="1"/>
    <col min="7685" max="7685" width="25" style="31" customWidth="1"/>
    <col min="7686" max="7687" width="29.7109375" style="31" customWidth="1"/>
    <col min="7688" max="7688" width="23" style="31" customWidth="1"/>
    <col min="7689" max="7689" width="27.28515625" style="31" customWidth="1"/>
    <col min="7690" max="7690" width="29.5703125" style="31" customWidth="1"/>
    <col min="7691" max="7691" width="33" style="31" customWidth="1"/>
    <col min="7692" max="7692" width="29.85546875" style="31" customWidth="1"/>
    <col min="7693" max="7693" width="26.28515625" style="31" customWidth="1"/>
    <col min="7694" max="7694" width="22.140625" style="31" customWidth="1"/>
    <col min="7695" max="7695" width="26.140625" style="31" customWidth="1"/>
    <col min="7696" max="7696" width="19.5703125" style="31" bestFit="1" customWidth="1"/>
    <col min="7697" max="7697" width="21.85546875" style="31" customWidth="1"/>
    <col min="7698" max="7698" width="18.28515625" style="31" customWidth="1"/>
    <col min="7699" max="7702" width="6.42578125" style="31" customWidth="1"/>
    <col min="7703" max="7931" width="11.42578125" style="31" customWidth="1"/>
    <col min="7932" max="7932" width="1" style="31" customWidth="1"/>
    <col min="7933" max="7933" width="4.28515625" style="31" customWidth="1"/>
    <col min="7934" max="7934" width="34.7109375" style="31" customWidth="1"/>
    <col min="7935" max="7935" width="0" style="31" hidden="1" customWidth="1"/>
    <col min="7936" max="7936" width="20" style="31"/>
    <col min="7937" max="7937" width="3.140625" style="31" bestFit="1" customWidth="1"/>
    <col min="7938" max="7938" width="58.85546875" style="31" customWidth="1"/>
    <col min="7939" max="7939" width="31.140625" style="31" customWidth="1"/>
    <col min="7940" max="7940" width="26.7109375" style="31" customWidth="1"/>
    <col min="7941" max="7941" width="25" style="31" customWidth="1"/>
    <col min="7942" max="7943" width="29.7109375" style="31" customWidth="1"/>
    <col min="7944" max="7944" width="23" style="31" customWidth="1"/>
    <col min="7945" max="7945" width="27.28515625" style="31" customWidth="1"/>
    <col min="7946" max="7946" width="29.5703125" style="31" customWidth="1"/>
    <col min="7947" max="7947" width="33" style="31" customWidth="1"/>
    <col min="7948" max="7948" width="29.85546875" style="31" customWidth="1"/>
    <col min="7949" max="7949" width="26.28515625" style="31" customWidth="1"/>
    <col min="7950" max="7950" width="22.140625" style="31" customWidth="1"/>
    <col min="7951" max="7951" width="26.140625" style="31" customWidth="1"/>
    <col min="7952" max="7952" width="19.5703125" style="31" bestFit="1" customWidth="1"/>
    <col min="7953" max="7953" width="21.85546875" style="31" customWidth="1"/>
    <col min="7954" max="7954" width="18.28515625" style="31" customWidth="1"/>
    <col min="7955" max="7958" width="6.42578125" style="31" customWidth="1"/>
    <col min="7959" max="8187" width="11.42578125" style="31" customWidth="1"/>
    <col min="8188" max="8188" width="1" style="31" customWidth="1"/>
    <col min="8189" max="8189" width="4.28515625" style="31" customWidth="1"/>
    <col min="8190" max="8190" width="34.7109375" style="31" customWidth="1"/>
    <col min="8191" max="8191" width="0" style="31" hidden="1" customWidth="1"/>
    <col min="8192" max="8192" width="20" style="31"/>
    <col min="8193" max="8193" width="3.140625" style="31" bestFit="1" customWidth="1"/>
    <col min="8194" max="8194" width="58.85546875" style="31" customWidth="1"/>
    <col min="8195" max="8195" width="31.140625" style="31" customWidth="1"/>
    <col min="8196" max="8196" width="26.7109375" style="31" customWidth="1"/>
    <col min="8197" max="8197" width="25" style="31" customWidth="1"/>
    <col min="8198" max="8199" width="29.7109375" style="31" customWidth="1"/>
    <col min="8200" max="8200" width="23" style="31" customWidth="1"/>
    <col min="8201" max="8201" width="27.28515625" style="31" customWidth="1"/>
    <col min="8202" max="8202" width="29.5703125" style="31" customWidth="1"/>
    <col min="8203" max="8203" width="33" style="31" customWidth="1"/>
    <col min="8204" max="8204" width="29.85546875" style="31" customWidth="1"/>
    <col min="8205" max="8205" width="26.28515625" style="31" customWidth="1"/>
    <col min="8206" max="8206" width="22.140625" style="31" customWidth="1"/>
    <col min="8207" max="8207" width="26.140625" style="31" customWidth="1"/>
    <col min="8208" max="8208" width="19.5703125" style="31" bestFit="1" customWidth="1"/>
    <col min="8209" max="8209" width="21.85546875" style="31" customWidth="1"/>
    <col min="8210" max="8210" width="18.28515625" style="31" customWidth="1"/>
    <col min="8211" max="8214" width="6.42578125" style="31" customWidth="1"/>
    <col min="8215" max="8443" width="11.42578125" style="31" customWidth="1"/>
    <col min="8444" max="8444" width="1" style="31" customWidth="1"/>
    <col min="8445" max="8445" width="4.28515625" style="31" customWidth="1"/>
    <col min="8446" max="8446" width="34.7109375" style="31" customWidth="1"/>
    <col min="8447" max="8447" width="0" style="31" hidden="1" customWidth="1"/>
    <col min="8448" max="8448" width="20" style="31"/>
    <col min="8449" max="8449" width="3.140625" style="31" bestFit="1" customWidth="1"/>
    <col min="8450" max="8450" width="58.85546875" style="31" customWidth="1"/>
    <col min="8451" max="8451" width="31.140625" style="31" customWidth="1"/>
    <col min="8452" max="8452" width="26.7109375" style="31" customWidth="1"/>
    <col min="8453" max="8453" width="25" style="31" customWidth="1"/>
    <col min="8454" max="8455" width="29.7109375" style="31" customWidth="1"/>
    <col min="8456" max="8456" width="23" style="31" customWidth="1"/>
    <col min="8457" max="8457" width="27.28515625" style="31" customWidth="1"/>
    <col min="8458" max="8458" width="29.5703125" style="31" customWidth="1"/>
    <col min="8459" max="8459" width="33" style="31" customWidth="1"/>
    <col min="8460" max="8460" width="29.85546875" style="31" customWidth="1"/>
    <col min="8461" max="8461" width="26.28515625" style="31" customWidth="1"/>
    <col min="8462" max="8462" width="22.140625" style="31" customWidth="1"/>
    <col min="8463" max="8463" width="26.140625" style="31" customWidth="1"/>
    <col min="8464" max="8464" width="19.5703125" style="31" bestFit="1" customWidth="1"/>
    <col min="8465" max="8465" width="21.85546875" style="31" customWidth="1"/>
    <col min="8466" max="8466" width="18.28515625" style="31" customWidth="1"/>
    <col min="8467" max="8470" width="6.42578125" style="31" customWidth="1"/>
    <col min="8471" max="8699" width="11.42578125" style="31" customWidth="1"/>
    <col min="8700" max="8700" width="1" style="31" customWidth="1"/>
    <col min="8701" max="8701" width="4.28515625" style="31" customWidth="1"/>
    <col min="8702" max="8702" width="34.7109375" style="31" customWidth="1"/>
    <col min="8703" max="8703" width="0" style="31" hidden="1" customWidth="1"/>
    <col min="8704" max="8704" width="20" style="31"/>
    <col min="8705" max="8705" width="3.140625" style="31" bestFit="1" customWidth="1"/>
    <col min="8706" max="8706" width="58.85546875" style="31" customWidth="1"/>
    <col min="8707" max="8707" width="31.140625" style="31" customWidth="1"/>
    <col min="8708" max="8708" width="26.7109375" style="31" customWidth="1"/>
    <col min="8709" max="8709" width="25" style="31" customWidth="1"/>
    <col min="8710" max="8711" width="29.7109375" style="31" customWidth="1"/>
    <col min="8712" max="8712" width="23" style="31" customWidth="1"/>
    <col min="8713" max="8713" width="27.28515625" style="31" customWidth="1"/>
    <col min="8714" max="8714" width="29.5703125" style="31" customWidth="1"/>
    <col min="8715" max="8715" width="33" style="31" customWidth="1"/>
    <col min="8716" max="8716" width="29.85546875" style="31" customWidth="1"/>
    <col min="8717" max="8717" width="26.28515625" style="31" customWidth="1"/>
    <col min="8718" max="8718" width="22.140625" style="31" customWidth="1"/>
    <col min="8719" max="8719" width="26.140625" style="31" customWidth="1"/>
    <col min="8720" max="8720" width="19.5703125" style="31" bestFit="1" customWidth="1"/>
    <col min="8721" max="8721" width="21.85546875" style="31" customWidth="1"/>
    <col min="8722" max="8722" width="18.28515625" style="31" customWidth="1"/>
    <col min="8723" max="8726" width="6.42578125" style="31" customWidth="1"/>
    <col min="8727" max="8955" width="11.42578125" style="31" customWidth="1"/>
    <col min="8956" max="8956" width="1" style="31" customWidth="1"/>
    <col min="8957" max="8957" width="4.28515625" style="31" customWidth="1"/>
    <col min="8958" max="8958" width="34.7109375" style="31" customWidth="1"/>
    <col min="8959" max="8959" width="0" style="31" hidden="1" customWidth="1"/>
    <col min="8960" max="8960" width="20" style="31"/>
    <col min="8961" max="8961" width="3.140625" style="31" bestFit="1" customWidth="1"/>
    <col min="8962" max="8962" width="58.85546875" style="31" customWidth="1"/>
    <col min="8963" max="8963" width="31.140625" style="31" customWidth="1"/>
    <col min="8964" max="8964" width="26.7109375" style="31" customWidth="1"/>
    <col min="8965" max="8965" width="25" style="31" customWidth="1"/>
    <col min="8966" max="8967" width="29.7109375" style="31" customWidth="1"/>
    <col min="8968" max="8968" width="23" style="31" customWidth="1"/>
    <col min="8969" max="8969" width="27.28515625" style="31" customWidth="1"/>
    <col min="8970" max="8970" width="29.5703125" style="31" customWidth="1"/>
    <col min="8971" max="8971" width="33" style="31" customWidth="1"/>
    <col min="8972" max="8972" width="29.85546875" style="31" customWidth="1"/>
    <col min="8973" max="8973" width="26.28515625" style="31" customWidth="1"/>
    <col min="8974" max="8974" width="22.140625" style="31" customWidth="1"/>
    <col min="8975" max="8975" width="26.140625" style="31" customWidth="1"/>
    <col min="8976" max="8976" width="19.5703125" style="31" bestFit="1" customWidth="1"/>
    <col min="8977" max="8977" width="21.85546875" style="31" customWidth="1"/>
    <col min="8978" max="8978" width="18.28515625" style="31" customWidth="1"/>
    <col min="8979" max="8982" width="6.42578125" style="31" customWidth="1"/>
    <col min="8983" max="9211" width="11.42578125" style="31" customWidth="1"/>
    <col min="9212" max="9212" width="1" style="31" customWidth="1"/>
    <col min="9213" max="9213" width="4.28515625" style="31" customWidth="1"/>
    <col min="9214" max="9214" width="34.7109375" style="31" customWidth="1"/>
    <col min="9215" max="9215" width="0" style="31" hidden="1" customWidth="1"/>
    <col min="9216" max="9216" width="20" style="31"/>
    <col min="9217" max="9217" width="3.140625" style="31" bestFit="1" customWidth="1"/>
    <col min="9218" max="9218" width="58.85546875" style="31" customWidth="1"/>
    <col min="9219" max="9219" width="31.140625" style="31" customWidth="1"/>
    <col min="9220" max="9220" width="26.7109375" style="31" customWidth="1"/>
    <col min="9221" max="9221" width="25" style="31" customWidth="1"/>
    <col min="9222" max="9223" width="29.7109375" style="31" customWidth="1"/>
    <col min="9224" max="9224" width="23" style="31" customWidth="1"/>
    <col min="9225" max="9225" width="27.28515625" style="31" customWidth="1"/>
    <col min="9226" max="9226" width="29.5703125" style="31" customWidth="1"/>
    <col min="9227" max="9227" width="33" style="31" customWidth="1"/>
    <col min="9228" max="9228" width="29.85546875" style="31" customWidth="1"/>
    <col min="9229" max="9229" width="26.28515625" style="31" customWidth="1"/>
    <col min="9230" max="9230" width="22.140625" style="31" customWidth="1"/>
    <col min="9231" max="9231" width="26.140625" style="31" customWidth="1"/>
    <col min="9232" max="9232" width="19.5703125" style="31" bestFit="1" customWidth="1"/>
    <col min="9233" max="9233" width="21.85546875" style="31" customWidth="1"/>
    <col min="9234" max="9234" width="18.28515625" style="31" customWidth="1"/>
    <col min="9235" max="9238" width="6.42578125" style="31" customWidth="1"/>
    <col min="9239" max="9467" width="11.42578125" style="31" customWidth="1"/>
    <col min="9468" max="9468" width="1" style="31" customWidth="1"/>
    <col min="9469" max="9469" width="4.28515625" style="31" customWidth="1"/>
    <col min="9470" max="9470" width="34.7109375" style="31" customWidth="1"/>
    <col min="9471" max="9471" width="0" style="31" hidden="1" customWidth="1"/>
    <col min="9472" max="9472" width="20" style="31"/>
    <col min="9473" max="9473" width="3.140625" style="31" bestFit="1" customWidth="1"/>
    <col min="9474" max="9474" width="58.85546875" style="31" customWidth="1"/>
    <col min="9475" max="9475" width="31.140625" style="31" customWidth="1"/>
    <col min="9476" max="9476" width="26.7109375" style="31" customWidth="1"/>
    <col min="9477" max="9477" width="25" style="31" customWidth="1"/>
    <col min="9478" max="9479" width="29.7109375" style="31" customWidth="1"/>
    <col min="9480" max="9480" width="23" style="31" customWidth="1"/>
    <col min="9481" max="9481" width="27.28515625" style="31" customWidth="1"/>
    <col min="9482" max="9482" width="29.5703125" style="31" customWidth="1"/>
    <col min="9483" max="9483" width="33" style="31" customWidth="1"/>
    <col min="9484" max="9484" width="29.85546875" style="31" customWidth="1"/>
    <col min="9485" max="9485" width="26.28515625" style="31" customWidth="1"/>
    <col min="9486" max="9486" width="22.140625" style="31" customWidth="1"/>
    <col min="9487" max="9487" width="26.140625" style="31" customWidth="1"/>
    <col min="9488" max="9488" width="19.5703125" style="31" bestFit="1" customWidth="1"/>
    <col min="9489" max="9489" width="21.85546875" style="31" customWidth="1"/>
    <col min="9490" max="9490" width="18.28515625" style="31" customWidth="1"/>
    <col min="9491" max="9494" width="6.42578125" style="31" customWidth="1"/>
    <col min="9495" max="9723" width="11.42578125" style="31" customWidth="1"/>
    <col min="9724" max="9724" width="1" style="31" customWidth="1"/>
    <col min="9725" max="9725" width="4.28515625" style="31" customWidth="1"/>
    <col min="9726" max="9726" width="34.7109375" style="31" customWidth="1"/>
    <col min="9727" max="9727" width="0" style="31" hidden="1" customWidth="1"/>
    <col min="9728" max="9728" width="20" style="31"/>
    <col min="9729" max="9729" width="3.140625" style="31" bestFit="1" customWidth="1"/>
    <col min="9730" max="9730" width="58.85546875" style="31" customWidth="1"/>
    <col min="9731" max="9731" width="31.140625" style="31" customWidth="1"/>
    <col min="9732" max="9732" width="26.7109375" style="31" customWidth="1"/>
    <col min="9733" max="9733" width="25" style="31" customWidth="1"/>
    <col min="9734" max="9735" width="29.7109375" style="31" customWidth="1"/>
    <col min="9736" max="9736" width="23" style="31" customWidth="1"/>
    <col min="9737" max="9737" width="27.28515625" style="31" customWidth="1"/>
    <col min="9738" max="9738" width="29.5703125" style="31" customWidth="1"/>
    <col min="9739" max="9739" width="33" style="31" customWidth="1"/>
    <col min="9740" max="9740" width="29.85546875" style="31" customWidth="1"/>
    <col min="9741" max="9741" width="26.28515625" style="31" customWidth="1"/>
    <col min="9742" max="9742" width="22.140625" style="31" customWidth="1"/>
    <col min="9743" max="9743" width="26.140625" style="31" customWidth="1"/>
    <col min="9744" max="9744" width="19.5703125" style="31" bestFit="1" customWidth="1"/>
    <col min="9745" max="9745" width="21.85546875" style="31" customWidth="1"/>
    <col min="9746" max="9746" width="18.28515625" style="31" customWidth="1"/>
    <col min="9747" max="9750" width="6.42578125" style="31" customWidth="1"/>
    <col min="9751" max="9979" width="11.42578125" style="31" customWidth="1"/>
    <col min="9980" max="9980" width="1" style="31" customWidth="1"/>
    <col min="9981" max="9981" width="4.28515625" style="31" customWidth="1"/>
    <col min="9982" max="9982" width="34.7109375" style="31" customWidth="1"/>
    <col min="9983" max="9983" width="0" style="31" hidden="1" customWidth="1"/>
    <col min="9984" max="9984" width="20" style="31"/>
    <col min="9985" max="9985" width="3.140625" style="31" bestFit="1" customWidth="1"/>
    <col min="9986" max="9986" width="58.85546875" style="31" customWidth="1"/>
    <col min="9987" max="9987" width="31.140625" style="31" customWidth="1"/>
    <col min="9988" max="9988" width="26.7109375" style="31" customWidth="1"/>
    <col min="9989" max="9989" width="25" style="31" customWidth="1"/>
    <col min="9990" max="9991" width="29.7109375" style="31" customWidth="1"/>
    <col min="9992" max="9992" width="23" style="31" customWidth="1"/>
    <col min="9993" max="9993" width="27.28515625" style="31" customWidth="1"/>
    <col min="9994" max="9994" width="29.5703125" style="31" customWidth="1"/>
    <col min="9995" max="9995" width="33" style="31" customWidth="1"/>
    <col min="9996" max="9996" width="29.85546875" style="31" customWidth="1"/>
    <col min="9997" max="9997" width="26.28515625" style="31" customWidth="1"/>
    <col min="9998" max="9998" width="22.140625" style="31" customWidth="1"/>
    <col min="9999" max="9999" width="26.140625" style="31" customWidth="1"/>
    <col min="10000" max="10000" width="19.5703125" style="31" bestFit="1" customWidth="1"/>
    <col min="10001" max="10001" width="21.85546875" style="31" customWidth="1"/>
    <col min="10002" max="10002" width="18.28515625" style="31" customWidth="1"/>
    <col min="10003" max="10006" width="6.42578125" style="31" customWidth="1"/>
    <col min="10007" max="10235" width="11.42578125" style="31" customWidth="1"/>
    <col min="10236" max="10236" width="1" style="31" customWidth="1"/>
    <col min="10237" max="10237" width="4.28515625" style="31" customWidth="1"/>
    <col min="10238" max="10238" width="34.7109375" style="31" customWidth="1"/>
    <col min="10239" max="10239" width="0" style="31" hidden="1" customWidth="1"/>
    <col min="10240" max="10240" width="20" style="31"/>
    <col min="10241" max="10241" width="3.140625" style="31" bestFit="1" customWidth="1"/>
    <col min="10242" max="10242" width="58.85546875" style="31" customWidth="1"/>
    <col min="10243" max="10243" width="31.140625" style="31" customWidth="1"/>
    <col min="10244" max="10244" width="26.7109375" style="31" customWidth="1"/>
    <col min="10245" max="10245" width="25" style="31" customWidth="1"/>
    <col min="10246" max="10247" width="29.7109375" style="31" customWidth="1"/>
    <col min="10248" max="10248" width="23" style="31" customWidth="1"/>
    <col min="10249" max="10249" width="27.28515625" style="31" customWidth="1"/>
    <col min="10250" max="10250" width="29.5703125" style="31" customWidth="1"/>
    <col min="10251" max="10251" width="33" style="31" customWidth="1"/>
    <col min="10252" max="10252" width="29.85546875" style="31" customWidth="1"/>
    <col min="10253" max="10253" width="26.28515625" style="31" customWidth="1"/>
    <col min="10254" max="10254" width="22.140625" style="31" customWidth="1"/>
    <col min="10255" max="10255" width="26.140625" style="31" customWidth="1"/>
    <col min="10256" max="10256" width="19.5703125" style="31" bestFit="1" customWidth="1"/>
    <col min="10257" max="10257" width="21.85546875" style="31" customWidth="1"/>
    <col min="10258" max="10258" width="18.28515625" style="31" customWidth="1"/>
    <col min="10259" max="10262" width="6.42578125" style="31" customWidth="1"/>
    <col min="10263" max="10491" width="11.42578125" style="31" customWidth="1"/>
    <col min="10492" max="10492" width="1" style="31" customWidth="1"/>
    <col min="10493" max="10493" width="4.28515625" style="31" customWidth="1"/>
    <col min="10494" max="10494" width="34.7109375" style="31" customWidth="1"/>
    <col min="10495" max="10495" width="0" style="31" hidden="1" customWidth="1"/>
    <col min="10496" max="10496" width="20" style="31"/>
    <col min="10497" max="10497" width="3.140625" style="31" bestFit="1" customWidth="1"/>
    <col min="10498" max="10498" width="58.85546875" style="31" customWidth="1"/>
    <col min="10499" max="10499" width="31.140625" style="31" customWidth="1"/>
    <col min="10500" max="10500" width="26.7109375" style="31" customWidth="1"/>
    <col min="10501" max="10501" width="25" style="31" customWidth="1"/>
    <col min="10502" max="10503" width="29.7109375" style="31" customWidth="1"/>
    <col min="10504" max="10504" width="23" style="31" customWidth="1"/>
    <col min="10505" max="10505" width="27.28515625" style="31" customWidth="1"/>
    <col min="10506" max="10506" width="29.5703125" style="31" customWidth="1"/>
    <col min="10507" max="10507" width="33" style="31" customWidth="1"/>
    <col min="10508" max="10508" width="29.85546875" style="31" customWidth="1"/>
    <col min="10509" max="10509" width="26.28515625" style="31" customWidth="1"/>
    <col min="10510" max="10510" width="22.140625" style="31" customWidth="1"/>
    <col min="10511" max="10511" width="26.140625" style="31" customWidth="1"/>
    <col min="10512" max="10512" width="19.5703125" style="31" bestFit="1" customWidth="1"/>
    <col min="10513" max="10513" width="21.85546875" style="31" customWidth="1"/>
    <col min="10514" max="10514" width="18.28515625" style="31" customWidth="1"/>
    <col min="10515" max="10518" width="6.42578125" style="31" customWidth="1"/>
    <col min="10519" max="10747" width="11.42578125" style="31" customWidth="1"/>
    <col min="10748" max="10748" width="1" style="31" customWidth="1"/>
    <col min="10749" max="10749" width="4.28515625" style="31" customWidth="1"/>
    <col min="10750" max="10750" width="34.7109375" style="31" customWidth="1"/>
    <col min="10751" max="10751" width="0" style="31" hidden="1" customWidth="1"/>
    <col min="10752" max="10752" width="20" style="31"/>
    <col min="10753" max="10753" width="3.140625" style="31" bestFit="1" customWidth="1"/>
    <col min="10754" max="10754" width="58.85546875" style="31" customWidth="1"/>
    <col min="10755" max="10755" width="31.140625" style="31" customWidth="1"/>
    <col min="10756" max="10756" width="26.7109375" style="31" customWidth="1"/>
    <col min="10757" max="10757" width="25" style="31" customWidth="1"/>
    <col min="10758" max="10759" width="29.7109375" style="31" customWidth="1"/>
    <col min="10760" max="10760" width="23" style="31" customWidth="1"/>
    <col min="10761" max="10761" width="27.28515625" style="31" customWidth="1"/>
    <col min="10762" max="10762" width="29.5703125" style="31" customWidth="1"/>
    <col min="10763" max="10763" width="33" style="31" customWidth="1"/>
    <col min="10764" max="10764" width="29.85546875" style="31" customWidth="1"/>
    <col min="10765" max="10765" width="26.28515625" style="31" customWidth="1"/>
    <col min="10766" max="10766" width="22.140625" style="31" customWidth="1"/>
    <col min="10767" max="10767" width="26.140625" style="31" customWidth="1"/>
    <col min="10768" max="10768" width="19.5703125" style="31" bestFit="1" customWidth="1"/>
    <col min="10769" max="10769" width="21.85546875" style="31" customWidth="1"/>
    <col min="10770" max="10770" width="18.28515625" style="31" customWidth="1"/>
    <col min="10771" max="10774" width="6.42578125" style="31" customWidth="1"/>
    <col min="10775" max="11003" width="11.42578125" style="31" customWidth="1"/>
    <col min="11004" max="11004" width="1" style="31" customWidth="1"/>
    <col min="11005" max="11005" width="4.28515625" style="31" customWidth="1"/>
    <col min="11006" max="11006" width="34.7109375" style="31" customWidth="1"/>
    <col min="11007" max="11007" width="0" style="31" hidden="1" customWidth="1"/>
    <col min="11008" max="11008" width="20" style="31"/>
    <col min="11009" max="11009" width="3.140625" style="31" bestFit="1" customWidth="1"/>
    <col min="11010" max="11010" width="58.85546875" style="31" customWidth="1"/>
    <col min="11011" max="11011" width="31.140625" style="31" customWidth="1"/>
    <col min="11012" max="11012" width="26.7109375" style="31" customWidth="1"/>
    <col min="11013" max="11013" width="25" style="31" customWidth="1"/>
    <col min="11014" max="11015" width="29.7109375" style="31" customWidth="1"/>
    <col min="11016" max="11016" width="23" style="31" customWidth="1"/>
    <col min="11017" max="11017" width="27.28515625" style="31" customWidth="1"/>
    <col min="11018" max="11018" width="29.5703125" style="31" customWidth="1"/>
    <col min="11019" max="11019" width="33" style="31" customWidth="1"/>
    <col min="11020" max="11020" width="29.85546875" style="31" customWidth="1"/>
    <col min="11021" max="11021" width="26.28515625" style="31" customWidth="1"/>
    <col min="11022" max="11022" width="22.140625" style="31" customWidth="1"/>
    <col min="11023" max="11023" width="26.140625" style="31" customWidth="1"/>
    <col min="11024" max="11024" width="19.5703125" style="31" bestFit="1" customWidth="1"/>
    <col min="11025" max="11025" width="21.85546875" style="31" customWidth="1"/>
    <col min="11026" max="11026" width="18.28515625" style="31" customWidth="1"/>
    <col min="11027" max="11030" width="6.42578125" style="31" customWidth="1"/>
    <col min="11031" max="11259" width="11.42578125" style="31" customWidth="1"/>
    <col min="11260" max="11260" width="1" style="31" customWidth="1"/>
    <col min="11261" max="11261" width="4.28515625" style="31" customWidth="1"/>
    <col min="11262" max="11262" width="34.7109375" style="31" customWidth="1"/>
    <col min="11263" max="11263" width="0" style="31" hidden="1" customWidth="1"/>
    <col min="11264" max="11264" width="20" style="31"/>
    <col min="11265" max="11265" width="3.140625" style="31" bestFit="1" customWidth="1"/>
    <col min="11266" max="11266" width="58.85546875" style="31" customWidth="1"/>
    <col min="11267" max="11267" width="31.140625" style="31" customWidth="1"/>
    <col min="11268" max="11268" width="26.7109375" style="31" customWidth="1"/>
    <col min="11269" max="11269" width="25" style="31" customWidth="1"/>
    <col min="11270" max="11271" width="29.7109375" style="31" customWidth="1"/>
    <col min="11272" max="11272" width="23" style="31" customWidth="1"/>
    <col min="11273" max="11273" width="27.28515625" style="31" customWidth="1"/>
    <col min="11274" max="11274" width="29.5703125" style="31" customWidth="1"/>
    <col min="11275" max="11275" width="33" style="31" customWidth="1"/>
    <col min="11276" max="11276" width="29.85546875" style="31" customWidth="1"/>
    <col min="11277" max="11277" width="26.28515625" style="31" customWidth="1"/>
    <col min="11278" max="11278" width="22.140625" style="31" customWidth="1"/>
    <col min="11279" max="11279" width="26.140625" style="31" customWidth="1"/>
    <col min="11280" max="11280" width="19.5703125" style="31" bestFit="1" customWidth="1"/>
    <col min="11281" max="11281" width="21.85546875" style="31" customWidth="1"/>
    <col min="11282" max="11282" width="18.28515625" style="31" customWidth="1"/>
    <col min="11283" max="11286" width="6.42578125" style="31" customWidth="1"/>
    <col min="11287" max="11515" width="11.42578125" style="31" customWidth="1"/>
    <col min="11516" max="11516" width="1" style="31" customWidth="1"/>
    <col min="11517" max="11517" width="4.28515625" style="31" customWidth="1"/>
    <col min="11518" max="11518" width="34.7109375" style="31" customWidth="1"/>
    <col min="11519" max="11519" width="0" style="31" hidden="1" customWidth="1"/>
    <col min="11520" max="11520" width="20" style="31"/>
    <col min="11521" max="11521" width="3.140625" style="31" bestFit="1" customWidth="1"/>
    <col min="11522" max="11522" width="58.85546875" style="31" customWidth="1"/>
    <col min="11523" max="11523" width="31.140625" style="31" customWidth="1"/>
    <col min="11524" max="11524" width="26.7109375" style="31" customWidth="1"/>
    <col min="11525" max="11525" width="25" style="31" customWidth="1"/>
    <col min="11526" max="11527" width="29.7109375" style="31" customWidth="1"/>
    <col min="11528" max="11528" width="23" style="31" customWidth="1"/>
    <col min="11529" max="11529" width="27.28515625" style="31" customWidth="1"/>
    <col min="11530" max="11530" width="29.5703125" style="31" customWidth="1"/>
    <col min="11531" max="11531" width="33" style="31" customWidth="1"/>
    <col min="11532" max="11532" width="29.85546875" style="31" customWidth="1"/>
    <col min="11533" max="11533" width="26.28515625" style="31" customWidth="1"/>
    <col min="11534" max="11534" width="22.140625" style="31" customWidth="1"/>
    <col min="11535" max="11535" width="26.140625" style="31" customWidth="1"/>
    <col min="11536" max="11536" width="19.5703125" style="31" bestFit="1" customWidth="1"/>
    <col min="11537" max="11537" width="21.85546875" style="31" customWidth="1"/>
    <col min="11538" max="11538" width="18.28515625" style="31" customWidth="1"/>
    <col min="11539" max="11542" width="6.42578125" style="31" customWidth="1"/>
    <col min="11543" max="11771" width="11.42578125" style="31" customWidth="1"/>
    <col min="11772" max="11772" width="1" style="31" customWidth="1"/>
    <col min="11773" max="11773" width="4.28515625" style="31" customWidth="1"/>
    <col min="11774" max="11774" width="34.7109375" style="31" customWidth="1"/>
    <col min="11775" max="11775" width="0" style="31" hidden="1" customWidth="1"/>
    <col min="11776" max="11776" width="20" style="31"/>
    <col min="11777" max="11777" width="3.140625" style="31" bestFit="1" customWidth="1"/>
    <col min="11778" max="11778" width="58.85546875" style="31" customWidth="1"/>
    <col min="11779" max="11779" width="31.140625" style="31" customWidth="1"/>
    <col min="11780" max="11780" width="26.7109375" style="31" customWidth="1"/>
    <col min="11781" max="11781" width="25" style="31" customWidth="1"/>
    <col min="11782" max="11783" width="29.7109375" style="31" customWidth="1"/>
    <col min="11784" max="11784" width="23" style="31" customWidth="1"/>
    <col min="11785" max="11785" width="27.28515625" style="31" customWidth="1"/>
    <col min="11786" max="11786" width="29.5703125" style="31" customWidth="1"/>
    <col min="11787" max="11787" width="33" style="31" customWidth="1"/>
    <col min="11788" max="11788" width="29.85546875" style="31" customWidth="1"/>
    <col min="11789" max="11789" width="26.28515625" style="31" customWidth="1"/>
    <col min="11790" max="11790" width="22.140625" style="31" customWidth="1"/>
    <col min="11791" max="11791" width="26.140625" style="31" customWidth="1"/>
    <col min="11792" max="11792" width="19.5703125" style="31" bestFit="1" customWidth="1"/>
    <col min="11793" max="11793" width="21.85546875" style="31" customWidth="1"/>
    <col min="11794" max="11794" width="18.28515625" style="31" customWidth="1"/>
    <col min="11795" max="11798" width="6.42578125" style="31" customWidth="1"/>
    <col min="11799" max="12027" width="11.42578125" style="31" customWidth="1"/>
    <col min="12028" max="12028" width="1" style="31" customWidth="1"/>
    <col min="12029" max="12029" width="4.28515625" style="31" customWidth="1"/>
    <col min="12030" max="12030" width="34.7109375" style="31" customWidth="1"/>
    <col min="12031" max="12031" width="0" style="31" hidden="1" customWidth="1"/>
    <col min="12032" max="12032" width="20" style="31"/>
    <col min="12033" max="12033" width="3.140625" style="31" bestFit="1" customWidth="1"/>
    <col min="12034" max="12034" width="58.85546875" style="31" customWidth="1"/>
    <col min="12035" max="12035" width="31.140625" style="31" customWidth="1"/>
    <col min="12036" max="12036" width="26.7109375" style="31" customWidth="1"/>
    <col min="12037" max="12037" width="25" style="31" customWidth="1"/>
    <col min="12038" max="12039" width="29.7109375" style="31" customWidth="1"/>
    <col min="12040" max="12040" width="23" style="31" customWidth="1"/>
    <col min="12041" max="12041" width="27.28515625" style="31" customWidth="1"/>
    <col min="12042" max="12042" width="29.5703125" style="31" customWidth="1"/>
    <col min="12043" max="12043" width="33" style="31" customWidth="1"/>
    <col min="12044" max="12044" width="29.85546875" style="31" customWidth="1"/>
    <col min="12045" max="12045" width="26.28515625" style="31" customWidth="1"/>
    <col min="12046" max="12046" width="22.140625" style="31" customWidth="1"/>
    <col min="12047" max="12047" width="26.140625" style="31" customWidth="1"/>
    <col min="12048" max="12048" width="19.5703125" style="31" bestFit="1" customWidth="1"/>
    <col min="12049" max="12049" width="21.85546875" style="31" customWidth="1"/>
    <col min="12050" max="12050" width="18.28515625" style="31" customWidth="1"/>
    <col min="12051" max="12054" width="6.42578125" style="31" customWidth="1"/>
    <col min="12055" max="12283" width="11.42578125" style="31" customWidth="1"/>
    <col min="12284" max="12284" width="1" style="31" customWidth="1"/>
    <col min="12285" max="12285" width="4.28515625" style="31" customWidth="1"/>
    <col min="12286" max="12286" width="34.7109375" style="31" customWidth="1"/>
    <col min="12287" max="12287" width="0" style="31" hidden="1" customWidth="1"/>
    <col min="12288" max="12288" width="20" style="31"/>
    <col min="12289" max="12289" width="3.140625" style="31" bestFit="1" customWidth="1"/>
    <col min="12290" max="12290" width="58.85546875" style="31" customWidth="1"/>
    <col min="12291" max="12291" width="31.140625" style="31" customWidth="1"/>
    <col min="12292" max="12292" width="26.7109375" style="31" customWidth="1"/>
    <col min="12293" max="12293" width="25" style="31" customWidth="1"/>
    <col min="12294" max="12295" width="29.7109375" style="31" customWidth="1"/>
    <col min="12296" max="12296" width="23" style="31" customWidth="1"/>
    <col min="12297" max="12297" width="27.28515625" style="31" customWidth="1"/>
    <col min="12298" max="12298" width="29.5703125" style="31" customWidth="1"/>
    <col min="12299" max="12299" width="33" style="31" customWidth="1"/>
    <col min="12300" max="12300" width="29.85546875" style="31" customWidth="1"/>
    <col min="12301" max="12301" width="26.28515625" style="31" customWidth="1"/>
    <col min="12302" max="12302" width="22.140625" style="31" customWidth="1"/>
    <col min="12303" max="12303" width="26.140625" style="31" customWidth="1"/>
    <col min="12304" max="12304" width="19.5703125" style="31" bestFit="1" customWidth="1"/>
    <col min="12305" max="12305" width="21.85546875" style="31" customWidth="1"/>
    <col min="12306" max="12306" width="18.28515625" style="31" customWidth="1"/>
    <col min="12307" max="12310" width="6.42578125" style="31" customWidth="1"/>
    <col min="12311" max="12539" width="11.42578125" style="31" customWidth="1"/>
    <col min="12540" max="12540" width="1" style="31" customWidth="1"/>
    <col min="12541" max="12541" width="4.28515625" style="31" customWidth="1"/>
    <col min="12542" max="12542" width="34.7109375" style="31" customWidth="1"/>
    <col min="12543" max="12543" width="0" style="31" hidden="1" customWidth="1"/>
    <col min="12544" max="12544" width="20" style="31"/>
    <col min="12545" max="12545" width="3.140625" style="31" bestFit="1" customWidth="1"/>
    <col min="12546" max="12546" width="58.85546875" style="31" customWidth="1"/>
    <col min="12547" max="12547" width="31.140625" style="31" customWidth="1"/>
    <col min="12548" max="12548" width="26.7109375" style="31" customWidth="1"/>
    <col min="12549" max="12549" width="25" style="31" customWidth="1"/>
    <col min="12550" max="12551" width="29.7109375" style="31" customWidth="1"/>
    <col min="12552" max="12552" width="23" style="31" customWidth="1"/>
    <col min="12553" max="12553" width="27.28515625" style="31" customWidth="1"/>
    <col min="12554" max="12554" width="29.5703125" style="31" customWidth="1"/>
    <col min="12555" max="12555" width="33" style="31" customWidth="1"/>
    <col min="12556" max="12556" width="29.85546875" style="31" customWidth="1"/>
    <col min="12557" max="12557" width="26.28515625" style="31" customWidth="1"/>
    <col min="12558" max="12558" width="22.140625" style="31" customWidth="1"/>
    <col min="12559" max="12559" width="26.140625" style="31" customWidth="1"/>
    <col min="12560" max="12560" width="19.5703125" style="31" bestFit="1" customWidth="1"/>
    <col min="12561" max="12561" width="21.85546875" style="31" customWidth="1"/>
    <col min="12562" max="12562" width="18.28515625" style="31" customWidth="1"/>
    <col min="12563" max="12566" width="6.42578125" style="31" customWidth="1"/>
    <col min="12567" max="12795" width="11.42578125" style="31" customWidth="1"/>
    <col min="12796" max="12796" width="1" style="31" customWidth="1"/>
    <col min="12797" max="12797" width="4.28515625" style="31" customWidth="1"/>
    <col min="12798" max="12798" width="34.7109375" style="31" customWidth="1"/>
    <col min="12799" max="12799" width="0" style="31" hidden="1" customWidth="1"/>
    <col min="12800" max="12800" width="20" style="31"/>
    <col min="12801" max="12801" width="3.140625" style="31" bestFit="1" customWidth="1"/>
    <col min="12802" max="12802" width="58.85546875" style="31" customWidth="1"/>
    <col min="12803" max="12803" width="31.140625" style="31" customWidth="1"/>
    <col min="12804" max="12804" width="26.7109375" style="31" customWidth="1"/>
    <col min="12805" max="12805" width="25" style="31" customWidth="1"/>
    <col min="12806" max="12807" width="29.7109375" style="31" customWidth="1"/>
    <col min="12808" max="12808" width="23" style="31" customWidth="1"/>
    <col min="12809" max="12809" width="27.28515625" style="31" customWidth="1"/>
    <col min="12810" max="12810" width="29.5703125" style="31" customWidth="1"/>
    <col min="12811" max="12811" width="33" style="31" customWidth="1"/>
    <col min="12812" max="12812" width="29.85546875" style="31" customWidth="1"/>
    <col min="12813" max="12813" width="26.28515625" style="31" customWidth="1"/>
    <col min="12814" max="12814" width="22.140625" style="31" customWidth="1"/>
    <col min="12815" max="12815" width="26.140625" style="31" customWidth="1"/>
    <col min="12816" max="12816" width="19.5703125" style="31" bestFit="1" customWidth="1"/>
    <col min="12817" max="12817" width="21.85546875" style="31" customWidth="1"/>
    <col min="12818" max="12818" width="18.28515625" style="31" customWidth="1"/>
    <col min="12819" max="12822" width="6.42578125" style="31" customWidth="1"/>
    <col min="12823" max="13051" width="11.42578125" style="31" customWidth="1"/>
    <col min="13052" max="13052" width="1" style="31" customWidth="1"/>
    <col min="13053" max="13053" width="4.28515625" style="31" customWidth="1"/>
    <col min="13054" max="13054" width="34.7109375" style="31" customWidth="1"/>
    <col min="13055" max="13055" width="0" style="31" hidden="1" customWidth="1"/>
    <col min="13056" max="13056" width="20" style="31"/>
    <col min="13057" max="13057" width="3.140625" style="31" bestFit="1" customWidth="1"/>
    <col min="13058" max="13058" width="58.85546875" style="31" customWidth="1"/>
    <col min="13059" max="13059" width="31.140625" style="31" customWidth="1"/>
    <col min="13060" max="13060" width="26.7109375" style="31" customWidth="1"/>
    <col min="13061" max="13061" width="25" style="31" customWidth="1"/>
    <col min="13062" max="13063" width="29.7109375" style="31" customWidth="1"/>
    <col min="13064" max="13064" width="23" style="31" customWidth="1"/>
    <col min="13065" max="13065" width="27.28515625" style="31" customWidth="1"/>
    <col min="13066" max="13066" width="29.5703125" style="31" customWidth="1"/>
    <col min="13067" max="13067" width="33" style="31" customWidth="1"/>
    <col min="13068" max="13068" width="29.85546875" style="31" customWidth="1"/>
    <col min="13069" max="13069" width="26.28515625" style="31" customWidth="1"/>
    <col min="13070" max="13070" width="22.140625" style="31" customWidth="1"/>
    <col min="13071" max="13071" width="26.140625" style="31" customWidth="1"/>
    <col min="13072" max="13072" width="19.5703125" style="31" bestFit="1" customWidth="1"/>
    <col min="13073" max="13073" width="21.85546875" style="31" customWidth="1"/>
    <col min="13074" max="13074" width="18.28515625" style="31" customWidth="1"/>
    <col min="13075" max="13078" width="6.42578125" style="31" customWidth="1"/>
    <col min="13079" max="13307" width="11.42578125" style="31" customWidth="1"/>
    <col min="13308" max="13308" width="1" style="31" customWidth="1"/>
    <col min="13309" max="13309" width="4.28515625" style="31" customWidth="1"/>
    <col min="13310" max="13310" width="34.7109375" style="31" customWidth="1"/>
    <col min="13311" max="13311" width="0" style="31" hidden="1" customWidth="1"/>
    <col min="13312" max="13312" width="20" style="31"/>
    <col min="13313" max="13313" width="3.140625" style="31" bestFit="1" customWidth="1"/>
    <col min="13314" max="13314" width="58.85546875" style="31" customWidth="1"/>
    <col min="13315" max="13315" width="31.140625" style="31" customWidth="1"/>
    <col min="13316" max="13316" width="26.7109375" style="31" customWidth="1"/>
    <col min="13317" max="13317" width="25" style="31" customWidth="1"/>
    <col min="13318" max="13319" width="29.7109375" style="31" customWidth="1"/>
    <col min="13320" max="13320" width="23" style="31" customWidth="1"/>
    <col min="13321" max="13321" width="27.28515625" style="31" customWidth="1"/>
    <col min="13322" max="13322" width="29.5703125" style="31" customWidth="1"/>
    <col min="13323" max="13323" width="33" style="31" customWidth="1"/>
    <col min="13324" max="13324" width="29.85546875" style="31" customWidth="1"/>
    <col min="13325" max="13325" width="26.28515625" style="31" customWidth="1"/>
    <col min="13326" max="13326" width="22.140625" style="31" customWidth="1"/>
    <col min="13327" max="13327" width="26.140625" style="31" customWidth="1"/>
    <col min="13328" max="13328" width="19.5703125" style="31" bestFit="1" customWidth="1"/>
    <col min="13329" max="13329" width="21.85546875" style="31" customWidth="1"/>
    <col min="13330" max="13330" width="18.28515625" style="31" customWidth="1"/>
    <col min="13331" max="13334" width="6.42578125" style="31" customWidth="1"/>
    <col min="13335" max="13563" width="11.42578125" style="31" customWidth="1"/>
    <col min="13564" max="13564" width="1" style="31" customWidth="1"/>
    <col min="13565" max="13565" width="4.28515625" style="31" customWidth="1"/>
    <col min="13566" max="13566" width="34.7109375" style="31" customWidth="1"/>
    <col min="13567" max="13567" width="0" style="31" hidden="1" customWidth="1"/>
    <col min="13568" max="13568" width="20" style="31"/>
    <col min="13569" max="13569" width="3.140625" style="31" bestFit="1" customWidth="1"/>
    <col min="13570" max="13570" width="58.85546875" style="31" customWidth="1"/>
    <col min="13571" max="13571" width="31.140625" style="31" customWidth="1"/>
    <col min="13572" max="13572" width="26.7109375" style="31" customWidth="1"/>
    <col min="13573" max="13573" width="25" style="31" customWidth="1"/>
    <col min="13574" max="13575" width="29.7109375" style="31" customWidth="1"/>
    <col min="13576" max="13576" width="23" style="31" customWidth="1"/>
    <col min="13577" max="13577" width="27.28515625" style="31" customWidth="1"/>
    <col min="13578" max="13578" width="29.5703125" style="31" customWidth="1"/>
    <col min="13579" max="13579" width="33" style="31" customWidth="1"/>
    <col min="13580" max="13580" width="29.85546875" style="31" customWidth="1"/>
    <col min="13581" max="13581" width="26.28515625" style="31" customWidth="1"/>
    <col min="13582" max="13582" width="22.140625" style="31" customWidth="1"/>
    <col min="13583" max="13583" width="26.140625" style="31" customWidth="1"/>
    <col min="13584" max="13584" width="19.5703125" style="31" bestFit="1" customWidth="1"/>
    <col min="13585" max="13585" width="21.85546875" style="31" customWidth="1"/>
    <col min="13586" max="13586" width="18.28515625" style="31" customWidth="1"/>
    <col min="13587" max="13590" width="6.42578125" style="31" customWidth="1"/>
    <col min="13591" max="13819" width="11.42578125" style="31" customWidth="1"/>
    <col min="13820" max="13820" width="1" style="31" customWidth="1"/>
    <col min="13821" max="13821" width="4.28515625" style="31" customWidth="1"/>
    <col min="13822" max="13822" width="34.7109375" style="31" customWidth="1"/>
    <col min="13823" max="13823" width="0" style="31" hidden="1" customWidth="1"/>
    <col min="13824" max="13824" width="20" style="31"/>
    <col min="13825" max="13825" width="3.140625" style="31" bestFit="1" customWidth="1"/>
    <col min="13826" max="13826" width="58.85546875" style="31" customWidth="1"/>
    <col min="13827" max="13827" width="31.140625" style="31" customWidth="1"/>
    <col min="13828" max="13828" width="26.7109375" style="31" customWidth="1"/>
    <col min="13829" max="13829" width="25" style="31" customWidth="1"/>
    <col min="13830" max="13831" width="29.7109375" style="31" customWidth="1"/>
    <col min="13832" max="13832" width="23" style="31" customWidth="1"/>
    <col min="13833" max="13833" width="27.28515625" style="31" customWidth="1"/>
    <col min="13834" max="13834" width="29.5703125" style="31" customWidth="1"/>
    <col min="13835" max="13835" width="33" style="31" customWidth="1"/>
    <col min="13836" max="13836" width="29.85546875" style="31" customWidth="1"/>
    <col min="13837" max="13837" width="26.28515625" style="31" customWidth="1"/>
    <col min="13838" max="13838" width="22.140625" style="31" customWidth="1"/>
    <col min="13839" max="13839" width="26.140625" style="31" customWidth="1"/>
    <col min="13840" max="13840" width="19.5703125" style="31" bestFit="1" customWidth="1"/>
    <col min="13841" max="13841" width="21.85546875" style="31" customWidth="1"/>
    <col min="13842" max="13842" width="18.28515625" style="31" customWidth="1"/>
    <col min="13843" max="13846" width="6.42578125" style="31" customWidth="1"/>
    <col min="13847" max="14075" width="11.42578125" style="31" customWidth="1"/>
    <col min="14076" max="14076" width="1" style="31" customWidth="1"/>
    <col min="14077" max="14077" width="4.28515625" style="31" customWidth="1"/>
    <col min="14078" max="14078" width="34.7109375" style="31" customWidth="1"/>
    <col min="14079" max="14079" width="0" style="31" hidden="1" customWidth="1"/>
    <col min="14080" max="14080" width="20" style="31"/>
    <col min="14081" max="14081" width="3.140625" style="31" bestFit="1" customWidth="1"/>
    <col min="14082" max="14082" width="58.85546875" style="31" customWidth="1"/>
    <col min="14083" max="14083" width="31.140625" style="31" customWidth="1"/>
    <col min="14084" max="14084" width="26.7109375" style="31" customWidth="1"/>
    <col min="14085" max="14085" width="25" style="31" customWidth="1"/>
    <col min="14086" max="14087" width="29.7109375" style="31" customWidth="1"/>
    <col min="14088" max="14088" width="23" style="31" customWidth="1"/>
    <col min="14089" max="14089" width="27.28515625" style="31" customWidth="1"/>
    <col min="14090" max="14090" width="29.5703125" style="31" customWidth="1"/>
    <col min="14091" max="14091" width="33" style="31" customWidth="1"/>
    <col min="14092" max="14092" width="29.85546875" style="31" customWidth="1"/>
    <col min="14093" max="14093" width="26.28515625" style="31" customWidth="1"/>
    <col min="14094" max="14094" width="22.140625" style="31" customWidth="1"/>
    <col min="14095" max="14095" width="26.140625" style="31" customWidth="1"/>
    <col min="14096" max="14096" width="19.5703125" style="31" bestFit="1" customWidth="1"/>
    <col min="14097" max="14097" width="21.85546875" style="31" customWidth="1"/>
    <col min="14098" max="14098" width="18.28515625" style="31" customWidth="1"/>
    <col min="14099" max="14102" width="6.42578125" style="31" customWidth="1"/>
    <col min="14103" max="14331" width="11.42578125" style="31" customWidth="1"/>
    <col min="14332" max="14332" width="1" style="31" customWidth="1"/>
    <col min="14333" max="14333" width="4.28515625" style="31" customWidth="1"/>
    <col min="14334" max="14334" width="34.7109375" style="31" customWidth="1"/>
    <col min="14335" max="14335" width="0" style="31" hidden="1" customWidth="1"/>
    <col min="14336" max="14336" width="20" style="31"/>
    <col min="14337" max="14337" width="3.140625" style="31" bestFit="1" customWidth="1"/>
    <col min="14338" max="14338" width="58.85546875" style="31" customWidth="1"/>
    <col min="14339" max="14339" width="31.140625" style="31" customWidth="1"/>
    <col min="14340" max="14340" width="26.7109375" style="31" customWidth="1"/>
    <col min="14341" max="14341" width="25" style="31" customWidth="1"/>
    <col min="14342" max="14343" width="29.7109375" style="31" customWidth="1"/>
    <col min="14344" max="14344" width="23" style="31" customWidth="1"/>
    <col min="14345" max="14345" width="27.28515625" style="31" customWidth="1"/>
    <col min="14346" max="14346" width="29.5703125" style="31" customWidth="1"/>
    <col min="14347" max="14347" width="33" style="31" customWidth="1"/>
    <col min="14348" max="14348" width="29.85546875" style="31" customWidth="1"/>
    <col min="14349" max="14349" width="26.28515625" style="31" customWidth="1"/>
    <col min="14350" max="14350" width="22.140625" style="31" customWidth="1"/>
    <col min="14351" max="14351" width="26.140625" style="31" customWidth="1"/>
    <col min="14352" max="14352" width="19.5703125" style="31" bestFit="1" customWidth="1"/>
    <col min="14353" max="14353" width="21.85546875" style="31" customWidth="1"/>
    <col min="14354" max="14354" width="18.28515625" style="31" customWidth="1"/>
    <col min="14355" max="14358" width="6.42578125" style="31" customWidth="1"/>
    <col min="14359" max="14587" width="11.42578125" style="31" customWidth="1"/>
    <col min="14588" max="14588" width="1" style="31" customWidth="1"/>
    <col min="14589" max="14589" width="4.28515625" style="31" customWidth="1"/>
    <col min="14590" max="14590" width="34.7109375" style="31" customWidth="1"/>
    <col min="14591" max="14591" width="0" style="31" hidden="1" customWidth="1"/>
    <col min="14592" max="14592" width="20" style="31"/>
    <col min="14593" max="14593" width="3.140625" style="31" bestFit="1" customWidth="1"/>
    <col min="14594" max="14594" width="58.85546875" style="31" customWidth="1"/>
    <col min="14595" max="14595" width="31.140625" style="31" customWidth="1"/>
    <col min="14596" max="14596" width="26.7109375" style="31" customWidth="1"/>
    <col min="14597" max="14597" width="25" style="31" customWidth="1"/>
    <col min="14598" max="14599" width="29.7109375" style="31" customWidth="1"/>
    <col min="14600" max="14600" width="23" style="31" customWidth="1"/>
    <col min="14601" max="14601" width="27.28515625" style="31" customWidth="1"/>
    <col min="14602" max="14602" width="29.5703125" style="31" customWidth="1"/>
    <col min="14603" max="14603" width="33" style="31" customWidth="1"/>
    <col min="14604" max="14604" width="29.85546875" style="31" customWidth="1"/>
    <col min="14605" max="14605" width="26.28515625" style="31" customWidth="1"/>
    <col min="14606" max="14606" width="22.140625" style="31" customWidth="1"/>
    <col min="14607" max="14607" width="26.140625" style="31" customWidth="1"/>
    <col min="14608" max="14608" width="19.5703125" style="31" bestFit="1" customWidth="1"/>
    <col min="14609" max="14609" width="21.85546875" style="31" customWidth="1"/>
    <col min="14610" max="14610" width="18.28515625" style="31" customWidth="1"/>
    <col min="14611" max="14614" width="6.42578125" style="31" customWidth="1"/>
    <col min="14615" max="14843" width="11.42578125" style="31" customWidth="1"/>
    <col min="14844" max="14844" width="1" style="31" customWidth="1"/>
    <col min="14845" max="14845" width="4.28515625" style="31" customWidth="1"/>
    <col min="14846" max="14846" width="34.7109375" style="31" customWidth="1"/>
    <col min="14847" max="14847" width="0" style="31" hidden="1" customWidth="1"/>
    <col min="14848" max="14848" width="20" style="31"/>
    <col min="14849" max="14849" width="3.140625" style="31" bestFit="1" customWidth="1"/>
    <col min="14850" max="14850" width="58.85546875" style="31" customWidth="1"/>
    <col min="14851" max="14851" width="31.140625" style="31" customWidth="1"/>
    <col min="14852" max="14852" width="26.7109375" style="31" customWidth="1"/>
    <col min="14853" max="14853" width="25" style="31" customWidth="1"/>
    <col min="14854" max="14855" width="29.7109375" style="31" customWidth="1"/>
    <col min="14856" max="14856" width="23" style="31" customWidth="1"/>
    <col min="14857" max="14857" width="27.28515625" style="31" customWidth="1"/>
    <col min="14858" max="14858" width="29.5703125" style="31" customWidth="1"/>
    <col min="14859" max="14859" width="33" style="31" customWidth="1"/>
    <col min="14860" max="14860" width="29.85546875" style="31" customWidth="1"/>
    <col min="14861" max="14861" width="26.28515625" style="31" customWidth="1"/>
    <col min="14862" max="14862" width="22.140625" style="31" customWidth="1"/>
    <col min="14863" max="14863" width="26.140625" style="31" customWidth="1"/>
    <col min="14864" max="14864" width="19.5703125" style="31" bestFit="1" customWidth="1"/>
    <col min="14865" max="14865" width="21.85546875" style="31" customWidth="1"/>
    <col min="14866" max="14866" width="18.28515625" style="31" customWidth="1"/>
    <col min="14867" max="14870" width="6.42578125" style="31" customWidth="1"/>
    <col min="14871" max="15099" width="11.42578125" style="31" customWidth="1"/>
    <col min="15100" max="15100" width="1" style="31" customWidth="1"/>
    <col min="15101" max="15101" width="4.28515625" style="31" customWidth="1"/>
    <col min="15102" max="15102" width="34.7109375" style="31" customWidth="1"/>
    <col min="15103" max="15103" width="0" style="31" hidden="1" customWidth="1"/>
    <col min="15104" max="15104" width="20" style="31"/>
    <col min="15105" max="15105" width="3.140625" style="31" bestFit="1" customWidth="1"/>
    <col min="15106" max="15106" width="58.85546875" style="31" customWidth="1"/>
    <col min="15107" max="15107" width="31.140625" style="31" customWidth="1"/>
    <col min="15108" max="15108" width="26.7109375" style="31" customWidth="1"/>
    <col min="15109" max="15109" width="25" style="31" customWidth="1"/>
    <col min="15110" max="15111" width="29.7109375" style="31" customWidth="1"/>
    <col min="15112" max="15112" width="23" style="31" customWidth="1"/>
    <col min="15113" max="15113" width="27.28515625" style="31" customWidth="1"/>
    <col min="15114" max="15114" width="29.5703125" style="31" customWidth="1"/>
    <col min="15115" max="15115" width="33" style="31" customWidth="1"/>
    <col min="15116" max="15116" width="29.85546875" style="31" customWidth="1"/>
    <col min="15117" max="15117" width="26.28515625" style="31" customWidth="1"/>
    <col min="15118" max="15118" width="22.140625" style="31" customWidth="1"/>
    <col min="15119" max="15119" width="26.140625" style="31" customWidth="1"/>
    <col min="15120" max="15120" width="19.5703125" style="31" bestFit="1" customWidth="1"/>
    <col min="15121" max="15121" width="21.85546875" style="31" customWidth="1"/>
    <col min="15122" max="15122" width="18.28515625" style="31" customWidth="1"/>
    <col min="15123" max="15126" width="6.42578125" style="31" customWidth="1"/>
    <col min="15127" max="15355" width="11.42578125" style="31" customWidth="1"/>
    <col min="15356" max="15356" width="1" style="31" customWidth="1"/>
    <col min="15357" max="15357" width="4.28515625" style="31" customWidth="1"/>
    <col min="15358" max="15358" width="34.7109375" style="31" customWidth="1"/>
    <col min="15359" max="15359" width="0" style="31" hidden="1" customWidth="1"/>
    <col min="15360" max="15360" width="20" style="31"/>
    <col min="15361" max="15361" width="3.140625" style="31" bestFit="1" customWidth="1"/>
    <col min="15362" max="15362" width="58.85546875" style="31" customWidth="1"/>
    <col min="15363" max="15363" width="31.140625" style="31" customWidth="1"/>
    <col min="15364" max="15364" width="26.7109375" style="31" customWidth="1"/>
    <col min="15365" max="15365" width="25" style="31" customWidth="1"/>
    <col min="15366" max="15367" width="29.7109375" style="31" customWidth="1"/>
    <col min="15368" max="15368" width="23" style="31" customWidth="1"/>
    <col min="15369" max="15369" width="27.28515625" style="31" customWidth="1"/>
    <col min="15370" max="15370" width="29.5703125" style="31" customWidth="1"/>
    <col min="15371" max="15371" width="33" style="31" customWidth="1"/>
    <col min="15372" max="15372" width="29.85546875" style="31" customWidth="1"/>
    <col min="15373" max="15373" width="26.28515625" style="31" customWidth="1"/>
    <col min="15374" max="15374" width="22.140625" style="31" customWidth="1"/>
    <col min="15375" max="15375" width="26.140625" style="31" customWidth="1"/>
    <col min="15376" max="15376" width="19.5703125" style="31" bestFit="1" customWidth="1"/>
    <col min="15377" max="15377" width="21.85546875" style="31" customWidth="1"/>
    <col min="15378" max="15378" width="18.28515625" style="31" customWidth="1"/>
    <col min="15379" max="15382" width="6.42578125" style="31" customWidth="1"/>
    <col min="15383" max="15611" width="11.42578125" style="31" customWidth="1"/>
    <col min="15612" max="15612" width="1" style="31" customWidth="1"/>
    <col min="15613" max="15613" width="4.28515625" style="31" customWidth="1"/>
    <col min="15614" max="15614" width="34.7109375" style="31" customWidth="1"/>
    <col min="15615" max="15615" width="0" style="31" hidden="1" customWidth="1"/>
    <col min="15616" max="15616" width="20" style="31"/>
    <col min="15617" max="15617" width="3.140625" style="31" bestFit="1" customWidth="1"/>
    <col min="15618" max="15618" width="58.85546875" style="31" customWidth="1"/>
    <col min="15619" max="15619" width="31.140625" style="31" customWidth="1"/>
    <col min="15620" max="15620" width="26.7109375" style="31" customWidth="1"/>
    <col min="15621" max="15621" width="25" style="31" customWidth="1"/>
    <col min="15622" max="15623" width="29.7109375" style="31" customWidth="1"/>
    <col min="15624" max="15624" width="23" style="31" customWidth="1"/>
    <col min="15625" max="15625" width="27.28515625" style="31" customWidth="1"/>
    <col min="15626" max="15626" width="29.5703125" style="31" customWidth="1"/>
    <col min="15627" max="15627" width="33" style="31" customWidth="1"/>
    <col min="15628" max="15628" width="29.85546875" style="31" customWidth="1"/>
    <col min="15629" max="15629" width="26.28515625" style="31" customWidth="1"/>
    <col min="15630" max="15630" width="22.140625" style="31" customWidth="1"/>
    <col min="15631" max="15631" width="26.140625" style="31" customWidth="1"/>
    <col min="15632" max="15632" width="19.5703125" style="31" bestFit="1" customWidth="1"/>
    <col min="15633" max="15633" width="21.85546875" style="31" customWidth="1"/>
    <col min="15634" max="15634" width="18.28515625" style="31" customWidth="1"/>
    <col min="15635" max="15638" width="6.42578125" style="31" customWidth="1"/>
    <col min="15639" max="15867" width="11.42578125" style="31" customWidth="1"/>
    <col min="15868" max="15868" width="1" style="31" customWidth="1"/>
    <col min="15869" max="15869" width="4.28515625" style="31" customWidth="1"/>
    <col min="15870" max="15870" width="34.7109375" style="31" customWidth="1"/>
    <col min="15871" max="15871" width="0" style="31" hidden="1" customWidth="1"/>
    <col min="15872" max="15872" width="20" style="31"/>
    <col min="15873" max="15873" width="3.140625" style="31" bestFit="1" customWidth="1"/>
    <col min="15874" max="15874" width="58.85546875" style="31" customWidth="1"/>
    <col min="15875" max="15875" width="31.140625" style="31" customWidth="1"/>
    <col min="15876" max="15876" width="26.7109375" style="31" customWidth="1"/>
    <col min="15877" max="15877" width="25" style="31" customWidth="1"/>
    <col min="15878" max="15879" width="29.7109375" style="31" customWidth="1"/>
    <col min="15880" max="15880" width="23" style="31" customWidth="1"/>
    <col min="15881" max="15881" width="27.28515625" style="31" customWidth="1"/>
    <col min="15882" max="15882" width="29.5703125" style="31" customWidth="1"/>
    <col min="15883" max="15883" width="33" style="31" customWidth="1"/>
    <col min="15884" max="15884" width="29.85546875" style="31" customWidth="1"/>
    <col min="15885" max="15885" width="26.28515625" style="31" customWidth="1"/>
    <col min="15886" max="15886" width="22.140625" style="31" customWidth="1"/>
    <col min="15887" max="15887" width="26.140625" style="31" customWidth="1"/>
    <col min="15888" max="15888" width="19.5703125" style="31" bestFit="1" customWidth="1"/>
    <col min="15889" max="15889" width="21.85546875" style="31" customWidth="1"/>
    <col min="15890" max="15890" width="18.28515625" style="31" customWidth="1"/>
    <col min="15891" max="15894" width="6.42578125" style="31" customWidth="1"/>
    <col min="15895" max="16123" width="11.42578125" style="31" customWidth="1"/>
    <col min="16124" max="16124" width="1" style="31" customWidth="1"/>
    <col min="16125" max="16125" width="4.28515625" style="31" customWidth="1"/>
    <col min="16126" max="16126" width="34.7109375" style="31" customWidth="1"/>
    <col min="16127" max="16127" width="0" style="31" hidden="1" customWidth="1"/>
    <col min="16128" max="16128" width="20" style="31"/>
    <col min="16129" max="16129" width="3.140625" style="31" bestFit="1" customWidth="1"/>
    <col min="16130" max="16130" width="58.85546875" style="31" customWidth="1"/>
    <col min="16131" max="16131" width="31.140625" style="31" customWidth="1"/>
    <col min="16132" max="16132" width="26.7109375" style="31" customWidth="1"/>
    <col min="16133" max="16133" width="25" style="31" customWidth="1"/>
    <col min="16134" max="16135" width="29.7109375" style="31" customWidth="1"/>
    <col min="16136" max="16136" width="23" style="31" customWidth="1"/>
    <col min="16137" max="16137" width="27.28515625" style="31" customWidth="1"/>
    <col min="16138" max="16138" width="29.5703125" style="31" customWidth="1"/>
    <col min="16139" max="16139" width="33" style="31" customWidth="1"/>
    <col min="16140" max="16140" width="29.85546875" style="31" customWidth="1"/>
    <col min="16141" max="16141" width="26.28515625" style="31" customWidth="1"/>
    <col min="16142" max="16142" width="22.140625" style="31" customWidth="1"/>
    <col min="16143" max="16143" width="26.140625" style="31" customWidth="1"/>
    <col min="16144" max="16144" width="19.5703125" style="31" bestFit="1" customWidth="1"/>
    <col min="16145" max="16145" width="21.85546875" style="31" customWidth="1"/>
    <col min="16146" max="16146" width="18.28515625" style="31" customWidth="1"/>
    <col min="16147" max="16150" width="6.42578125" style="31" customWidth="1"/>
    <col min="16151" max="16379" width="11.42578125" style="31" customWidth="1"/>
    <col min="16380" max="16380" width="1" style="31" customWidth="1"/>
    <col min="16381" max="16381" width="4.28515625" style="31" customWidth="1"/>
    <col min="16382" max="16382" width="34.7109375" style="31" customWidth="1"/>
    <col min="16383" max="16383" width="0" style="31" hidden="1" customWidth="1"/>
    <col min="16384" max="16384" width="20" style="31"/>
  </cols>
  <sheetData>
    <row r="2" spans="1:256" ht="26.25" x14ac:dyDescent="0.25">
      <c r="B2" s="1159" t="s">
        <v>2</v>
      </c>
      <c r="C2" s="1160"/>
      <c r="D2" s="1160"/>
      <c r="E2" s="1160"/>
      <c r="F2" s="1160"/>
      <c r="G2" s="1160"/>
      <c r="H2" s="1160"/>
      <c r="I2" s="1160"/>
      <c r="J2" s="1160"/>
      <c r="K2" s="1160"/>
      <c r="L2" s="1160"/>
      <c r="M2" s="1160"/>
      <c r="N2" s="1160"/>
      <c r="O2" s="1160"/>
      <c r="P2" s="1160"/>
    </row>
    <row r="4" spans="1:256" ht="26.25" x14ac:dyDescent="0.25">
      <c r="B4" s="1161" t="s">
        <v>3</v>
      </c>
      <c r="C4" s="1161"/>
      <c r="D4" s="1161"/>
      <c r="E4" s="1161"/>
      <c r="F4" s="1161"/>
      <c r="G4" s="1161"/>
      <c r="H4" s="1161"/>
      <c r="I4" s="1161"/>
      <c r="J4" s="1161"/>
      <c r="K4" s="1161"/>
      <c r="L4" s="1161"/>
      <c r="M4" s="1161"/>
      <c r="N4" s="1161"/>
      <c r="O4" s="1161"/>
      <c r="P4" s="1161"/>
    </row>
    <row r="5" spans="1:256" ht="20.25" x14ac:dyDescent="0.3">
      <c r="A5" s="1162" t="s">
        <v>4</v>
      </c>
      <c r="B5" s="1162"/>
      <c r="C5" s="1162"/>
      <c r="D5" s="1162"/>
      <c r="E5" s="1162"/>
      <c r="F5" s="1162"/>
      <c r="G5" s="1162"/>
      <c r="H5" s="1162"/>
      <c r="I5" s="1162"/>
      <c r="J5" s="1162"/>
      <c r="K5" s="1162"/>
      <c r="L5" s="1162"/>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c r="FD5" s="59"/>
      <c r="FE5" s="59"/>
      <c r="FF5" s="59"/>
      <c r="FG5" s="59"/>
      <c r="FH5" s="59"/>
      <c r="FI5" s="59"/>
      <c r="FJ5" s="59"/>
      <c r="FK5" s="59"/>
      <c r="FL5" s="59"/>
      <c r="FM5" s="59"/>
      <c r="FN5" s="59"/>
      <c r="FO5" s="59"/>
      <c r="FP5" s="59"/>
      <c r="FQ5" s="59"/>
      <c r="FR5" s="59"/>
      <c r="FS5" s="59"/>
      <c r="FT5" s="59"/>
      <c r="FU5" s="59"/>
      <c r="FV5" s="59"/>
      <c r="FW5" s="59"/>
      <c r="FX5" s="59"/>
      <c r="FY5" s="59"/>
      <c r="FZ5" s="59"/>
      <c r="GA5" s="59"/>
      <c r="GB5" s="59"/>
      <c r="GC5" s="59"/>
      <c r="GD5" s="59"/>
      <c r="GE5" s="59"/>
      <c r="GF5" s="59"/>
      <c r="GG5" s="59"/>
      <c r="GH5" s="59"/>
      <c r="GI5" s="59"/>
      <c r="GJ5" s="59"/>
      <c r="GK5" s="59"/>
      <c r="GL5" s="59"/>
      <c r="GM5" s="59"/>
      <c r="GN5" s="59"/>
      <c r="GO5" s="59"/>
      <c r="GP5" s="59"/>
      <c r="GQ5" s="59"/>
      <c r="GR5" s="59"/>
      <c r="GS5" s="59"/>
      <c r="GT5" s="59"/>
      <c r="GU5" s="59"/>
      <c r="GV5" s="59"/>
      <c r="GW5" s="59"/>
      <c r="GX5" s="59"/>
      <c r="GY5" s="59"/>
      <c r="GZ5" s="59"/>
      <c r="HA5" s="59"/>
      <c r="HB5" s="59"/>
      <c r="HC5" s="59"/>
      <c r="HD5" s="59"/>
      <c r="HE5" s="59"/>
      <c r="HF5" s="59"/>
      <c r="HG5" s="59"/>
      <c r="HH5" s="59"/>
      <c r="HI5" s="59"/>
      <c r="HJ5" s="59"/>
      <c r="HK5" s="59"/>
      <c r="HL5" s="59"/>
      <c r="HM5" s="59"/>
      <c r="HN5" s="59"/>
      <c r="HO5" s="59"/>
      <c r="HP5" s="59"/>
      <c r="HQ5" s="59"/>
      <c r="HR5" s="59"/>
      <c r="HS5" s="59"/>
      <c r="HT5" s="59"/>
      <c r="HU5" s="59"/>
      <c r="HV5" s="59"/>
      <c r="HW5" s="59"/>
      <c r="HX5" s="59"/>
      <c r="HY5" s="59"/>
      <c r="HZ5" s="59"/>
      <c r="IA5" s="59"/>
      <c r="IB5" s="59"/>
      <c r="IC5" s="59"/>
      <c r="ID5" s="59"/>
      <c r="IE5" s="59"/>
      <c r="IF5" s="59"/>
      <c r="IG5" s="59"/>
      <c r="IH5" s="59"/>
      <c r="II5" s="59"/>
      <c r="IJ5" s="59"/>
      <c r="IK5" s="59"/>
      <c r="IL5" s="59"/>
      <c r="IM5" s="59"/>
      <c r="IN5" s="59"/>
      <c r="IO5" s="59"/>
      <c r="IP5" s="59"/>
      <c r="IQ5" s="59"/>
      <c r="IR5" s="59"/>
      <c r="IS5" s="59"/>
      <c r="IT5" s="59"/>
      <c r="IU5" s="59"/>
      <c r="IV5" s="59"/>
    </row>
    <row r="6" spans="1:256" ht="15" thickBot="1" x14ac:dyDescent="0.3"/>
    <row r="7" spans="1:256" ht="21" thickBot="1" x14ac:dyDescent="0.3">
      <c r="B7" s="12" t="s">
        <v>5</v>
      </c>
      <c r="C7" s="1075" t="s">
        <v>286</v>
      </c>
      <c r="D7" s="1075"/>
      <c r="E7" s="1075"/>
      <c r="F7" s="1075"/>
      <c r="G7" s="1075"/>
      <c r="H7" s="1075"/>
      <c r="I7" s="1075"/>
      <c r="J7" s="1075"/>
      <c r="K7" s="1075"/>
      <c r="L7" s="1075"/>
      <c r="M7" s="1075"/>
      <c r="N7" s="1076"/>
    </row>
    <row r="8" spans="1:256" ht="15.75" thickBot="1" x14ac:dyDescent="0.3">
      <c r="B8" s="13" t="s">
        <v>6</v>
      </c>
      <c r="C8" s="1075"/>
      <c r="D8" s="1075"/>
      <c r="E8" s="1075"/>
      <c r="F8" s="1075"/>
      <c r="G8" s="1075"/>
      <c r="H8" s="1075"/>
      <c r="I8" s="1075"/>
      <c r="J8" s="1075"/>
      <c r="K8" s="1075"/>
      <c r="L8" s="1075"/>
      <c r="M8" s="1075"/>
      <c r="N8" s="1076"/>
    </row>
    <row r="9" spans="1:256" ht="15.75" thickBot="1" x14ac:dyDescent="0.3">
      <c r="B9" s="13" t="s">
        <v>7</v>
      </c>
      <c r="C9" s="1075"/>
      <c r="D9" s="1075"/>
      <c r="E9" s="1075"/>
      <c r="F9" s="1075"/>
      <c r="G9" s="1075"/>
      <c r="H9" s="1075"/>
      <c r="I9" s="1075"/>
      <c r="J9" s="1075"/>
      <c r="K9" s="1075"/>
      <c r="L9" s="1075"/>
      <c r="M9" s="1075"/>
      <c r="N9" s="1076"/>
    </row>
    <row r="10" spans="1:256" ht="15.75" thickBot="1" x14ac:dyDescent="0.3">
      <c r="B10" s="13" t="s">
        <v>8</v>
      </c>
      <c r="C10" s="1075"/>
      <c r="D10" s="1075"/>
      <c r="E10" s="1075"/>
      <c r="F10" s="1075"/>
      <c r="G10" s="1075"/>
      <c r="H10" s="1075"/>
      <c r="I10" s="1075"/>
      <c r="J10" s="1075"/>
      <c r="K10" s="1075"/>
      <c r="L10" s="1075"/>
      <c r="M10" s="1075"/>
      <c r="N10" s="1076"/>
    </row>
    <row r="11" spans="1:256" ht="60.75" customHeight="1" thickBot="1" x14ac:dyDescent="0.3">
      <c r="B11" s="13" t="s">
        <v>9</v>
      </c>
      <c r="C11" s="1312">
        <v>18</v>
      </c>
      <c r="D11" s="1312"/>
      <c r="E11" s="1313"/>
      <c r="F11" s="1259" t="s">
        <v>287</v>
      </c>
      <c r="G11" s="1259"/>
      <c r="H11" s="1259"/>
      <c r="I11" s="1259"/>
      <c r="J11" s="1259"/>
      <c r="K11" s="1259"/>
      <c r="L11" s="1259"/>
      <c r="M11" s="1259"/>
      <c r="N11" s="1260"/>
    </row>
    <row r="12" spans="1:256" ht="15.75" thickBot="1" x14ac:dyDescent="0.3">
      <c r="B12" s="14" t="s">
        <v>10</v>
      </c>
      <c r="C12" s="38">
        <v>42021</v>
      </c>
      <c r="D12" s="490"/>
      <c r="E12" s="490"/>
      <c r="F12" s="490"/>
      <c r="G12" s="490"/>
      <c r="H12" s="490"/>
      <c r="I12" s="490"/>
      <c r="J12" s="490"/>
      <c r="K12" s="490"/>
      <c r="L12" s="490"/>
      <c r="M12" s="490"/>
      <c r="N12" s="491"/>
    </row>
    <row r="13" spans="1:256" ht="15.75" x14ac:dyDescent="0.25">
      <c r="B13" s="15"/>
      <c r="C13" s="39"/>
      <c r="D13" s="16"/>
      <c r="E13" s="16"/>
      <c r="F13" s="16"/>
      <c r="G13" s="16"/>
      <c r="H13" s="16"/>
      <c r="I13" s="62"/>
      <c r="J13" s="62"/>
      <c r="K13" s="62"/>
      <c r="L13" s="62"/>
      <c r="M13" s="62"/>
      <c r="N13" s="16"/>
    </row>
    <row r="14" spans="1:256" ht="15" x14ac:dyDescent="0.25">
      <c r="I14" s="62"/>
      <c r="J14" s="62"/>
      <c r="K14" s="62"/>
      <c r="L14" s="62"/>
      <c r="M14" s="62"/>
      <c r="N14" s="63"/>
    </row>
    <row r="15" spans="1:256" ht="15" x14ac:dyDescent="0.25">
      <c r="B15" s="1071" t="s">
        <v>11</v>
      </c>
      <c r="C15" s="1071"/>
      <c r="D15" s="494" t="s">
        <v>12</v>
      </c>
      <c r="E15" s="494" t="s">
        <v>13</v>
      </c>
      <c r="F15" s="494" t="s">
        <v>14</v>
      </c>
      <c r="G15" s="64"/>
      <c r="I15" s="40"/>
      <c r="J15" s="40"/>
      <c r="K15" s="40"/>
      <c r="L15" s="40"/>
      <c r="M15" s="40"/>
      <c r="N15" s="63"/>
    </row>
    <row r="16" spans="1:256" ht="15" x14ac:dyDescent="0.25">
      <c r="B16" s="1071"/>
      <c r="C16" s="1071"/>
      <c r="D16" s="494">
        <v>18</v>
      </c>
      <c r="E16" s="65">
        <v>816221400</v>
      </c>
      <c r="F16" s="65">
        <v>300</v>
      </c>
      <c r="G16" s="66"/>
      <c r="I16" s="41"/>
      <c r="J16" s="41"/>
      <c r="K16" s="41"/>
      <c r="L16" s="41"/>
      <c r="M16" s="41"/>
      <c r="N16" s="63"/>
    </row>
    <row r="17" spans="1:14" ht="15" x14ac:dyDescent="0.25">
      <c r="B17" s="1071"/>
      <c r="C17" s="1071"/>
      <c r="D17" s="494"/>
      <c r="E17" s="65"/>
      <c r="F17" s="65"/>
      <c r="G17" s="66"/>
      <c r="I17" s="41"/>
      <c r="J17" s="41"/>
      <c r="K17" s="41"/>
      <c r="L17" s="41"/>
      <c r="M17" s="41"/>
      <c r="N17" s="63"/>
    </row>
    <row r="18" spans="1:14" ht="15" x14ac:dyDescent="0.25">
      <c r="B18" s="1071"/>
      <c r="C18" s="1071"/>
      <c r="D18" s="494"/>
      <c r="E18" s="65"/>
      <c r="F18" s="65"/>
      <c r="G18" s="66"/>
      <c r="I18" s="41"/>
      <c r="J18" s="41"/>
      <c r="K18" s="41"/>
      <c r="L18" s="41"/>
      <c r="M18" s="41"/>
      <c r="N18" s="63"/>
    </row>
    <row r="19" spans="1:14" ht="15" x14ac:dyDescent="0.25">
      <c r="B19" s="1071"/>
      <c r="C19" s="1071"/>
      <c r="D19" s="494"/>
      <c r="E19" s="67"/>
      <c r="F19" s="65"/>
      <c r="G19" s="66"/>
      <c r="H19" s="42"/>
      <c r="I19" s="41"/>
      <c r="J19" s="41"/>
      <c r="K19" s="41"/>
      <c r="L19" s="41"/>
      <c r="M19" s="41"/>
      <c r="N19" s="68"/>
    </row>
    <row r="20" spans="1:14" ht="15" x14ac:dyDescent="0.25">
      <c r="B20" s="1071"/>
      <c r="C20" s="1071"/>
      <c r="D20" s="494"/>
      <c r="E20" s="67"/>
      <c r="F20" s="65"/>
      <c r="G20" s="66"/>
      <c r="H20" s="42"/>
      <c r="I20" s="520"/>
      <c r="J20" s="520"/>
      <c r="K20" s="520"/>
      <c r="L20" s="520"/>
      <c r="M20" s="520"/>
      <c r="N20" s="68"/>
    </row>
    <row r="21" spans="1:14" ht="15" x14ac:dyDescent="0.25">
      <c r="B21" s="1071"/>
      <c r="C21" s="1071"/>
      <c r="D21" s="494"/>
      <c r="E21" s="67"/>
      <c r="F21" s="65"/>
      <c r="G21" s="66"/>
      <c r="H21" s="42"/>
      <c r="I21" s="62"/>
      <c r="J21" s="62"/>
      <c r="K21" s="62"/>
      <c r="L21" s="62"/>
      <c r="M21" s="62"/>
      <c r="N21" s="68"/>
    </row>
    <row r="22" spans="1:14" ht="15" x14ac:dyDescent="0.25">
      <c r="B22" s="1071"/>
      <c r="C22" s="1071"/>
      <c r="D22" s="494"/>
      <c r="E22" s="67"/>
      <c r="F22" s="65"/>
      <c r="G22" s="66"/>
      <c r="H22" s="42"/>
      <c r="I22" s="62"/>
      <c r="J22" s="62"/>
      <c r="K22" s="62"/>
      <c r="L22" s="62"/>
      <c r="M22" s="62"/>
      <c r="N22" s="68"/>
    </row>
    <row r="23" spans="1:14" ht="15.75" thickBot="1" x14ac:dyDescent="0.3">
      <c r="B23" s="1056" t="s">
        <v>15</v>
      </c>
      <c r="C23" s="1058"/>
      <c r="D23" s="494"/>
      <c r="E23" s="69">
        <f>SUM(E16:E22)</f>
        <v>816221400</v>
      </c>
      <c r="F23" s="65">
        <f>SUM(F16:F22)</f>
        <v>300</v>
      </c>
      <c r="G23" s="66"/>
      <c r="H23" s="42"/>
      <c r="I23" s="62"/>
      <c r="J23" s="62"/>
      <c r="K23" s="62"/>
      <c r="L23" s="62"/>
      <c r="M23" s="62"/>
      <c r="N23" s="68"/>
    </row>
    <row r="24" spans="1:14" ht="43.5" thickBot="1" x14ac:dyDescent="0.3">
      <c r="A24" s="35"/>
      <c r="B24" s="525" t="s">
        <v>16</v>
      </c>
      <c r="C24" s="525" t="s">
        <v>17</v>
      </c>
      <c r="E24" s="40"/>
      <c r="F24" s="40"/>
      <c r="G24" s="40"/>
      <c r="H24" s="40"/>
      <c r="I24" s="36"/>
      <c r="J24" s="36"/>
      <c r="K24" s="36"/>
      <c r="L24" s="36"/>
      <c r="M24" s="36"/>
    </row>
    <row r="25" spans="1:14" ht="15.75" thickBot="1" x14ac:dyDescent="0.3">
      <c r="A25" s="70">
        <v>1</v>
      </c>
      <c r="C25" s="71">
        <f>+F23*80%</f>
        <v>240</v>
      </c>
      <c r="D25" s="41"/>
      <c r="E25" s="72">
        <f>E23</f>
        <v>816221400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494" t="s">
        <v>19</v>
      </c>
      <c r="C30" s="494" t="s">
        <v>0</v>
      </c>
      <c r="D30" s="494" t="s">
        <v>20</v>
      </c>
      <c r="E30" s="59"/>
      <c r="F30" s="59"/>
      <c r="G30" s="59"/>
      <c r="H30" s="59"/>
      <c r="I30" s="62"/>
      <c r="J30" s="62"/>
      <c r="K30" s="62"/>
      <c r="L30" s="62"/>
      <c r="M30" s="62"/>
      <c r="N30" s="63"/>
    </row>
    <row r="31" spans="1:14" ht="15" x14ac:dyDescent="0.2">
      <c r="A31" s="74"/>
      <c r="B31" s="508" t="s">
        <v>22</v>
      </c>
      <c r="C31" s="500" t="s">
        <v>23</v>
      </c>
      <c r="D31" s="508"/>
      <c r="E31" s="59"/>
      <c r="F31" s="59"/>
      <c r="G31" s="59"/>
      <c r="H31" s="59"/>
      <c r="I31" s="62"/>
      <c r="J31" s="62"/>
      <c r="K31" s="62"/>
      <c r="L31" s="62"/>
      <c r="M31" s="62"/>
      <c r="N31" s="63"/>
    </row>
    <row r="32" spans="1:14" ht="15" x14ac:dyDescent="0.2">
      <c r="A32" s="74"/>
      <c r="B32" s="508" t="s">
        <v>24</v>
      </c>
      <c r="C32" s="500" t="s">
        <v>23</v>
      </c>
      <c r="D32" s="508"/>
      <c r="E32" s="59"/>
      <c r="F32" s="59"/>
      <c r="G32" s="59"/>
      <c r="H32" s="59"/>
      <c r="I32" s="62"/>
      <c r="J32" s="62"/>
      <c r="K32" s="62"/>
      <c r="L32" s="62"/>
      <c r="M32" s="62"/>
      <c r="N32" s="63"/>
    </row>
    <row r="33" spans="1:14" ht="15" x14ac:dyDescent="0.2">
      <c r="A33" s="74"/>
      <c r="B33" s="508" t="s">
        <v>25</v>
      </c>
      <c r="C33" s="500" t="s">
        <v>191</v>
      </c>
      <c r="D33" s="508"/>
      <c r="E33" s="59"/>
      <c r="F33" s="59"/>
      <c r="G33" s="59"/>
      <c r="H33" s="59"/>
      <c r="I33" s="62"/>
      <c r="J33" s="62"/>
      <c r="K33" s="62"/>
      <c r="L33" s="62"/>
      <c r="M33" s="62"/>
      <c r="N33" s="63"/>
    </row>
    <row r="34" spans="1:14" ht="15" x14ac:dyDescent="0.2">
      <c r="A34" s="74"/>
      <c r="B34" s="508" t="s">
        <v>26</v>
      </c>
      <c r="C34" s="508"/>
      <c r="D34" s="500" t="s">
        <v>191</v>
      </c>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494" t="s">
        <v>19</v>
      </c>
      <c r="C40" s="494" t="s">
        <v>28</v>
      </c>
      <c r="D40" s="493" t="s">
        <v>29</v>
      </c>
      <c r="E40" s="493" t="s">
        <v>30</v>
      </c>
      <c r="F40" s="59"/>
      <c r="G40" s="59"/>
      <c r="H40" s="59"/>
      <c r="I40" s="62"/>
      <c r="J40" s="62"/>
      <c r="K40" s="62"/>
      <c r="L40" s="62"/>
      <c r="M40" s="62"/>
      <c r="N40" s="63"/>
    </row>
    <row r="41" spans="1:14" ht="42.75" x14ac:dyDescent="0.2">
      <c r="A41" s="74"/>
      <c r="B41" s="505" t="s">
        <v>31</v>
      </c>
      <c r="C41" s="503">
        <v>40</v>
      </c>
      <c r="D41" s="500">
        <v>0</v>
      </c>
      <c r="E41" s="1052">
        <f>+D41+D42</f>
        <v>35</v>
      </c>
      <c r="F41" s="59"/>
      <c r="G41" s="59"/>
      <c r="H41" s="59"/>
      <c r="I41" s="62"/>
      <c r="J41" s="62"/>
      <c r="K41" s="62"/>
      <c r="L41" s="62"/>
      <c r="M41" s="62"/>
      <c r="N41" s="63"/>
    </row>
    <row r="42" spans="1:14" ht="71.25" x14ac:dyDescent="0.2">
      <c r="A42" s="74"/>
      <c r="B42" s="505" t="s">
        <v>32</v>
      </c>
      <c r="C42" s="503">
        <v>60</v>
      </c>
      <c r="D42" s="500">
        <v>35</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131</v>
      </c>
      <c r="N46" s="1079"/>
    </row>
    <row r="47" spans="1:14" ht="15" x14ac:dyDescent="0.25">
      <c r="B47" s="75" t="s">
        <v>33</v>
      </c>
      <c r="M47" s="77"/>
      <c r="N47" s="77"/>
    </row>
    <row r="48" spans="1:14" ht="15" thickBot="1" x14ac:dyDescent="0.3">
      <c r="M48" s="77"/>
      <c r="N48" s="77"/>
    </row>
    <row r="49" spans="1:256" ht="75" x14ac:dyDescent="0.25">
      <c r="A49" s="62"/>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497" t="s">
        <v>48</v>
      </c>
      <c r="Q49" s="497" t="s">
        <v>49</v>
      </c>
      <c r="R49" s="62"/>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c r="BO49" s="62"/>
      <c r="BP49" s="62"/>
      <c r="BQ49" s="62"/>
      <c r="BR49" s="62"/>
      <c r="BS49" s="62"/>
      <c r="BT49" s="62"/>
      <c r="BU49" s="62"/>
      <c r="BV49" s="62"/>
      <c r="BW49" s="62"/>
      <c r="BX49" s="62"/>
      <c r="BY49" s="62"/>
      <c r="BZ49" s="62"/>
      <c r="CA49" s="62"/>
      <c r="CB49" s="62"/>
      <c r="CC49" s="62"/>
      <c r="CD49" s="62"/>
      <c r="CE49" s="62"/>
      <c r="CF49" s="62"/>
      <c r="CG49" s="62"/>
      <c r="CH49" s="62"/>
      <c r="CI49" s="62"/>
      <c r="CJ49" s="62"/>
      <c r="CK49" s="62"/>
      <c r="CL49" s="62"/>
      <c r="CM49" s="62"/>
      <c r="CN49" s="62"/>
      <c r="CO49" s="62"/>
      <c r="CP49" s="62"/>
      <c r="CQ49" s="62"/>
      <c r="CR49" s="62"/>
      <c r="CS49" s="62"/>
      <c r="CT49" s="62"/>
      <c r="CU49" s="62"/>
      <c r="CV49" s="62"/>
      <c r="CW49" s="62"/>
      <c r="CX49" s="62"/>
      <c r="CY49" s="62"/>
      <c r="CZ49" s="62"/>
      <c r="DA49" s="62"/>
      <c r="DB49" s="62"/>
      <c r="DC49" s="62"/>
      <c r="DD49" s="62"/>
      <c r="DE49" s="62"/>
      <c r="DF49" s="62"/>
      <c r="DG49" s="62"/>
      <c r="DH49" s="62"/>
      <c r="DI49" s="62"/>
      <c r="DJ49" s="62"/>
      <c r="DK49" s="62"/>
      <c r="DL49" s="62"/>
      <c r="DM49" s="62"/>
      <c r="DN49" s="62"/>
      <c r="DO49" s="62"/>
      <c r="DP49" s="62"/>
      <c r="DQ49" s="62"/>
      <c r="DR49" s="62"/>
      <c r="DS49" s="62"/>
      <c r="DT49" s="62"/>
      <c r="DU49" s="62"/>
      <c r="DV49" s="62"/>
      <c r="DW49" s="62"/>
      <c r="DX49" s="62"/>
      <c r="DY49" s="62"/>
      <c r="DZ49" s="62"/>
      <c r="EA49" s="62"/>
      <c r="EB49" s="62"/>
      <c r="EC49" s="62"/>
      <c r="ED49" s="62"/>
      <c r="EE49" s="62"/>
      <c r="EF49" s="62"/>
      <c r="EG49" s="62"/>
      <c r="EH49" s="62"/>
      <c r="EI49" s="62"/>
      <c r="EJ49" s="62"/>
      <c r="EK49" s="62"/>
      <c r="EL49" s="62"/>
      <c r="EM49" s="62"/>
      <c r="EN49" s="62"/>
      <c r="EO49" s="62"/>
      <c r="EP49" s="62"/>
      <c r="EQ49" s="62"/>
      <c r="ER49" s="62"/>
      <c r="ES49" s="62"/>
      <c r="ET49" s="62"/>
      <c r="EU49" s="62"/>
      <c r="EV49" s="62"/>
      <c r="EW49" s="62"/>
      <c r="EX49" s="62"/>
      <c r="EY49" s="62"/>
      <c r="EZ49" s="62"/>
      <c r="FA49" s="62"/>
      <c r="FB49" s="62"/>
      <c r="FC49" s="62"/>
      <c r="FD49" s="62"/>
      <c r="FE49" s="62"/>
      <c r="FF49" s="62"/>
      <c r="FG49" s="62"/>
      <c r="FH49" s="62"/>
      <c r="FI49" s="62"/>
      <c r="FJ49" s="62"/>
      <c r="FK49" s="62"/>
      <c r="FL49" s="62"/>
      <c r="FM49" s="62"/>
      <c r="FN49" s="62"/>
      <c r="FO49" s="62"/>
      <c r="FP49" s="62"/>
      <c r="FQ49" s="62"/>
      <c r="FR49" s="62"/>
      <c r="FS49" s="62"/>
      <c r="FT49" s="62"/>
      <c r="FU49" s="62"/>
      <c r="FV49" s="62"/>
      <c r="FW49" s="62"/>
      <c r="FX49" s="62"/>
      <c r="FY49" s="62"/>
      <c r="FZ49" s="62"/>
      <c r="GA49" s="62"/>
      <c r="GB49" s="62"/>
      <c r="GC49" s="62"/>
      <c r="GD49" s="62"/>
      <c r="GE49" s="62"/>
      <c r="GF49" s="62"/>
      <c r="GG49" s="62"/>
      <c r="GH49" s="62"/>
      <c r="GI49" s="62"/>
      <c r="GJ49" s="62"/>
      <c r="GK49" s="62"/>
      <c r="GL49" s="62"/>
      <c r="GM49" s="62"/>
      <c r="GN49" s="62"/>
      <c r="GO49" s="62"/>
      <c r="GP49" s="62"/>
      <c r="GQ49" s="62"/>
      <c r="GR49" s="62"/>
      <c r="GS49" s="62"/>
      <c r="GT49" s="62"/>
      <c r="GU49" s="62"/>
      <c r="GV49" s="62"/>
      <c r="GW49" s="62"/>
      <c r="GX49" s="62"/>
      <c r="GY49" s="62"/>
      <c r="GZ49" s="62"/>
      <c r="HA49" s="62"/>
      <c r="HB49" s="62"/>
      <c r="HC49" s="62"/>
      <c r="HD49" s="62"/>
      <c r="HE49" s="62"/>
      <c r="HF49" s="62"/>
      <c r="HG49" s="62"/>
      <c r="HH49" s="62"/>
      <c r="HI49" s="62"/>
      <c r="HJ49" s="62"/>
      <c r="HK49" s="62"/>
      <c r="HL49" s="62"/>
      <c r="HM49" s="62"/>
      <c r="HN49" s="62"/>
      <c r="HO49" s="62"/>
      <c r="HP49" s="62"/>
      <c r="HQ49" s="62"/>
      <c r="HR49" s="62"/>
      <c r="HS49" s="62"/>
      <c r="HT49" s="62"/>
      <c r="HU49" s="62"/>
      <c r="HV49" s="62"/>
      <c r="HW49" s="62"/>
      <c r="HX49" s="62"/>
      <c r="HY49" s="62"/>
      <c r="HZ49" s="62"/>
      <c r="IA49" s="62"/>
      <c r="IB49" s="62"/>
      <c r="IC49" s="62"/>
      <c r="ID49" s="62"/>
      <c r="IE49" s="62"/>
      <c r="IF49" s="62"/>
      <c r="IG49" s="62"/>
      <c r="IH49" s="62"/>
      <c r="II49" s="62"/>
      <c r="IJ49" s="62"/>
      <c r="IK49" s="62"/>
      <c r="IL49" s="62"/>
      <c r="IM49" s="62"/>
      <c r="IN49" s="62"/>
      <c r="IO49" s="62"/>
      <c r="IP49" s="62"/>
      <c r="IQ49" s="62"/>
      <c r="IR49" s="62"/>
      <c r="IS49" s="62"/>
      <c r="IT49" s="62"/>
      <c r="IU49" s="62"/>
      <c r="IV49" s="62"/>
    </row>
    <row r="50" spans="1:256" ht="28.5" x14ac:dyDescent="0.25">
      <c r="A50" s="503">
        <v>1</v>
      </c>
      <c r="B50" s="4" t="s">
        <v>286</v>
      </c>
      <c r="C50" s="4" t="s">
        <v>286</v>
      </c>
      <c r="D50" s="4" t="s">
        <v>288</v>
      </c>
      <c r="E50" s="4" t="s">
        <v>289</v>
      </c>
      <c r="F50" s="18" t="s">
        <v>0</v>
      </c>
      <c r="G50" s="28" t="s">
        <v>112</v>
      </c>
      <c r="H50" s="20">
        <v>41246</v>
      </c>
      <c r="I50" s="20">
        <v>41988</v>
      </c>
      <c r="J50" s="21" t="s">
        <v>20</v>
      </c>
      <c r="K50" s="105">
        <f>(I50-H50)/30</f>
        <v>24.733333333333334</v>
      </c>
      <c r="L50" s="94">
        <v>0</v>
      </c>
      <c r="M50" s="23">
        <v>300</v>
      </c>
      <c r="N50" s="24" t="s">
        <v>50</v>
      </c>
      <c r="O50" s="25" t="s">
        <v>290</v>
      </c>
      <c r="P50" s="25">
        <v>26</v>
      </c>
      <c r="Q50" s="498"/>
      <c r="R50" s="8"/>
      <c r="S50" s="8"/>
      <c r="T50" s="8"/>
      <c r="U50" s="8"/>
      <c r="V50" s="8"/>
      <c r="W50" s="8"/>
      <c r="X50" s="8"/>
      <c r="Y50" s="8"/>
      <c r="Z50" s="8"/>
      <c r="AA50" s="495"/>
      <c r="AB50" s="495"/>
      <c r="AC50" s="495"/>
      <c r="AD50" s="495"/>
      <c r="AE50" s="495"/>
      <c r="AF50" s="495"/>
      <c r="AG50" s="495"/>
      <c r="AH50" s="495"/>
      <c r="AI50" s="495"/>
      <c r="AJ50" s="495"/>
      <c r="AK50" s="495"/>
      <c r="AL50" s="495"/>
      <c r="AM50" s="495"/>
      <c r="AN50" s="495"/>
      <c r="AO50" s="495"/>
      <c r="AP50" s="495"/>
      <c r="AQ50" s="495"/>
      <c r="AR50" s="495"/>
      <c r="AS50" s="495"/>
      <c r="AT50" s="495"/>
      <c r="AU50" s="495"/>
      <c r="AV50" s="495"/>
      <c r="AW50" s="495"/>
      <c r="AX50" s="495"/>
      <c r="AY50" s="495"/>
      <c r="AZ50" s="495"/>
      <c r="BA50" s="495"/>
      <c r="BB50" s="495"/>
      <c r="BC50" s="495"/>
      <c r="BD50" s="495"/>
      <c r="BE50" s="495"/>
      <c r="BF50" s="495"/>
      <c r="BG50" s="495"/>
      <c r="BH50" s="495"/>
      <c r="BI50" s="495"/>
      <c r="BJ50" s="495"/>
      <c r="BK50" s="495"/>
      <c r="BL50" s="495"/>
      <c r="BM50" s="495"/>
      <c r="BN50" s="495"/>
      <c r="BO50" s="495"/>
      <c r="BP50" s="495"/>
      <c r="BQ50" s="495"/>
      <c r="BR50" s="495"/>
      <c r="BS50" s="495"/>
      <c r="BT50" s="495"/>
      <c r="BU50" s="495"/>
      <c r="BV50" s="495"/>
      <c r="BW50" s="495"/>
      <c r="BX50" s="495"/>
      <c r="BY50" s="495"/>
      <c r="BZ50" s="495"/>
      <c r="CA50" s="495"/>
      <c r="CB50" s="495"/>
      <c r="CC50" s="495"/>
      <c r="CD50" s="495"/>
      <c r="CE50" s="495"/>
      <c r="CF50" s="495"/>
      <c r="CG50" s="495"/>
      <c r="CH50" s="495"/>
      <c r="CI50" s="495"/>
      <c r="CJ50" s="495"/>
      <c r="CK50" s="495"/>
      <c r="CL50" s="495"/>
      <c r="CM50" s="495"/>
      <c r="CN50" s="495"/>
      <c r="CO50" s="495"/>
      <c r="CP50" s="495"/>
      <c r="CQ50" s="495"/>
      <c r="CR50" s="495"/>
      <c r="CS50" s="495"/>
      <c r="CT50" s="495"/>
      <c r="CU50" s="495"/>
      <c r="CV50" s="495"/>
      <c r="CW50" s="495"/>
      <c r="CX50" s="495"/>
      <c r="CY50" s="495"/>
      <c r="CZ50" s="495"/>
      <c r="DA50" s="495"/>
      <c r="DB50" s="495"/>
      <c r="DC50" s="495"/>
      <c r="DD50" s="495"/>
      <c r="DE50" s="495"/>
      <c r="DF50" s="495"/>
      <c r="DG50" s="495"/>
      <c r="DH50" s="495"/>
      <c r="DI50" s="495"/>
      <c r="DJ50" s="495"/>
      <c r="DK50" s="495"/>
      <c r="DL50" s="495"/>
      <c r="DM50" s="495"/>
      <c r="DN50" s="495"/>
      <c r="DO50" s="495"/>
      <c r="DP50" s="495"/>
      <c r="DQ50" s="495"/>
      <c r="DR50" s="495"/>
      <c r="DS50" s="495"/>
      <c r="DT50" s="495"/>
      <c r="DU50" s="495"/>
      <c r="DV50" s="495"/>
      <c r="DW50" s="495"/>
      <c r="DX50" s="495"/>
      <c r="DY50" s="495"/>
      <c r="DZ50" s="495"/>
      <c r="EA50" s="495"/>
      <c r="EB50" s="495"/>
      <c r="EC50" s="495"/>
      <c r="ED50" s="495"/>
      <c r="EE50" s="495"/>
      <c r="EF50" s="495"/>
      <c r="EG50" s="495"/>
      <c r="EH50" s="495"/>
      <c r="EI50" s="495"/>
      <c r="EJ50" s="495"/>
      <c r="EK50" s="495"/>
      <c r="EL50" s="495"/>
      <c r="EM50" s="495"/>
      <c r="EN50" s="495"/>
      <c r="EO50" s="495"/>
      <c r="EP50" s="495"/>
      <c r="EQ50" s="495"/>
      <c r="ER50" s="495"/>
      <c r="ES50" s="495"/>
      <c r="ET50" s="495"/>
      <c r="EU50" s="495"/>
      <c r="EV50" s="495"/>
      <c r="EW50" s="495"/>
      <c r="EX50" s="495"/>
      <c r="EY50" s="495"/>
      <c r="EZ50" s="495"/>
      <c r="FA50" s="495"/>
      <c r="FB50" s="495"/>
      <c r="FC50" s="495"/>
      <c r="FD50" s="495"/>
      <c r="FE50" s="495"/>
      <c r="FF50" s="495"/>
      <c r="FG50" s="495"/>
      <c r="FH50" s="495"/>
      <c r="FI50" s="495"/>
      <c r="FJ50" s="495"/>
      <c r="FK50" s="495"/>
      <c r="FL50" s="495"/>
      <c r="FM50" s="495"/>
      <c r="FN50" s="495"/>
      <c r="FO50" s="495"/>
      <c r="FP50" s="495"/>
      <c r="FQ50" s="495"/>
      <c r="FR50" s="495"/>
      <c r="FS50" s="495"/>
      <c r="FT50" s="495"/>
      <c r="FU50" s="495"/>
      <c r="FV50" s="495"/>
      <c r="FW50" s="495"/>
      <c r="FX50" s="495"/>
      <c r="FY50" s="495"/>
      <c r="FZ50" s="495"/>
      <c r="GA50" s="495"/>
      <c r="GB50" s="495"/>
      <c r="GC50" s="495"/>
      <c r="GD50" s="495"/>
      <c r="GE50" s="495"/>
      <c r="GF50" s="495"/>
      <c r="GG50" s="495"/>
      <c r="GH50" s="495"/>
      <c r="GI50" s="495"/>
      <c r="GJ50" s="495"/>
      <c r="GK50" s="495"/>
      <c r="GL50" s="495"/>
      <c r="GM50" s="495"/>
      <c r="GN50" s="495"/>
      <c r="GO50" s="495"/>
      <c r="GP50" s="495"/>
      <c r="GQ50" s="495"/>
      <c r="GR50" s="495"/>
      <c r="GS50" s="495"/>
      <c r="GT50" s="495"/>
      <c r="GU50" s="495"/>
      <c r="GV50" s="495"/>
      <c r="GW50" s="495"/>
      <c r="GX50" s="495"/>
      <c r="GY50" s="495"/>
      <c r="GZ50" s="495"/>
      <c r="HA50" s="495"/>
      <c r="HB50" s="495"/>
      <c r="HC50" s="495"/>
      <c r="HD50" s="495"/>
      <c r="HE50" s="495"/>
      <c r="HF50" s="495"/>
      <c r="HG50" s="495"/>
      <c r="HH50" s="495"/>
      <c r="HI50" s="495"/>
      <c r="HJ50" s="495"/>
      <c r="HK50" s="495"/>
      <c r="HL50" s="495"/>
      <c r="HM50" s="495"/>
      <c r="HN50" s="495"/>
      <c r="HO50" s="495"/>
      <c r="HP50" s="495"/>
      <c r="HQ50" s="495"/>
      <c r="HR50" s="495"/>
      <c r="HS50" s="495"/>
      <c r="HT50" s="495"/>
      <c r="HU50" s="495"/>
      <c r="HV50" s="495"/>
      <c r="HW50" s="495"/>
      <c r="HX50" s="495"/>
      <c r="HY50" s="495"/>
      <c r="HZ50" s="495"/>
      <c r="IA50" s="495"/>
      <c r="IB50" s="495"/>
      <c r="IC50" s="495"/>
      <c r="ID50" s="495"/>
      <c r="IE50" s="495"/>
      <c r="IF50" s="495"/>
      <c r="IG50" s="495"/>
      <c r="IH50" s="495"/>
      <c r="II50" s="495"/>
      <c r="IJ50" s="495"/>
      <c r="IK50" s="495"/>
      <c r="IL50" s="495"/>
      <c r="IM50" s="495"/>
      <c r="IN50" s="495"/>
      <c r="IO50" s="495"/>
      <c r="IP50" s="495"/>
      <c r="IQ50" s="495"/>
      <c r="IR50" s="495"/>
      <c r="IS50" s="495"/>
      <c r="IT50" s="495"/>
      <c r="IU50" s="495"/>
      <c r="IV50" s="495"/>
    </row>
    <row r="51" spans="1:256" ht="28.5" x14ac:dyDescent="0.25">
      <c r="A51" s="503">
        <f>+A50+1</f>
        <v>2</v>
      </c>
      <c r="B51" s="4" t="s">
        <v>286</v>
      </c>
      <c r="C51" s="4" t="s">
        <v>286</v>
      </c>
      <c r="D51" s="4" t="s">
        <v>288</v>
      </c>
      <c r="E51" s="4" t="s">
        <v>291</v>
      </c>
      <c r="F51" s="84" t="s">
        <v>0</v>
      </c>
      <c r="G51" s="28" t="s">
        <v>112</v>
      </c>
      <c r="H51" s="20">
        <v>41091</v>
      </c>
      <c r="I51" s="20">
        <v>41274</v>
      </c>
      <c r="J51" s="21" t="s">
        <v>20</v>
      </c>
      <c r="K51" s="94">
        <f>+(H50-H51)/30</f>
        <v>5.166666666666667</v>
      </c>
      <c r="L51" s="94">
        <f>+(I51-H50)/30</f>
        <v>0.93333333333333335</v>
      </c>
      <c r="M51" s="23">
        <v>300</v>
      </c>
      <c r="N51" s="24" t="s">
        <v>50</v>
      </c>
      <c r="O51" s="25" t="s">
        <v>290</v>
      </c>
      <c r="P51" s="25">
        <v>26</v>
      </c>
      <c r="Q51" s="498"/>
      <c r="R51" s="8"/>
      <c r="S51" s="8"/>
      <c r="T51" s="8"/>
      <c r="U51" s="8"/>
      <c r="V51" s="8"/>
      <c r="W51" s="8"/>
      <c r="X51" s="8"/>
      <c r="Y51" s="8"/>
      <c r="Z51" s="8"/>
      <c r="AA51" s="495"/>
      <c r="AB51" s="495"/>
      <c r="AC51" s="495"/>
      <c r="AD51" s="495"/>
      <c r="AE51" s="495"/>
      <c r="AF51" s="495"/>
      <c r="AG51" s="495"/>
      <c r="AH51" s="495"/>
      <c r="AI51" s="495"/>
      <c r="AJ51" s="495"/>
      <c r="AK51" s="495"/>
      <c r="AL51" s="495"/>
      <c r="AM51" s="495"/>
      <c r="AN51" s="495"/>
      <c r="AO51" s="495"/>
      <c r="AP51" s="495"/>
      <c r="AQ51" s="495"/>
      <c r="AR51" s="495"/>
      <c r="AS51" s="495"/>
      <c r="AT51" s="495"/>
      <c r="AU51" s="495"/>
      <c r="AV51" s="495"/>
      <c r="AW51" s="495"/>
      <c r="AX51" s="495"/>
      <c r="AY51" s="495"/>
      <c r="AZ51" s="495"/>
      <c r="BA51" s="495"/>
      <c r="BB51" s="495"/>
      <c r="BC51" s="495"/>
      <c r="BD51" s="495"/>
      <c r="BE51" s="495"/>
      <c r="BF51" s="495"/>
      <c r="BG51" s="495"/>
      <c r="BH51" s="495"/>
      <c r="BI51" s="495"/>
      <c r="BJ51" s="495"/>
      <c r="BK51" s="495"/>
      <c r="BL51" s="495"/>
      <c r="BM51" s="495"/>
      <c r="BN51" s="495"/>
      <c r="BO51" s="495"/>
      <c r="BP51" s="495"/>
      <c r="BQ51" s="495"/>
      <c r="BR51" s="495"/>
      <c r="BS51" s="495"/>
      <c r="BT51" s="495"/>
      <c r="BU51" s="495"/>
      <c r="BV51" s="495"/>
      <c r="BW51" s="495"/>
      <c r="BX51" s="495"/>
      <c r="BY51" s="495"/>
      <c r="BZ51" s="495"/>
      <c r="CA51" s="495"/>
      <c r="CB51" s="495"/>
      <c r="CC51" s="495"/>
      <c r="CD51" s="495"/>
      <c r="CE51" s="495"/>
      <c r="CF51" s="495"/>
      <c r="CG51" s="495"/>
      <c r="CH51" s="495"/>
      <c r="CI51" s="495"/>
      <c r="CJ51" s="495"/>
      <c r="CK51" s="495"/>
      <c r="CL51" s="495"/>
      <c r="CM51" s="495"/>
      <c r="CN51" s="495"/>
      <c r="CO51" s="495"/>
      <c r="CP51" s="495"/>
      <c r="CQ51" s="495"/>
      <c r="CR51" s="495"/>
      <c r="CS51" s="495"/>
      <c r="CT51" s="495"/>
      <c r="CU51" s="495"/>
      <c r="CV51" s="495"/>
      <c r="CW51" s="495"/>
      <c r="CX51" s="495"/>
      <c r="CY51" s="495"/>
      <c r="CZ51" s="495"/>
      <c r="DA51" s="495"/>
      <c r="DB51" s="495"/>
      <c r="DC51" s="495"/>
      <c r="DD51" s="495"/>
      <c r="DE51" s="495"/>
      <c r="DF51" s="495"/>
      <c r="DG51" s="495"/>
      <c r="DH51" s="495"/>
      <c r="DI51" s="495"/>
      <c r="DJ51" s="495"/>
      <c r="DK51" s="495"/>
      <c r="DL51" s="495"/>
      <c r="DM51" s="495"/>
      <c r="DN51" s="495"/>
      <c r="DO51" s="495"/>
      <c r="DP51" s="495"/>
      <c r="DQ51" s="495"/>
      <c r="DR51" s="495"/>
      <c r="DS51" s="495"/>
      <c r="DT51" s="495"/>
      <c r="DU51" s="495"/>
      <c r="DV51" s="495"/>
      <c r="DW51" s="495"/>
      <c r="DX51" s="495"/>
      <c r="DY51" s="495"/>
      <c r="DZ51" s="495"/>
      <c r="EA51" s="495"/>
      <c r="EB51" s="495"/>
      <c r="EC51" s="495"/>
      <c r="ED51" s="495"/>
      <c r="EE51" s="495"/>
      <c r="EF51" s="495"/>
      <c r="EG51" s="495"/>
      <c r="EH51" s="495"/>
      <c r="EI51" s="495"/>
      <c r="EJ51" s="495"/>
      <c r="EK51" s="495"/>
      <c r="EL51" s="495"/>
      <c r="EM51" s="495"/>
      <c r="EN51" s="495"/>
      <c r="EO51" s="495"/>
      <c r="EP51" s="495"/>
      <c r="EQ51" s="495"/>
      <c r="ER51" s="495"/>
      <c r="ES51" s="495"/>
      <c r="ET51" s="495"/>
      <c r="EU51" s="495"/>
      <c r="EV51" s="495"/>
      <c r="EW51" s="495"/>
      <c r="EX51" s="495"/>
      <c r="EY51" s="495"/>
      <c r="EZ51" s="495"/>
      <c r="FA51" s="495"/>
      <c r="FB51" s="495"/>
      <c r="FC51" s="495"/>
      <c r="FD51" s="495"/>
      <c r="FE51" s="495"/>
      <c r="FF51" s="495"/>
      <c r="FG51" s="495"/>
      <c r="FH51" s="495"/>
      <c r="FI51" s="495"/>
      <c r="FJ51" s="495"/>
      <c r="FK51" s="495"/>
      <c r="FL51" s="495"/>
      <c r="FM51" s="495"/>
      <c r="FN51" s="495"/>
      <c r="FO51" s="495"/>
      <c r="FP51" s="495"/>
      <c r="FQ51" s="495"/>
      <c r="FR51" s="495"/>
      <c r="FS51" s="495"/>
      <c r="FT51" s="495"/>
      <c r="FU51" s="495"/>
      <c r="FV51" s="495"/>
      <c r="FW51" s="495"/>
      <c r="FX51" s="495"/>
      <c r="FY51" s="495"/>
      <c r="FZ51" s="495"/>
      <c r="GA51" s="495"/>
      <c r="GB51" s="495"/>
      <c r="GC51" s="495"/>
      <c r="GD51" s="495"/>
      <c r="GE51" s="495"/>
      <c r="GF51" s="495"/>
      <c r="GG51" s="495"/>
      <c r="GH51" s="495"/>
      <c r="GI51" s="495"/>
      <c r="GJ51" s="495"/>
      <c r="GK51" s="495"/>
      <c r="GL51" s="495"/>
      <c r="GM51" s="495"/>
      <c r="GN51" s="495"/>
      <c r="GO51" s="495"/>
      <c r="GP51" s="495"/>
      <c r="GQ51" s="495"/>
      <c r="GR51" s="495"/>
      <c r="GS51" s="495"/>
      <c r="GT51" s="495"/>
      <c r="GU51" s="495"/>
      <c r="GV51" s="495"/>
      <c r="GW51" s="495"/>
      <c r="GX51" s="495"/>
      <c r="GY51" s="495"/>
      <c r="GZ51" s="495"/>
      <c r="HA51" s="495"/>
      <c r="HB51" s="495"/>
      <c r="HC51" s="495"/>
      <c r="HD51" s="495"/>
      <c r="HE51" s="495"/>
      <c r="HF51" s="495"/>
      <c r="HG51" s="495"/>
      <c r="HH51" s="495"/>
      <c r="HI51" s="495"/>
      <c r="HJ51" s="495"/>
      <c r="HK51" s="495"/>
      <c r="HL51" s="495"/>
      <c r="HM51" s="495"/>
      <c r="HN51" s="495"/>
      <c r="HO51" s="495"/>
      <c r="HP51" s="495"/>
      <c r="HQ51" s="495"/>
      <c r="HR51" s="495"/>
      <c r="HS51" s="495"/>
      <c r="HT51" s="495"/>
      <c r="HU51" s="495"/>
      <c r="HV51" s="495"/>
      <c r="HW51" s="495"/>
      <c r="HX51" s="495"/>
      <c r="HY51" s="495"/>
      <c r="HZ51" s="495"/>
      <c r="IA51" s="495"/>
      <c r="IB51" s="495"/>
      <c r="IC51" s="495"/>
      <c r="ID51" s="495"/>
      <c r="IE51" s="495"/>
      <c r="IF51" s="495"/>
      <c r="IG51" s="495"/>
      <c r="IH51" s="495"/>
      <c r="II51" s="495"/>
      <c r="IJ51" s="495"/>
      <c r="IK51" s="495"/>
      <c r="IL51" s="495"/>
      <c r="IM51" s="495"/>
      <c r="IN51" s="495"/>
      <c r="IO51" s="495"/>
      <c r="IP51" s="495"/>
      <c r="IQ51" s="495"/>
      <c r="IR51" s="495"/>
      <c r="IS51" s="495"/>
      <c r="IT51" s="495"/>
      <c r="IU51" s="495"/>
      <c r="IV51" s="495"/>
    </row>
    <row r="52" spans="1:256" ht="28.5" x14ac:dyDescent="0.25">
      <c r="A52" s="503">
        <f>+A51+1</f>
        <v>3</v>
      </c>
      <c r="B52" s="4" t="s">
        <v>286</v>
      </c>
      <c r="C52" s="4" t="s">
        <v>286</v>
      </c>
      <c r="D52" s="4" t="s">
        <v>288</v>
      </c>
      <c r="E52" s="4" t="s">
        <v>292</v>
      </c>
      <c r="F52" s="84" t="s">
        <v>0</v>
      </c>
      <c r="G52" s="28" t="s">
        <v>112</v>
      </c>
      <c r="H52" s="20">
        <v>40919</v>
      </c>
      <c r="I52" s="20">
        <v>41090</v>
      </c>
      <c r="J52" s="21" t="s">
        <v>20</v>
      </c>
      <c r="K52" s="94">
        <f>(I52-H52)/30</f>
        <v>5.7</v>
      </c>
      <c r="L52" s="94">
        <v>0</v>
      </c>
      <c r="M52" s="23">
        <v>300</v>
      </c>
      <c r="N52" s="24" t="s">
        <v>50</v>
      </c>
      <c r="O52" s="25" t="s">
        <v>290</v>
      </c>
      <c r="P52" s="25">
        <v>27</v>
      </c>
      <c r="Q52" s="498"/>
      <c r="R52" s="8"/>
      <c r="S52" s="8"/>
      <c r="T52" s="8"/>
      <c r="U52" s="8"/>
      <c r="V52" s="8"/>
      <c r="W52" s="8"/>
      <c r="X52" s="8"/>
      <c r="Y52" s="8"/>
      <c r="Z52" s="8"/>
      <c r="AA52" s="495"/>
      <c r="AB52" s="495"/>
      <c r="AC52" s="495"/>
      <c r="AD52" s="495"/>
      <c r="AE52" s="495"/>
      <c r="AF52" s="495"/>
      <c r="AG52" s="495"/>
      <c r="AH52" s="495"/>
      <c r="AI52" s="495"/>
      <c r="AJ52" s="495"/>
      <c r="AK52" s="495"/>
      <c r="AL52" s="495"/>
      <c r="AM52" s="495"/>
      <c r="AN52" s="495"/>
      <c r="AO52" s="495"/>
      <c r="AP52" s="495"/>
      <c r="AQ52" s="495"/>
      <c r="AR52" s="495"/>
      <c r="AS52" s="495"/>
      <c r="AT52" s="495"/>
      <c r="AU52" s="495"/>
      <c r="AV52" s="495"/>
      <c r="AW52" s="495"/>
      <c r="AX52" s="495"/>
      <c r="AY52" s="495"/>
      <c r="AZ52" s="495"/>
      <c r="BA52" s="495"/>
      <c r="BB52" s="495"/>
      <c r="BC52" s="495"/>
      <c r="BD52" s="495"/>
      <c r="BE52" s="495"/>
      <c r="BF52" s="495"/>
      <c r="BG52" s="495"/>
      <c r="BH52" s="495"/>
      <c r="BI52" s="495"/>
      <c r="BJ52" s="495"/>
      <c r="BK52" s="495"/>
      <c r="BL52" s="495"/>
      <c r="BM52" s="495"/>
      <c r="BN52" s="495"/>
      <c r="BO52" s="495"/>
      <c r="BP52" s="495"/>
      <c r="BQ52" s="495"/>
      <c r="BR52" s="495"/>
      <c r="BS52" s="495"/>
      <c r="BT52" s="495"/>
      <c r="BU52" s="495"/>
      <c r="BV52" s="495"/>
      <c r="BW52" s="495"/>
      <c r="BX52" s="495"/>
      <c r="BY52" s="495"/>
      <c r="BZ52" s="495"/>
      <c r="CA52" s="495"/>
      <c r="CB52" s="495"/>
      <c r="CC52" s="495"/>
      <c r="CD52" s="495"/>
      <c r="CE52" s="495"/>
      <c r="CF52" s="495"/>
      <c r="CG52" s="495"/>
      <c r="CH52" s="495"/>
      <c r="CI52" s="495"/>
      <c r="CJ52" s="495"/>
      <c r="CK52" s="495"/>
      <c r="CL52" s="495"/>
      <c r="CM52" s="495"/>
      <c r="CN52" s="495"/>
      <c r="CO52" s="495"/>
      <c r="CP52" s="495"/>
      <c r="CQ52" s="495"/>
      <c r="CR52" s="495"/>
      <c r="CS52" s="495"/>
      <c r="CT52" s="495"/>
      <c r="CU52" s="495"/>
      <c r="CV52" s="495"/>
      <c r="CW52" s="495"/>
      <c r="CX52" s="495"/>
      <c r="CY52" s="495"/>
      <c r="CZ52" s="495"/>
      <c r="DA52" s="495"/>
      <c r="DB52" s="495"/>
      <c r="DC52" s="495"/>
      <c r="DD52" s="495"/>
      <c r="DE52" s="495"/>
      <c r="DF52" s="495"/>
      <c r="DG52" s="495"/>
      <c r="DH52" s="495"/>
      <c r="DI52" s="495"/>
      <c r="DJ52" s="495"/>
      <c r="DK52" s="495"/>
      <c r="DL52" s="495"/>
      <c r="DM52" s="495"/>
      <c r="DN52" s="495"/>
      <c r="DO52" s="495"/>
      <c r="DP52" s="495"/>
      <c r="DQ52" s="495"/>
      <c r="DR52" s="495"/>
      <c r="DS52" s="495"/>
      <c r="DT52" s="495"/>
      <c r="DU52" s="495"/>
      <c r="DV52" s="495"/>
      <c r="DW52" s="495"/>
      <c r="DX52" s="495"/>
      <c r="DY52" s="495"/>
      <c r="DZ52" s="495"/>
      <c r="EA52" s="495"/>
      <c r="EB52" s="495"/>
      <c r="EC52" s="495"/>
      <c r="ED52" s="495"/>
      <c r="EE52" s="495"/>
      <c r="EF52" s="495"/>
      <c r="EG52" s="495"/>
      <c r="EH52" s="495"/>
      <c r="EI52" s="495"/>
      <c r="EJ52" s="495"/>
      <c r="EK52" s="495"/>
      <c r="EL52" s="495"/>
      <c r="EM52" s="495"/>
      <c r="EN52" s="495"/>
      <c r="EO52" s="495"/>
      <c r="EP52" s="495"/>
      <c r="EQ52" s="495"/>
      <c r="ER52" s="495"/>
      <c r="ES52" s="495"/>
      <c r="ET52" s="495"/>
      <c r="EU52" s="495"/>
      <c r="EV52" s="495"/>
      <c r="EW52" s="495"/>
      <c r="EX52" s="495"/>
      <c r="EY52" s="495"/>
      <c r="EZ52" s="495"/>
      <c r="FA52" s="495"/>
      <c r="FB52" s="495"/>
      <c r="FC52" s="495"/>
      <c r="FD52" s="495"/>
      <c r="FE52" s="495"/>
      <c r="FF52" s="495"/>
      <c r="FG52" s="495"/>
      <c r="FH52" s="495"/>
      <c r="FI52" s="495"/>
      <c r="FJ52" s="495"/>
      <c r="FK52" s="495"/>
      <c r="FL52" s="495"/>
      <c r="FM52" s="495"/>
      <c r="FN52" s="495"/>
      <c r="FO52" s="495"/>
      <c r="FP52" s="495"/>
      <c r="FQ52" s="495"/>
      <c r="FR52" s="495"/>
      <c r="FS52" s="495"/>
      <c r="FT52" s="495"/>
      <c r="FU52" s="495"/>
      <c r="FV52" s="495"/>
      <c r="FW52" s="495"/>
      <c r="FX52" s="495"/>
      <c r="FY52" s="495"/>
      <c r="FZ52" s="495"/>
      <c r="GA52" s="495"/>
      <c r="GB52" s="495"/>
      <c r="GC52" s="495"/>
      <c r="GD52" s="495"/>
      <c r="GE52" s="495"/>
      <c r="GF52" s="495"/>
      <c r="GG52" s="495"/>
      <c r="GH52" s="495"/>
      <c r="GI52" s="495"/>
      <c r="GJ52" s="495"/>
      <c r="GK52" s="495"/>
      <c r="GL52" s="495"/>
      <c r="GM52" s="495"/>
      <c r="GN52" s="495"/>
      <c r="GO52" s="495"/>
      <c r="GP52" s="495"/>
      <c r="GQ52" s="495"/>
      <c r="GR52" s="495"/>
      <c r="GS52" s="495"/>
      <c r="GT52" s="495"/>
      <c r="GU52" s="495"/>
      <c r="GV52" s="495"/>
      <c r="GW52" s="495"/>
      <c r="GX52" s="495"/>
      <c r="GY52" s="495"/>
      <c r="GZ52" s="495"/>
      <c r="HA52" s="495"/>
      <c r="HB52" s="495"/>
      <c r="HC52" s="495"/>
      <c r="HD52" s="495"/>
      <c r="HE52" s="495"/>
      <c r="HF52" s="495"/>
      <c r="HG52" s="495"/>
      <c r="HH52" s="495"/>
      <c r="HI52" s="495"/>
      <c r="HJ52" s="495"/>
      <c r="HK52" s="495"/>
      <c r="HL52" s="495"/>
      <c r="HM52" s="495"/>
      <c r="HN52" s="495"/>
      <c r="HO52" s="495"/>
      <c r="HP52" s="495"/>
      <c r="HQ52" s="495"/>
      <c r="HR52" s="495"/>
      <c r="HS52" s="495"/>
      <c r="HT52" s="495"/>
      <c r="HU52" s="495"/>
      <c r="HV52" s="495"/>
      <c r="HW52" s="495"/>
      <c r="HX52" s="495"/>
      <c r="HY52" s="495"/>
      <c r="HZ52" s="495"/>
      <c r="IA52" s="495"/>
      <c r="IB52" s="495"/>
      <c r="IC52" s="495"/>
      <c r="ID52" s="495"/>
      <c r="IE52" s="495"/>
      <c r="IF52" s="495"/>
      <c r="IG52" s="495"/>
      <c r="IH52" s="495"/>
      <c r="II52" s="495"/>
      <c r="IJ52" s="495"/>
      <c r="IK52" s="495"/>
      <c r="IL52" s="495"/>
      <c r="IM52" s="495"/>
      <c r="IN52" s="495"/>
      <c r="IO52" s="495"/>
      <c r="IP52" s="495"/>
      <c r="IQ52" s="495"/>
      <c r="IR52" s="495"/>
      <c r="IS52" s="495"/>
      <c r="IT52" s="495"/>
      <c r="IU52" s="495"/>
      <c r="IV52" s="495"/>
    </row>
    <row r="53" spans="1:256" ht="28.5" x14ac:dyDescent="0.25">
      <c r="A53" s="503">
        <f>+A52+1</f>
        <v>4</v>
      </c>
      <c r="B53" s="4" t="s">
        <v>286</v>
      </c>
      <c r="C53" s="4" t="s">
        <v>286</v>
      </c>
      <c r="D53" s="4" t="s">
        <v>288</v>
      </c>
      <c r="E53" s="4" t="s">
        <v>293</v>
      </c>
      <c r="F53" s="84" t="s">
        <v>0</v>
      </c>
      <c r="G53" s="28" t="s">
        <v>112</v>
      </c>
      <c r="H53" s="20">
        <v>40560</v>
      </c>
      <c r="I53" s="20">
        <v>40908</v>
      </c>
      <c r="J53" s="21" t="s">
        <v>20</v>
      </c>
      <c r="K53" s="94">
        <f>(I53-H53)/30</f>
        <v>11.6</v>
      </c>
      <c r="L53" s="105">
        <v>0</v>
      </c>
      <c r="M53" s="23">
        <v>300</v>
      </c>
      <c r="N53" s="24" t="s">
        <v>50</v>
      </c>
      <c r="O53" s="25" t="s">
        <v>290</v>
      </c>
      <c r="P53" s="25">
        <v>27</v>
      </c>
      <c r="Q53" s="498"/>
      <c r="R53" s="8"/>
      <c r="S53" s="8"/>
      <c r="T53" s="8"/>
      <c r="U53" s="8"/>
      <c r="V53" s="8"/>
      <c r="W53" s="8"/>
      <c r="X53" s="8"/>
      <c r="Y53" s="8"/>
      <c r="Z53" s="8"/>
      <c r="AA53" s="495"/>
      <c r="AB53" s="495"/>
      <c r="AC53" s="495"/>
      <c r="AD53" s="495"/>
      <c r="AE53" s="495"/>
      <c r="AF53" s="495"/>
      <c r="AG53" s="495"/>
      <c r="AH53" s="495"/>
      <c r="AI53" s="495"/>
      <c r="AJ53" s="495"/>
      <c r="AK53" s="495"/>
      <c r="AL53" s="495"/>
      <c r="AM53" s="495"/>
      <c r="AN53" s="495"/>
      <c r="AO53" s="495"/>
      <c r="AP53" s="495"/>
      <c r="AQ53" s="495"/>
      <c r="AR53" s="495"/>
      <c r="AS53" s="495"/>
      <c r="AT53" s="495"/>
      <c r="AU53" s="495"/>
      <c r="AV53" s="495"/>
      <c r="AW53" s="495"/>
      <c r="AX53" s="495"/>
      <c r="AY53" s="495"/>
      <c r="AZ53" s="495"/>
      <c r="BA53" s="495"/>
      <c r="BB53" s="495"/>
      <c r="BC53" s="495"/>
      <c r="BD53" s="495"/>
      <c r="BE53" s="495"/>
      <c r="BF53" s="495"/>
      <c r="BG53" s="495"/>
      <c r="BH53" s="495"/>
      <c r="BI53" s="495"/>
      <c r="BJ53" s="495"/>
      <c r="BK53" s="495"/>
      <c r="BL53" s="495"/>
      <c r="BM53" s="495"/>
      <c r="BN53" s="495"/>
      <c r="BO53" s="495"/>
      <c r="BP53" s="495"/>
      <c r="BQ53" s="495"/>
      <c r="BR53" s="495"/>
      <c r="BS53" s="495"/>
      <c r="BT53" s="495"/>
      <c r="BU53" s="495"/>
      <c r="BV53" s="495"/>
      <c r="BW53" s="495"/>
      <c r="BX53" s="495"/>
      <c r="BY53" s="495"/>
      <c r="BZ53" s="495"/>
      <c r="CA53" s="495"/>
      <c r="CB53" s="495"/>
      <c r="CC53" s="495"/>
      <c r="CD53" s="495"/>
      <c r="CE53" s="495"/>
      <c r="CF53" s="495"/>
      <c r="CG53" s="495"/>
      <c r="CH53" s="495"/>
      <c r="CI53" s="495"/>
      <c r="CJ53" s="495"/>
      <c r="CK53" s="495"/>
      <c r="CL53" s="495"/>
      <c r="CM53" s="495"/>
      <c r="CN53" s="495"/>
      <c r="CO53" s="495"/>
      <c r="CP53" s="495"/>
      <c r="CQ53" s="495"/>
      <c r="CR53" s="495"/>
      <c r="CS53" s="495"/>
      <c r="CT53" s="495"/>
      <c r="CU53" s="495"/>
      <c r="CV53" s="495"/>
      <c r="CW53" s="495"/>
      <c r="CX53" s="495"/>
      <c r="CY53" s="495"/>
      <c r="CZ53" s="495"/>
      <c r="DA53" s="495"/>
      <c r="DB53" s="495"/>
      <c r="DC53" s="495"/>
      <c r="DD53" s="495"/>
      <c r="DE53" s="495"/>
      <c r="DF53" s="495"/>
      <c r="DG53" s="495"/>
      <c r="DH53" s="495"/>
      <c r="DI53" s="495"/>
      <c r="DJ53" s="495"/>
      <c r="DK53" s="495"/>
      <c r="DL53" s="495"/>
      <c r="DM53" s="495"/>
      <c r="DN53" s="495"/>
      <c r="DO53" s="495"/>
      <c r="DP53" s="495"/>
      <c r="DQ53" s="495"/>
      <c r="DR53" s="495"/>
      <c r="DS53" s="495"/>
      <c r="DT53" s="495"/>
      <c r="DU53" s="495"/>
      <c r="DV53" s="495"/>
      <c r="DW53" s="495"/>
      <c r="DX53" s="495"/>
      <c r="DY53" s="495"/>
      <c r="DZ53" s="495"/>
      <c r="EA53" s="495"/>
      <c r="EB53" s="495"/>
      <c r="EC53" s="495"/>
      <c r="ED53" s="495"/>
      <c r="EE53" s="495"/>
      <c r="EF53" s="495"/>
      <c r="EG53" s="495"/>
      <c r="EH53" s="495"/>
      <c r="EI53" s="495"/>
      <c r="EJ53" s="495"/>
      <c r="EK53" s="495"/>
      <c r="EL53" s="495"/>
      <c r="EM53" s="495"/>
      <c r="EN53" s="495"/>
      <c r="EO53" s="495"/>
      <c r="EP53" s="495"/>
      <c r="EQ53" s="495"/>
      <c r="ER53" s="495"/>
      <c r="ES53" s="495"/>
      <c r="ET53" s="495"/>
      <c r="EU53" s="495"/>
      <c r="EV53" s="495"/>
      <c r="EW53" s="495"/>
      <c r="EX53" s="495"/>
      <c r="EY53" s="495"/>
      <c r="EZ53" s="495"/>
      <c r="FA53" s="495"/>
      <c r="FB53" s="495"/>
      <c r="FC53" s="495"/>
      <c r="FD53" s="495"/>
      <c r="FE53" s="495"/>
      <c r="FF53" s="495"/>
      <c r="FG53" s="495"/>
      <c r="FH53" s="495"/>
      <c r="FI53" s="495"/>
      <c r="FJ53" s="495"/>
      <c r="FK53" s="495"/>
      <c r="FL53" s="495"/>
      <c r="FM53" s="495"/>
      <c r="FN53" s="495"/>
      <c r="FO53" s="495"/>
      <c r="FP53" s="495"/>
      <c r="FQ53" s="495"/>
      <c r="FR53" s="495"/>
      <c r="FS53" s="495"/>
      <c r="FT53" s="495"/>
      <c r="FU53" s="495"/>
      <c r="FV53" s="495"/>
      <c r="FW53" s="495"/>
      <c r="FX53" s="495"/>
      <c r="FY53" s="495"/>
      <c r="FZ53" s="495"/>
      <c r="GA53" s="495"/>
      <c r="GB53" s="495"/>
      <c r="GC53" s="495"/>
      <c r="GD53" s="495"/>
      <c r="GE53" s="495"/>
      <c r="GF53" s="495"/>
      <c r="GG53" s="495"/>
      <c r="GH53" s="495"/>
      <c r="GI53" s="495"/>
      <c r="GJ53" s="495"/>
      <c r="GK53" s="495"/>
      <c r="GL53" s="495"/>
      <c r="GM53" s="495"/>
      <c r="GN53" s="495"/>
      <c r="GO53" s="495"/>
      <c r="GP53" s="495"/>
      <c r="GQ53" s="495"/>
      <c r="GR53" s="495"/>
      <c r="GS53" s="495"/>
      <c r="GT53" s="495"/>
      <c r="GU53" s="495"/>
      <c r="GV53" s="495"/>
      <c r="GW53" s="495"/>
      <c r="GX53" s="495"/>
      <c r="GY53" s="495"/>
      <c r="GZ53" s="495"/>
      <c r="HA53" s="495"/>
      <c r="HB53" s="495"/>
      <c r="HC53" s="495"/>
      <c r="HD53" s="495"/>
      <c r="HE53" s="495"/>
      <c r="HF53" s="495"/>
      <c r="HG53" s="495"/>
      <c r="HH53" s="495"/>
      <c r="HI53" s="495"/>
      <c r="HJ53" s="495"/>
      <c r="HK53" s="495"/>
      <c r="HL53" s="495"/>
      <c r="HM53" s="495"/>
      <c r="HN53" s="495"/>
      <c r="HO53" s="495"/>
      <c r="HP53" s="495"/>
      <c r="HQ53" s="495"/>
      <c r="HR53" s="495"/>
      <c r="HS53" s="495"/>
      <c r="HT53" s="495"/>
      <c r="HU53" s="495"/>
      <c r="HV53" s="495"/>
      <c r="HW53" s="495"/>
      <c r="HX53" s="495"/>
      <c r="HY53" s="495"/>
      <c r="HZ53" s="495"/>
      <c r="IA53" s="495"/>
      <c r="IB53" s="495"/>
      <c r="IC53" s="495"/>
      <c r="ID53" s="495"/>
      <c r="IE53" s="495"/>
      <c r="IF53" s="495"/>
      <c r="IG53" s="495"/>
      <c r="IH53" s="495"/>
      <c r="II53" s="495"/>
      <c r="IJ53" s="495"/>
      <c r="IK53" s="495"/>
      <c r="IL53" s="495"/>
      <c r="IM53" s="495"/>
      <c r="IN53" s="495"/>
      <c r="IO53" s="495"/>
      <c r="IP53" s="495"/>
      <c r="IQ53" s="495"/>
      <c r="IR53" s="495"/>
      <c r="IS53" s="495"/>
      <c r="IT53" s="495"/>
      <c r="IU53" s="495"/>
      <c r="IV53" s="495"/>
    </row>
    <row r="54" spans="1:256" ht="28.5" x14ac:dyDescent="0.25">
      <c r="A54" s="503">
        <f>+A53+1</f>
        <v>5</v>
      </c>
      <c r="B54" s="4" t="s">
        <v>286</v>
      </c>
      <c r="C54" s="4" t="s">
        <v>286</v>
      </c>
      <c r="D54" s="4" t="s">
        <v>288</v>
      </c>
      <c r="E54" s="4" t="s">
        <v>294</v>
      </c>
      <c r="F54" s="84" t="s">
        <v>0</v>
      </c>
      <c r="G54" s="28" t="s">
        <v>112</v>
      </c>
      <c r="H54" s="20">
        <v>40198</v>
      </c>
      <c r="I54" s="20">
        <v>40543</v>
      </c>
      <c r="J54" s="21" t="s">
        <v>20</v>
      </c>
      <c r="K54" s="105">
        <f>(I54-H54)/30</f>
        <v>11.5</v>
      </c>
      <c r="L54" s="105">
        <v>0</v>
      </c>
      <c r="M54" s="23">
        <v>300</v>
      </c>
      <c r="N54" s="24" t="s">
        <v>50</v>
      </c>
      <c r="O54" s="25" t="s">
        <v>290</v>
      </c>
      <c r="P54" s="25">
        <v>27</v>
      </c>
      <c r="Q54" s="498"/>
      <c r="R54" s="8"/>
      <c r="S54" s="8"/>
      <c r="T54" s="8"/>
      <c r="U54" s="8"/>
      <c r="V54" s="8"/>
      <c r="W54" s="8"/>
      <c r="X54" s="8"/>
      <c r="Y54" s="8"/>
      <c r="Z54" s="8"/>
      <c r="AA54" s="495"/>
      <c r="AB54" s="495"/>
      <c r="AC54" s="495"/>
      <c r="AD54" s="495"/>
      <c r="AE54" s="495"/>
      <c r="AF54" s="495"/>
      <c r="AG54" s="495"/>
      <c r="AH54" s="495"/>
      <c r="AI54" s="495"/>
      <c r="AJ54" s="495"/>
      <c r="AK54" s="495"/>
      <c r="AL54" s="495"/>
      <c r="AM54" s="495"/>
      <c r="AN54" s="495"/>
      <c r="AO54" s="495"/>
      <c r="AP54" s="495"/>
      <c r="AQ54" s="495"/>
      <c r="AR54" s="495"/>
      <c r="AS54" s="495"/>
      <c r="AT54" s="495"/>
      <c r="AU54" s="495"/>
      <c r="AV54" s="495"/>
      <c r="AW54" s="495"/>
      <c r="AX54" s="495"/>
      <c r="AY54" s="495"/>
      <c r="AZ54" s="495"/>
      <c r="BA54" s="495"/>
      <c r="BB54" s="495"/>
      <c r="BC54" s="495"/>
      <c r="BD54" s="495"/>
      <c r="BE54" s="495"/>
      <c r="BF54" s="495"/>
      <c r="BG54" s="495"/>
      <c r="BH54" s="495"/>
      <c r="BI54" s="495"/>
      <c r="BJ54" s="495"/>
      <c r="BK54" s="495"/>
      <c r="BL54" s="495"/>
      <c r="BM54" s="495"/>
      <c r="BN54" s="495"/>
      <c r="BO54" s="495"/>
      <c r="BP54" s="495"/>
      <c r="BQ54" s="495"/>
      <c r="BR54" s="495"/>
      <c r="BS54" s="495"/>
      <c r="BT54" s="495"/>
      <c r="BU54" s="495"/>
      <c r="BV54" s="495"/>
      <c r="BW54" s="495"/>
      <c r="BX54" s="495"/>
      <c r="BY54" s="495"/>
      <c r="BZ54" s="495"/>
      <c r="CA54" s="495"/>
      <c r="CB54" s="495"/>
      <c r="CC54" s="495"/>
      <c r="CD54" s="495"/>
      <c r="CE54" s="495"/>
      <c r="CF54" s="495"/>
      <c r="CG54" s="495"/>
      <c r="CH54" s="495"/>
      <c r="CI54" s="495"/>
      <c r="CJ54" s="495"/>
      <c r="CK54" s="495"/>
      <c r="CL54" s="495"/>
      <c r="CM54" s="495"/>
      <c r="CN54" s="495"/>
      <c r="CO54" s="495"/>
      <c r="CP54" s="495"/>
      <c r="CQ54" s="495"/>
      <c r="CR54" s="495"/>
      <c r="CS54" s="495"/>
      <c r="CT54" s="495"/>
      <c r="CU54" s="495"/>
      <c r="CV54" s="495"/>
      <c r="CW54" s="495"/>
      <c r="CX54" s="495"/>
      <c r="CY54" s="495"/>
      <c r="CZ54" s="495"/>
      <c r="DA54" s="495"/>
      <c r="DB54" s="495"/>
      <c r="DC54" s="495"/>
      <c r="DD54" s="495"/>
      <c r="DE54" s="495"/>
      <c r="DF54" s="495"/>
      <c r="DG54" s="495"/>
      <c r="DH54" s="495"/>
      <c r="DI54" s="495"/>
      <c r="DJ54" s="495"/>
      <c r="DK54" s="495"/>
      <c r="DL54" s="495"/>
      <c r="DM54" s="495"/>
      <c r="DN54" s="495"/>
      <c r="DO54" s="495"/>
      <c r="DP54" s="495"/>
      <c r="DQ54" s="495"/>
      <c r="DR54" s="495"/>
      <c r="DS54" s="495"/>
      <c r="DT54" s="495"/>
      <c r="DU54" s="495"/>
      <c r="DV54" s="495"/>
      <c r="DW54" s="495"/>
      <c r="DX54" s="495"/>
      <c r="DY54" s="495"/>
      <c r="DZ54" s="495"/>
      <c r="EA54" s="495"/>
      <c r="EB54" s="495"/>
      <c r="EC54" s="495"/>
      <c r="ED54" s="495"/>
      <c r="EE54" s="495"/>
      <c r="EF54" s="495"/>
      <c r="EG54" s="495"/>
      <c r="EH54" s="495"/>
      <c r="EI54" s="495"/>
      <c r="EJ54" s="495"/>
      <c r="EK54" s="495"/>
      <c r="EL54" s="495"/>
      <c r="EM54" s="495"/>
      <c r="EN54" s="495"/>
      <c r="EO54" s="495"/>
      <c r="EP54" s="495"/>
      <c r="EQ54" s="495"/>
      <c r="ER54" s="495"/>
      <c r="ES54" s="495"/>
      <c r="ET54" s="495"/>
      <c r="EU54" s="495"/>
      <c r="EV54" s="495"/>
      <c r="EW54" s="495"/>
      <c r="EX54" s="495"/>
      <c r="EY54" s="495"/>
      <c r="EZ54" s="495"/>
      <c r="FA54" s="495"/>
      <c r="FB54" s="495"/>
      <c r="FC54" s="495"/>
      <c r="FD54" s="495"/>
      <c r="FE54" s="495"/>
      <c r="FF54" s="495"/>
      <c r="FG54" s="495"/>
      <c r="FH54" s="495"/>
      <c r="FI54" s="495"/>
      <c r="FJ54" s="495"/>
      <c r="FK54" s="495"/>
      <c r="FL54" s="495"/>
      <c r="FM54" s="495"/>
      <c r="FN54" s="495"/>
      <c r="FO54" s="495"/>
      <c r="FP54" s="495"/>
      <c r="FQ54" s="495"/>
      <c r="FR54" s="495"/>
      <c r="FS54" s="495"/>
      <c r="FT54" s="495"/>
      <c r="FU54" s="495"/>
      <c r="FV54" s="495"/>
      <c r="FW54" s="495"/>
      <c r="FX54" s="495"/>
      <c r="FY54" s="495"/>
      <c r="FZ54" s="495"/>
      <c r="GA54" s="495"/>
      <c r="GB54" s="495"/>
      <c r="GC54" s="495"/>
      <c r="GD54" s="495"/>
      <c r="GE54" s="495"/>
      <c r="GF54" s="495"/>
      <c r="GG54" s="495"/>
      <c r="GH54" s="495"/>
      <c r="GI54" s="495"/>
      <c r="GJ54" s="495"/>
      <c r="GK54" s="495"/>
      <c r="GL54" s="495"/>
      <c r="GM54" s="495"/>
      <c r="GN54" s="495"/>
      <c r="GO54" s="495"/>
      <c r="GP54" s="495"/>
      <c r="GQ54" s="495"/>
      <c r="GR54" s="495"/>
      <c r="GS54" s="495"/>
      <c r="GT54" s="495"/>
      <c r="GU54" s="495"/>
      <c r="GV54" s="495"/>
      <c r="GW54" s="495"/>
      <c r="GX54" s="495"/>
      <c r="GY54" s="495"/>
      <c r="GZ54" s="495"/>
      <c r="HA54" s="495"/>
      <c r="HB54" s="495"/>
      <c r="HC54" s="495"/>
      <c r="HD54" s="495"/>
      <c r="HE54" s="495"/>
      <c r="HF54" s="495"/>
      <c r="HG54" s="495"/>
      <c r="HH54" s="495"/>
      <c r="HI54" s="495"/>
      <c r="HJ54" s="495"/>
      <c r="HK54" s="495"/>
      <c r="HL54" s="495"/>
      <c r="HM54" s="495"/>
      <c r="HN54" s="495"/>
      <c r="HO54" s="495"/>
      <c r="HP54" s="495"/>
      <c r="HQ54" s="495"/>
      <c r="HR54" s="495"/>
      <c r="HS54" s="495"/>
      <c r="HT54" s="495"/>
      <c r="HU54" s="495"/>
      <c r="HV54" s="495"/>
      <c r="HW54" s="495"/>
      <c r="HX54" s="495"/>
      <c r="HY54" s="495"/>
      <c r="HZ54" s="495"/>
      <c r="IA54" s="495"/>
      <c r="IB54" s="495"/>
      <c r="IC54" s="495"/>
      <c r="ID54" s="495"/>
      <c r="IE54" s="495"/>
      <c r="IF54" s="495"/>
      <c r="IG54" s="495"/>
      <c r="IH54" s="495"/>
      <c r="II54" s="495"/>
      <c r="IJ54" s="495"/>
      <c r="IK54" s="495"/>
      <c r="IL54" s="495"/>
      <c r="IM54" s="495"/>
      <c r="IN54" s="495"/>
      <c r="IO54" s="495"/>
      <c r="IP54" s="495"/>
      <c r="IQ54" s="495"/>
      <c r="IR54" s="495"/>
      <c r="IS54" s="495"/>
      <c r="IT54" s="495"/>
      <c r="IU54" s="495"/>
      <c r="IV54" s="495"/>
    </row>
    <row r="55" spans="1:256" x14ac:dyDescent="0.25">
      <c r="A55" s="503"/>
      <c r="B55" s="26" t="s">
        <v>30</v>
      </c>
      <c r="C55" s="5"/>
      <c r="D55" s="4"/>
      <c r="E55" s="27"/>
      <c r="F55" s="28"/>
      <c r="G55" s="28"/>
      <c r="H55" s="28"/>
      <c r="I55" s="21"/>
      <c r="J55" s="21"/>
      <c r="K55" s="29">
        <f>SUM(K50:K54)</f>
        <v>58.7</v>
      </c>
      <c r="L55" s="30"/>
      <c r="M55" s="29">
        <v>300</v>
      </c>
      <c r="N55" s="30">
        <f>SUM(N50:N54)</f>
        <v>0</v>
      </c>
      <c r="O55" s="25"/>
      <c r="P55" s="25"/>
      <c r="Q55" s="498"/>
      <c r="R55" s="495"/>
      <c r="S55" s="495"/>
      <c r="T55" s="495"/>
      <c r="U55" s="495"/>
      <c r="V55" s="495"/>
      <c r="W55" s="495"/>
      <c r="X55" s="495"/>
      <c r="Y55" s="495"/>
      <c r="Z55" s="495"/>
      <c r="AA55" s="495"/>
      <c r="AB55" s="495"/>
      <c r="AC55" s="495"/>
      <c r="AD55" s="495"/>
      <c r="AE55" s="495"/>
      <c r="AF55" s="495"/>
      <c r="AG55" s="495"/>
      <c r="AH55" s="495"/>
      <c r="AI55" s="495"/>
      <c r="AJ55" s="495"/>
      <c r="AK55" s="495"/>
      <c r="AL55" s="495"/>
      <c r="AM55" s="495"/>
      <c r="AN55" s="495"/>
      <c r="AO55" s="495"/>
      <c r="AP55" s="495"/>
      <c r="AQ55" s="495"/>
      <c r="AR55" s="495"/>
      <c r="AS55" s="495"/>
      <c r="AT55" s="495"/>
      <c r="AU55" s="495"/>
      <c r="AV55" s="495"/>
      <c r="AW55" s="495"/>
      <c r="AX55" s="495"/>
      <c r="AY55" s="495"/>
      <c r="AZ55" s="495"/>
      <c r="BA55" s="495"/>
      <c r="BB55" s="495"/>
      <c r="BC55" s="495"/>
      <c r="BD55" s="495"/>
      <c r="BE55" s="495"/>
      <c r="BF55" s="495"/>
      <c r="BG55" s="495"/>
      <c r="BH55" s="495"/>
      <c r="BI55" s="495"/>
      <c r="BJ55" s="495"/>
      <c r="BK55" s="495"/>
      <c r="BL55" s="495"/>
      <c r="BM55" s="495"/>
      <c r="BN55" s="495"/>
      <c r="BO55" s="495"/>
      <c r="BP55" s="495"/>
      <c r="BQ55" s="495"/>
      <c r="BR55" s="495"/>
      <c r="BS55" s="495"/>
      <c r="BT55" s="495"/>
      <c r="BU55" s="495"/>
      <c r="BV55" s="495"/>
      <c r="BW55" s="495"/>
      <c r="BX55" s="495"/>
      <c r="BY55" s="495"/>
      <c r="BZ55" s="495"/>
      <c r="CA55" s="495"/>
      <c r="CB55" s="495"/>
      <c r="CC55" s="495"/>
      <c r="CD55" s="495"/>
      <c r="CE55" s="495"/>
      <c r="CF55" s="495"/>
      <c r="CG55" s="495"/>
      <c r="CH55" s="495"/>
      <c r="CI55" s="495"/>
      <c r="CJ55" s="495"/>
      <c r="CK55" s="495"/>
      <c r="CL55" s="495"/>
      <c r="CM55" s="495"/>
      <c r="CN55" s="495"/>
      <c r="CO55" s="495"/>
      <c r="CP55" s="495"/>
      <c r="CQ55" s="495"/>
      <c r="CR55" s="495"/>
      <c r="CS55" s="495"/>
      <c r="CT55" s="495"/>
      <c r="CU55" s="495"/>
      <c r="CV55" s="495"/>
      <c r="CW55" s="495"/>
      <c r="CX55" s="495"/>
      <c r="CY55" s="495"/>
      <c r="CZ55" s="495"/>
      <c r="DA55" s="495"/>
      <c r="DB55" s="495"/>
      <c r="DC55" s="495"/>
      <c r="DD55" s="495"/>
      <c r="DE55" s="495"/>
      <c r="DF55" s="495"/>
      <c r="DG55" s="495"/>
      <c r="DH55" s="495"/>
      <c r="DI55" s="495"/>
      <c r="DJ55" s="495"/>
      <c r="DK55" s="495"/>
      <c r="DL55" s="495"/>
      <c r="DM55" s="495"/>
      <c r="DN55" s="495"/>
      <c r="DO55" s="495"/>
      <c r="DP55" s="495"/>
      <c r="DQ55" s="495"/>
      <c r="DR55" s="495"/>
      <c r="DS55" s="495"/>
      <c r="DT55" s="495"/>
      <c r="DU55" s="495"/>
      <c r="DV55" s="495"/>
      <c r="DW55" s="495"/>
      <c r="DX55" s="495"/>
      <c r="DY55" s="495"/>
      <c r="DZ55" s="495"/>
      <c r="EA55" s="495"/>
      <c r="EB55" s="495"/>
      <c r="EC55" s="495"/>
      <c r="ED55" s="495"/>
      <c r="EE55" s="495"/>
      <c r="EF55" s="495"/>
      <c r="EG55" s="495"/>
      <c r="EH55" s="495"/>
      <c r="EI55" s="495"/>
      <c r="EJ55" s="495"/>
      <c r="EK55" s="495"/>
      <c r="EL55" s="495"/>
      <c r="EM55" s="495"/>
      <c r="EN55" s="495"/>
      <c r="EO55" s="495"/>
      <c r="EP55" s="495"/>
      <c r="EQ55" s="495"/>
      <c r="ER55" s="495"/>
      <c r="ES55" s="495"/>
      <c r="ET55" s="495"/>
      <c r="EU55" s="495"/>
      <c r="EV55" s="495"/>
      <c r="EW55" s="495"/>
      <c r="EX55" s="495"/>
      <c r="EY55" s="495"/>
      <c r="EZ55" s="495"/>
      <c r="FA55" s="495"/>
      <c r="FB55" s="495"/>
      <c r="FC55" s="495"/>
      <c r="FD55" s="495"/>
      <c r="FE55" s="495"/>
      <c r="FF55" s="495"/>
      <c r="FG55" s="495"/>
      <c r="FH55" s="495"/>
      <c r="FI55" s="495"/>
      <c r="FJ55" s="495"/>
      <c r="FK55" s="495"/>
      <c r="FL55" s="495"/>
      <c r="FM55" s="495"/>
      <c r="FN55" s="495"/>
      <c r="FO55" s="495"/>
      <c r="FP55" s="495"/>
      <c r="FQ55" s="495"/>
      <c r="FR55" s="495"/>
      <c r="FS55" s="495"/>
      <c r="FT55" s="495"/>
      <c r="FU55" s="495"/>
      <c r="FV55" s="495"/>
      <c r="FW55" s="495"/>
      <c r="FX55" s="495"/>
      <c r="FY55" s="495"/>
      <c r="FZ55" s="495"/>
      <c r="GA55" s="495"/>
      <c r="GB55" s="495"/>
      <c r="GC55" s="495"/>
      <c r="GD55" s="495"/>
      <c r="GE55" s="495"/>
      <c r="GF55" s="495"/>
      <c r="GG55" s="495"/>
      <c r="GH55" s="495"/>
      <c r="GI55" s="495"/>
      <c r="GJ55" s="495"/>
      <c r="GK55" s="495"/>
      <c r="GL55" s="495"/>
      <c r="GM55" s="495"/>
      <c r="GN55" s="495"/>
      <c r="GO55" s="495"/>
      <c r="GP55" s="495"/>
      <c r="GQ55" s="495"/>
      <c r="GR55" s="495"/>
      <c r="GS55" s="495"/>
      <c r="GT55" s="495"/>
      <c r="GU55" s="495"/>
      <c r="GV55" s="495"/>
      <c r="GW55" s="495"/>
      <c r="GX55" s="495"/>
      <c r="GY55" s="495"/>
      <c r="GZ55" s="495"/>
      <c r="HA55" s="495"/>
      <c r="HB55" s="495"/>
      <c r="HC55" s="495"/>
      <c r="HD55" s="495"/>
      <c r="HE55" s="495"/>
      <c r="HF55" s="495"/>
      <c r="HG55" s="495"/>
      <c r="HH55" s="495"/>
      <c r="HI55" s="495"/>
      <c r="HJ55" s="495"/>
      <c r="HK55" s="495"/>
      <c r="HL55" s="495"/>
      <c r="HM55" s="495"/>
      <c r="HN55" s="495"/>
      <c r="HO55" s="495"/>
      <c r="HP55" s="495"/>
      <c r="HQ55" s="495"/>
      <c r="HR55" s="495"/>
      <c r="HS55" s="495"/>
      <c r="HT55" s="495"/>
      <c r="HU55" s="495"/>
      <c r="HV55" s="495"/>
      <c r="HW55" s="495"/>
      <c r="HX55" s="495"/>
      <c r="HY55" s="495"/>
      <c r="HZ55" s="495"/>
      <c r="IA55" s="495"/>
      <c r="IB55" s="495"/>
      <c r="IC55" s="495"/>
      <c r="ID55" s="495"/>
      <c r="IE55" s="495"/>
      <c r="IF55" s="495"/>
      <c r="IG55" s="495"/>
      <c r="IH55" s="495"/>
      <c r="II55" s="495"/>
      <c r="IJ55" s="495"/>
      <c r="IK55" s="495"/>
      <c r="IL55" s="495"/>
      <c r="IM55" s="495"/>
      <c r="IN55" s="495"/>
      <c r="IO55" s="495"/>
      <c r="IP55" s="495"/>
      <c r="IQ55" s="495"/>
      <c r="IR55" s="495"/>
      <c r="IS55" s="495"/>
      <c r="IT55" s="495"/>
      <c r="IU55" s="495"/>
      <c r="IV55" s="495"/>
    </row>
    <row r="56" spans="1:256" x14ac:dyDescent="0.25">
      <c r="E56" s="46"/>
      <c r="K56" s="47"/>
    </row>
    <row r="57" spans="1:256" ht="15" x14ac:dyDescent="0.25">
      <c r="B57" s="1049" t="s">
        <v>51</v>
      </c>
      <c r="C57" s="1049" t="s">
        <v>52</v>
      </c>
      <c r="D57" s="1080" t="s">
        <v>53</v>
      </c>
      <c r="E57" s="1080"/>
      <c r="K57" s="48"/>
      <c r="L57" s="48"/>
      <c r="M57" s="48"/>
    </row>
    <row r="58" spans="1:256" ht="18" x14ac:dyDescent="0.25">
      <c r="B58" s="1051"/>
      <c r="C58" s="1051"/>
      <c r="D58" s="493" t="s">
        <v>54</v>
      </c>
      <c r="E58" s="49" t="s">
        <v>55</v>
      </c>
      <c r="H58" s="32"/>
      <c r="I58" s="51">
        <v>40194</v>
      </c>
      <c r="K58" s="51"/>
      <c r="L58" s="48"/>
    </row>
    <row r="59" spans="1:256" ht="18" x14ac:dyDescent="0.25">
      <c r="B59" s="50" t="s">
        <v>56</v>
      </c>
      <c r="C59" s="52">
        <f>+K55</f>
        <v>58.7</v>
      </c>
      <c r="D59" s="535" t="s">
        <v>23</v>
      </c>
      <c r="E59" s="500"/>
      <c r="F59" s="33"/>
      <c r="G59" s="33"/>
      <c r="H59" s="33"/>
      <c r="I59" s="33"/>
      <c r="J59" s="33"/>
      <c r="L59" s="53">
        <f>K50+K51+K52+K53</f>
        <v>47.2</v>
      </c>
      <c r="M59" s="33"/>
    </row>
    <row r="60" spans="1:256" ht="15" x14ac:dyDescent="0.25">
      <c r="B60" s="50" t="s">
        <v>57</v>
      </c>
      <c r="C60" s="54">
        <f>+M55</f>
        <v>300</v>
      </c>
      <c r="D60" s="500" t="s">
        <v>23</v>
      </c>
      <c r="E60" s="500"/>
    </row>
    <row r="61" spans="1:256" x14ac:dyDescent="0.25">
      <c r="B61" s="55"/>
      <c r="C61" s="1163"/>
      <c r="D61" s="1163"/>
      <c r="E61" s="1163"/>
      <c r="F61" s="1163"/>
      <c r="G61" s="1163"/>
      <c r="H61" s="1163"/>
      <c r="I61" s="1163"/>
      <c r="J61" s="1163"/>
      <c r="K61" s="1163"/>
      <c r="L61" s="1163"/>
      <c r="M61" s="1163"/>
      <c r="N61" s="1163"/>
    </row>
    <row r="62" spans="1:256" ht="15" thickBot="1" x14ac:dyDescent="0.3"/>
    <row r="63" spans="1:256" ht="27" thickBot="1" x14ac:dyDescent="0.3">
      <c r="B63" s="1164" t="s">
        <v>58</v>
      </c>
      <c r="C63" s="1164"/>
      <c r="D63" s="1164"/>
      <c r="E63" s="1164"/>
      <c r="F63" s="1164"/>
      <c r="G63" s="1164"/>
      <c r="H63" s="1164"/>
      <c r="I63" s="1164"/>
      <c r="J63" s="1164"/>
      <c r="K63" s="1164"/>
      <c r="L63" s="1164"/>
      <c r="M63" s="1164"/>
      <c r="N63" s="1164"/>
    </row>
    <row r="66" spans="2:18" ht="90" x14ac:dyDescent="0.25">
      <c r="B66" s="494" t="s">
        <v>59</v>
      </c>
      <c r="C66" s="80" t="s">
        <v>60</v>
      </c>
      <c r="D66" s="80" t="s">
        <v>61</v>
      </c>
      <c r="E66" s="80" t="s">
        <v>62</v>
      </c>
      <c r="F66" s="80" t="s">
        <v>63</v>
      </c>
      <c r="G66" s="80" t="s">
        <v>64</v>
      </c>
      <c r="H66" s="80" t="s">
        <v>137</v>
      </c>
      <c r="I66" s="494" t="s">
        <v>65</v>
      </c>
      <c r="J66" s="80" t="s">
        <v>66</v>
      </c>
      <c r="K66" s="80" t="s">
        <v>67</v>
      </c>
      <c r="L66" s="80" t="s">
        <v>68</v>
      </c>
      <c r="M66" s="80" t="s">
        <v>69</v>
      </c>
      <c r="N66" s="81" t="s">
        <v>70</v>
      </c>
      <c r="O66" s="81" t="s">
        <v>71</v>
      </c>
      <c r="P66" s="1056" t="s">
        <v>21</v>
      </c>
      <c r="Q66" s="1058"/>
      <c r="R66" s="80" t="s">
        <v>72</v>
      </c>
    </row>
    <row r="67" spans="2:18" ht="57" x14ac:dyDescent="0.25">
      <c r="B67" s="508" t="s">
        <v>113</v>
      </c>
      <c r="C67" s="525" t="s">
        <v>117</v>
      </c>
      <c r="D67" s="525" t="s">
        <v>295</v>
      </c>
      <c r="E67" s="525">
        <v>300</v>
      </c>
      <c r="F67" s="503" t="s">
        <v>112</v>
      </c>
      <c r="G67" s="503" t="s">
        <v>112</v>
      </c>
      <c r="H67" s="503" t="s">
        <v>112</v>
      </c>
      <c r="I67" s="503" t="s">
        <v>112</v>
      </c>
      <c r="J67" s="503" t="s">
        <v>296</v>
      </c>
      <c r="K67" s="525" t="s">
        <v>0</v>
      </c>
      <c r="L67" s="525" t="s">
        <v>0</v>
      </c>
      <c r="M67" s="525" t="s">
        <v>0</v>
      </c>
      <c r="N67" s="525" t="s">
        <v>0</v>
      </c>
      <c r="O67" s="525" t="s">
        <v>0</v>
      </c>
      <c r="P67" s="1046" t="s">
        <v>119</v>
      </c>
      <c r="Q67" s="1047"/>
      <c r="R67" s="503" t="s">
        <v>0</v>
      </c>
    </row>
    <row r="68" spans="2:18" x14ac:dyDescent="0.25">
      <c r="B68" s="31" t="s">
        <v>73</v>
      </c>
      <c r="H68" s="508"/>
      <c r="I68" s="508"/>
    </row>
    <row r="69" spans="2:18" x14ac:dyDescent="0.25">
      <c r="B69" s="31" t="s">
        <v>74</v>
      </c>
    </row>
    <row r="70" spans="2:18" x14ac:dyDescent="0.25">
      <c r="B70" s="31" t="s">
        <v>75</v>
      </c>
    </row>
    <row r="72" spans="2:18" ht="15" thickBot="1" x14ac:dyDescent="0.3"/>
    <row r="73" spans="2:18" ht="27" thickBot="1" x14ac:dyDescent="0.3">
      <c r="B73" s="1165" t="s">
        <v>76</v>
      </c>
      <c r="C73" s="1166"/>
      <c r="D73" s="1166"/>
      <c r="E73" s="1166"/>
      <c r="F73" s="1166"/>
      <c r="G73" s="1166"/>
      <c r="H73" s="1166"/>
      <c r="I73" s="1166"/>
      <c r="J73" s="1166"/>
      <c r="K73" s="1166"/>
      <c r="L73" s="1166"/>
      <c r="M73" s="1166"/>
      <c r="N73" s="1167"/>
    </row>
    <row r="75" spans="2:18" x14ac:dyDescent="0.25">
      <c r="K75" s="31">
        <f>180/30</f>
        <v>6</v>
      </c>
    </row>
    <row r="78" spans="2:18" ht="15" x14ac:dyDescent="0.25">
      <c r="B78" s="1054" t="s">
        <v>77</v>
      </c>
      <c r="C78" s="1071" t="s">
        <v>78</v>
      </c>
      <c r="D78" s="1071" t="s">
        <v>79</v>
      </c>
      <c r="E78" s="1071" t="s">
        <v>80</v>
      </c>
      <c r="F78" s="1071" t="s">
        <v>81</v>
      </c>
      <c r="G78" s="1071" t="s">
        <v>82</v>
      </c>
      <c r="H78" s="1071" t="s">
        <v>83</v>
      </c>
      <c r="I78" s="1071" t="s">
        <v>84</v>
      </c>
      <c r="J78" s="1071" t="s">
        <v>85</v>
      </c>
      <c r="K78" s="1071"/>
      <c r="L78" s="1071"/>
      <c r="M78" s="1071" t="s">
        <v>86</v>
      </c>
      <c r="N78" s="1071" t="s">
        <v>335</v>
      </c>
      <c r="O78" s="1071" t="s">
        <v>336</v>
      </c>
      <c r="P78" s="1071" t="s">
        <v>21</v>
      </c>
      <c r="Q78" s="1071"/>
    </row>
    <row r="79" spans="2:18" ht="28.5" x14ac:dyDescent="0.2">
      <c r="B79" s="1055"/>
      <c r="C79" s="1071"/>
      <c r="D79" s="1071"/>
      <c r="E79" s="1071"/>
      <c r="F79" s="1071"/>
      <c r="G79" s="1071"/>
      <c r="H79" s="1071"/>
      <c r="I79" s="1071"/>
      <c r="J79" s="56" t="s">
        <v>87</v>
      </c>
      <c r="K79" s="37" t="s">
        <v>88</v>
      </c>
      <c r="L79" s="11" t="s">
        <v>89</v>
      </c>
      <c r="M79" s="1071"/>
      <c r="N79" s="1071"/>
      <c r="O79" s="1071"/>
      <c r="P79" s="1071"/>
      <c r="Q79" s="1071"/>
    </row>
    <row r="80" spans="2:18" ht="120" customHeight="1" x14ac:dyDescent="0.2">
      <c r="B80" s="2" t="s">
        <v>90</v>
      </c>
      <c r="C80" s="500" t="s">
        <v>2049</v>
      </c>
      <c r="D80" s="503" t="s">
        <v>297</v>
      </c>
      <c r="E80" s="1">
        <v>52083521</v>
      </c>
      <c r="F80" s="498" t="s">
        <v>298</v>
      </c>
      <c r="G80" s="498" t="s">
        <v>299</v>
      </c>
      <c r="H80" s="7">
        <v>32927</v>
      </c>
      <c r="I80" s="1" t="s">
        <v>50</v>
      </c>
      <c r="J80" s="4" t="s">
        <v>300</v>
      </c>
      <c r="K80" s="4" t="s">
        <v>301</v>
      </c>
      <c r="L80" s="82" t="s">
        <v>302</v>
      </c>
      <c r="M80" s="498" t="s">
        <v>0</v>
      </c>
      <c r="N80" s="498" t="s">
        <v>0</v>
      </c>
      <c r="O80" s="527" t="s">
        <v>0</v>
      </c>
      <c r="P80" s="1074" t="s">
        <v>343</v>
      </c>
      <c r="Q80" s="1074"/>
    </row>
    <row r="81" spans="2:17" ht="46.5" customHeight="1" x14ac:dyDescent="0.2">
      <c r="B81" s="37" t="s">
        <v>91</v>
      </c>
      <c r="C81" s="500" t="s">
        <v>2049</v>
      </c>
      <c r="D81" s="503" t="s">
        <v>303</v>
      </c>
      <c r="E81" s="10">
        <v>52979316</v>
      </c>
      <c r="F81" s="498" t="s">
        <v>214</v>
      </c>
      <c r="G81" s="498" t="s">
        <v>304</v>
      </c>
      <c r="H81" s="7">
        <v>39521</v>
      </c>
      <c r="I81" s="503" t="s">
        <v>344</v>
      </c>
      <c r="J81" s="37" t="s">
        <v>345</v>
      </c>
      <c r="K81" s="515" t="s">
        <v>346</v>
      </c>
      <c r="L81" s="525" t="s">
        <v>347</v>
      </c>
      <c r="M81" s="508" t="s">
        <v>0</v>
      </c>
      <c r="N81" s="195" t="s">
        <v>0</v>
      </c>
      <c r="O81" s="195" t="s">
        <v>0</v>
      </c>
      <c r="P81" s="1311" t="s">
        <v>348</v>
      </c>
      <c r="Q81" s="1311"/>
    </row>
    <row r="82" spans="2:17" ht="120" customHeight="1" x14ac:dyDescent="0.2">
      <c r="B82" s="2" t="s">
        <v>90</v>
      </c>
      <c r="C82" s="132" t="s">
        <v>2049</v>
      </c>
      <c r="D82" s="503" t="s">
        <v>349</v>
      </c>
      <c r="E82" s="1">
        <v>51842321</v>
      </c>
      <c r="F82" s="498" t="s">
        <v>109</v>
      </c>
      <c r="G82" s="498" t="s">
        <v>350</v>
      </c>
      <c r="H82" s="7">
        <v>36418</v>
      </c>
      <c r="I82" s="1" t="s">
        <v>351</v>
      </c>
      <c r="J82" s="4" t="s">
        <v>352</v>
      </c>
      <c r="K82" s="4" t="s">
        <v>301</v>
      </c>
      <c r="L82" s="82" t="s">
        <v>476</v>
      </c>
      <c r="M82" s="498" t="s">
        <v>0</v>
      </c>
      <c r="N82" s="527" t="s">
        <v>20</v>
      </c>
      <c r="O82" s="527" t="s">
        <v>0</v>
      </c>
      <c r="P82" s="1288" t="s">
        <v>2050</v>
      </c>
      <c r="Q82" s="1288"/>
    </row>
    <row r="83" spans="2:17" ht="15" thickBot="1" x14ac:dyDescent="0.3"/>
    <row r="84" spans="2:17" ht="27" thickBot="1" x14ac:dyDescent="0.3">
      <c r="B84" s="1165" t="s">
        <v>92</v>
      </c>
      <c r="C84" s="1166"/>
      <c r="D84" s="1166"/>
      <c r="E84" s="1166"/>
      <c r="F84" s="1166"/>
      <c r="G84" s="1166"/>
      <c r="H84" s="1166"/>
      <c r="I84" s="1166"/>
      <c r="J84" s="1166"/>
      <c r="K84" s="1166"/>
      <c r="L84" s="1166"/>
      <c r="M84" s="1166"/>
      <c r="N84" s="1167"/>
    </row>
    <row r="87" spans="2:17" ht="30" x14ac:dyDescent="0.25">
      <c r="B87" s="80" t="s">
        <v>19</v>
      </c>
      <c r="C87" s="80" t="s">
        <v>337</v>
      </c>
      <c r="D87" s="1056" t="s">
        <v>21</v>
      </c>
      <c r="E87" s="1058"/>
    </row>
    <row r="88" spans="2:17" x14ac:dyDescent="0.25">
      <c r="B88" s="525" t="s">
        <v>305</v>
      </c>
      <c r="C88" s="508" t="s">
        <v>0</v>
      </c>
      <c r="D88" s="1073"/>
      <c r="E88" s="1073"/>
    </row>
    <row r="91" spans="2:17" ht="26.25" x14ac:dyDescent="0.25">
      <c r="B91" s="1159" t="s">
        <v>93</v>
      </c>
      <c r="C91" s="1160"/>
      <c r="D91" s="1160"/>
      <c r="E91" s="1160"/>
      <c r="F91" s="1160"/>
      <c r="G91" s="1160"/>
      <c r="H91" s="1160"/>
      <c r="I91" s="1160"/>
      <c r="J91" s="1160"/>
      <c r="K91" s="1160"/>
      <c r="L91" s="1160"/>
      <c r="M91" s="1160"/>
      <c r="N91" s="1160"/>
      <c r="O91" s="1160"/>
      <c r="P91" s="1160"/>
    </row>
    <row r="93" spans="2:17" ht="15" thickBot="1" x14ac:dyDescent="0.3"/>
    <row r="94" spans="2:17" ht="27" thickBot="1" x14ac:dyDescent="0.3">
      <c r="B94" s="1165" t="s">
        <v>94</v>
      </c>
      <c r="C94" s="1166"/>
      <c r="D94" s="1166"/>
      <c r="E94" s="1166"/>
      <c r="F94" s="1166"/>
      <c r="G94" s="1166"/>
      <c r="H94" s="1166"/>
      <c r="I94" s="1166"/>
      <c r="J94" s="1166"/>
      <c r="K94" s="1166"/>
      <c r="L94" s="1166"/>
      <c r="M94" s="1166"/>
      <c r="N94" s="1167"/>
    </row>
    <row r="96" spans="2:17" ht="15" thickBot="1" x14ac:dyDescent="0.3">
      <c r="M96" s="77"/>
      <c r="N96" s="77"/>
    </row>
    <row r="97" spans="1:256" ht="75" x14ac:dyDescent="0.25">
      <c r="A97" s="62"/>
      <c r="B97" s="78" t="s">
        <v>34</v>
      </c>
      <c r="C97" s="78" t="s">
        <v>35</v>
      </c>
      <c r="D97" s="78" t="s">
        <v>36</v>
      </c>
      <c r="E97" s="78" t="s">
        <v>37</v>
      </c>
      <c r="F97" s="78" t="s">
        <v>38</v>
      </c>
      <c r="G97" s="78" t="s">
        <v>39</v>
      </c>
      <c r="H97" s="78" t="s">
        <v>40</v>
      </c>
      <c r="I97" s="78" t="s">
        <v>41</v>
      </c>
      <c r="J97" s="78" t="s">
        <v>42</v>
      </c>
      <c r="K97" s="78" t="s">
        <v>43</v>
      </c>
      <c r="L97" s="78" t="s">
        <v>44</v>
      </c>
      <c r="M97" s="79" t="s">
        <v>45</v>
      </c>
      <c r="N97" s="78" t="s">
        <v>46</v>
      </c>
      <c r="O97" s="78" t="s">
        <v>47</v>
      </c>
      <c r="P97" s="497" t="s">
        <v>48</v>
      </c>
      <c r="Q97" s="497" t="s">
        <v>49</v>
      </c>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2"/>
      <c r="AX97" s="62"/>
      <c r="AY97" s="62"/>
      <c r="AZ97" s="62"/>
      <c r="BA97" s="62"/>
      <c r="BB97" s="62"/>
      <c r="BC97" s="62"/>
      <c r="BD97" s="62"/>
      <c r="BE97" s="62"/>
      <c r="BF97" s="62"/>
      <c r="BG97" s="62"/>
      <c r="BH97" s="62"/>
      <c r="BI97" s="62"/>
      <c r="BJ97" s="62"/>
      <c r="BK97" s="62"/>
      <c r="BL97" s="62"/>
      <c r="BM97" s="62"/>
      <c r="BN97" s="62"/>
      <c r="BO97" s="62"/>
      <c r="BP97" s="62"/>
      <c r="BQ97" s="62"/>
      <c r="BR97" s="62"/>
      <c r="BS97" s="62"/>
      <c r="BT97" s="62"/>
      <c r="BU97" s="62"/>
      <c r="BV97" s="62"/>
      <c r="BW97" s="62"/>
      <c r="BX97" s="62"/>
      <c r="BY97" s="62"/>
      <c r="BZ97" s="62"/>
      <c r="CA97" s="62"/>
      <c r="CB97" s="62"/>
      <c r="CC97" s="62"/>
      <c r="CD97" s="62"/>
      <c r="CE97" s="62"/>
      <c r="CF97" s="62"/>
      <c r="CG97" s="62"/>
      <c r="CH97" s="62"/>
      <c r="CI97" s="62"/>
      <c r="CJ97" s="62"/>
      <c r="CK97" s="62"/>
      <c r="CL97" s="62"/>
      <c r="CM97" s="62"/>
      <c r="CN97" s="62"/>
      <c r="CO97" s="62"/>
      <c r="CP97" s="62"/>
      <c r="CQ97" s="62"/>
      <c r="CR97" s="62"/>
      <c r="CS97" s="62"/>
      <c r="CT97" s="62"/>
      <c r="CU97" s="62"/>
      <c r="CV97" s="62"/>
      <c r="CW97" s="62"/>
      <c r="CX97" s="62"/>
      <c r="CY97" s="62"/>
      <c r="CZ97" s="62"/>
      <c r="DA97" s="62"/>
      <c r="DB97" s="62"/>
      <c r="DC97" s="62"/>
      <c r="DD97" s="62"/>
      <c r="DE97" s="62"/>
      <c r="DF97" s="62"/>
      <c r="DG97" s="62"/>
      <c r="DH97" s="62"/>
      <c r="DI97" s="62"/>
      <c r="DJ97" s="62"/>
      <c r="DK97" s="62"/>
      <c r="DL97" s="62"/>
      <c r="DM97" s="62"/>
      <c r="DN97" s="62"/>
      <c r="DO97" s="62"/>
      <c r="DP97" s="62"/>
      <c r="DQ97" s="62"/>
      <c r="DR97" s="62"/>
      <c r="DS97" s="62"/>
      <c r="DT97" s="62"/>
      <c r="DU97" s="62"/>
      <c r="DV97" s="62"/>
      <c r="DW97" s="62"/>
      <c r="DX97" s="62"/>
      <c r="DY97" s="62"/>
      <c r="DZ97" s="62"/>
      <c r="EA97" s="62"/>
      <c r="EB97" s="62"/>
      <c r="EC97" s="62"/>
      <c r="ED97" s="62"/>
      <c r="EE97" s="62"/>
      <c r="EF97" s="62"/>
      <c r="EG97" s="62"/>
      <c r="EH97" s="62"/>
      <c r="EI97" s="62"/>
      <c r="EJ97" s="62"/>
      <c r="EK97" s="62"/>
      <c r="EL97" s="62"/>
      <c r="EM97" s="62"/>
      <c r="EN97" s="62"/>
      <c r="EO97" s="62"/>
      <c r="EP97" s="62"/>
      <c r="EQ97" s="62"/>
      <c r="ER97" s="62"/>
      <c r="ES97" s="62"/>
      <c r="ET97" s="62"/>
      <c r="EU97" s="62"/>
      <c r="EV97" s="62"/>
      <c r="EW97" s="62"/>
      <c r="EX97" s="62"/>
      <c r="EY97" s="62"/>
      <c r="EZ97" s="62"/>
      <c r="FA97" s="62"/>
      <c r="FB97" s="62"/>
      <c r="FC97" s="62"/>
      <c r="FD97" s="62"/>
      <c r="FE97" s="62"/>
      <c r="FF97" s="62"/>
      <c r="FG97" s="62"/>
      <c r="FH97" s="62"/>
      <c r="FI97" s="62"/>
      <c r="FJ97" s="62"/>
      <c r="FK97" s="62"/>
      <c r="FL97" s="62"/>
      <c r="FM97" s="62"/>
      <c r="FN97" s="62"/>
      <c r="FO97" s="62"/>
      <c r="FP97" s="62"/>
      <c r="FQ97" s="62"/>
      <c r="FR97" s="62"/>
      <c r="FS97" s="62"/>
      <c r="FT97" s="62"/>
      <c r="FU97" s="62"/>
      <c r="FV97" s="62"/>
      <c r="FW97" s="62"/>
      <c r="FX97" s="62"/>
      <c r="FY97" s="62"/>
      <c r="FZ97" s="62"/>
      <c r="GA97" s="62"/>
      <c r="GB97" s="62"/>
      <c r="GC97" s="62"/>
      <c r="GD97" s="62"/>
      <c r="GE97" s="62"/>
      <c r="GF97" s="62"/>
      <c r="GG97" s="62"/>
      <c r="GH97" s="62"/>
      <c r="GI97" s="62"/>
      <c r="GJ97" s="62"/>
      <c r="GK97" s="62"/>
      <c r="GL97" s="62"/>
      <c r="GM97" s="62"/>
      <c r="GN97" s="62"/>
      <c r="GO97" s="62"/>
      <c r="GP97" s="62"/>
      <c r="GQ97" s="62"/>
      <c r="GR97" s="62"/>
      <c r="GS97" s="62"/>
      <c r="GT97" s="62"/>
      <c r="GU97" s="62"/>
      <c r="GV97" s="62"/>
      <c r="GW97" s="62"/>
      <c r="GX97" s="62"/>
      <c r="GY97" s="62"/>
      <c r="GZ97" s="62"/>
      <c r="HA97" s="62"/>
      <c r="HB97" s="62"/>
      <c r="HC97" s="62"/>
      <c r="HD97" s="62"/>
      <c r="HE97" s="62"/>
      <c r="HF97" s="62"/>
      <c r="HG97" s="62"/>
      <c r="HH97" s="62"/>
      <c r="HI97" s="62"/>
      <c r="HJ97" s="62"/>
      <c r="HK97" s="62"/>
      <c r="HL97" s="62"/>
      <c r="HM97" s="62"/>
      <c r="HN97" s="62"/>
      <c r="HO97" s="62"/>
      <c r="HP97" s="62"/>
      <c r="HQ97" s="62"/>
      <c r="HR97" s="62"/>
      <c r="HS97" s="62"/>
      <c r="HT97" s="62"/>
      <c r="HU97" s="62"/>
      <c r="HV97" s="62"/>
      <c r="HW97" s="62"/>
      <c r="HX97" s="62"/>
      <c r="HY97" s="62"/>
      <c r="HZ97" s="62"/>
      <c r="IA97" s="62"/>
      <c r="IB97" s="62"/>
      <c r="IC97" s="62"/>
      <c r="ID97" s="62"/>
      <c r="IE97" s="62"/>
      <c r="IF97" s="62"/>
      <c r="IG97" s="62"/>
      <c r="IH97" s="62"/>
      <c r="II97" s="62"/>
      <c r="IJ97" s="62"/>
      <c r="IK97" s="62"/>
      <c r="IL97" s="62"/>
      <c r="IM97" s="62"/>
      <c r="IN97" s="62"/>
      <c r="IO97" s="62"/>
      <c r="IP97" s="62"/>
      <c r="IQ97" s="62"/>
      <c r="IR97" s="62"/>
      <c r="IS97" s="62"/>
      <c r="IT97" s="62"/>
      <c r="IU97" s="62"/>
      <c r="IV97" s="62"/>
    </row>
    <row r="98" spans="1:256" x14ac:dyDescent="0.25">
      <c r="A98" s="503">
        <v>1</v>
      </c>
      <c r="B98" s="4"/>
      <c r="C98" s="4"/>
      <c r="D98" s="4"/>
      <c r="E98" s="6"/>
      <c r="F98" s="28"/>
      <c r="G98" s="19"/>
      <c r="H98" s="20"/>
      <c r="I98" s="20"/>
      <c r="J98" s="94"/>
      <c r="K98" s="97"/>
      <c r="L98" s="24"/>
      <c r="M98" s="24"/>
      <c r="N98" s="24"/>
      <c r="O98" s="25"/>
      <c r="P98" s="25"/>
      <c r="Q98" s="498"/>
      <c r="R98" s="8"/>
      <c r="S98" s="8"/>
      <c r="T98" s="8"/>
      <c r="U98" s="8"/>
      <c r="V98" s="8"/>
      <c r="W98" s="8"/>
      <c r="X98" s="8"/>
      <c r="Y98" s="8"/>
      <c r="Z98" s="8"/>
      <c r="AA98" s="495"/>
      <c r="AB98" s="495"/>
      <c r="AC98" s="495"/>
      <c r="AD98" s="495"/>
      <c r="AE98" s="495"/>
      <c r="AF98" s="495"/>
      <c r="AG98" s="495"/>
      <c r="AH98" s="495"/>
      <c r="AI98" s="495"/>
      <c r="AJ98" s="495"/>
      <c r="AK98" s="495"/>
      <c r="AL98" s="495"/>
      <c r="AM98" s="495"/>
      <c r="AN98" s="495"/>
      <c r="AO98" s="495"/>
      <c r="AP98" s="495"/>
      <c r="AQ98" s="495"/>
      <c r="AR98" s="495"/>
      <c r="AS98" s="495"/>
      <c r="AT98" s="495"/>
      <c r="AU98" s="495"/>
      <c r="AV98" s="495"/>
      <c r="AW98" s="495"/>
      <c r="AX98" s="495"/>
      <c r="AY98" s="495"/>
      <c r="AZ98" s="495"/>
      <c r="BA98" s="495"/>
      <c r="BB98" s="495"/>
      <c r="BC98" s="495"/>
      <c r="BD98" s="495"/>
      <c r="BE98" s="495"/>
      <c r="BF98" s="495"/>
      <c r="BG98" s="495"/>
      <c r="BH98" s="495"/>
      <c r="BI98" s="495"/>
      <c r="BJ98" s="495"/>
      <c r="BK98" s="495"/>
      <c r="BL98" s="495"/>
      <c r="BM98" s="495"/>
      <c r="BN98" s="495"/>
      <c r="BO98" s="495"/>
      <c r="BP98" s="495"/>
      <c r="BQ98" s="495"/>
      <c r="BR98" s="495"/>
      <c r="BS98" s="495"/>
      <c r="BT98" s="495"/>
      <c r="BU98" s="495"/>
      <c r="BV98" s="495"/>
      <c r="BW98" s="495"/>
      <c r="BX98" s="495"/>
      <c r="BY98" s="495"/>
      <c r="BZ98" s="495"/>
      <c r="CA98" s="495"/>
      <c r="CB98" s="495"/>
      <c r="CC98" s="495"/>
      <c r="CD98" s="495"/>
      <c r="CE98" s="495"/>
      <c r="CF98" s="495"/>
      <c r="CG98" s="495"/>
      <c r="CH98" s="495"/>
      <c r="CI98" s="495"/>
      <c r="CJ98" s="495"/>
      <c r="CK98" s="495"/>
      <c r="CL98" s="495"/>
      <c r="CM98" s="495"/>
      <c r="CN98" s="495"/>
      <c r="CO98" s="495"/>
      <c r="CP98" s="495"/>
      <c r="CQ98" s="495"/>
      <c r="CR98" s="495"/>
      <c r="CS98" s="495"/>
      <c r="CT98" s="495"/>
      <c r="CU98" s="495"/>
      <c r="CV98" s="495"/>
      <c r="CW98" s="495"/>
      <c r="CX98" s="495"/>
      <c r="CY98" s="495"/>
      <c r="CZ98" s="495"/>
      <c r="DA98" s="495"/>
      <c r="DB98" s="495"/>
      <c r="DC98" s="495"/>
      <c r="DD98" s="495"/>
      <c r="DE98" s="495"/>
      <c r="DF98" s="495"/>
      <c r="DG98" s="495"/>
      <c r="DH98" s="495"/>
      <c r="DI98" s="495"/>
      <c r="DJ98" s="495"/>
      <c r="DK98" s="495"/>
      <c r="DL98" s="495"/>
      <c r="DM98" s="495"/>
      <c r="DN98" s="495"/>
      <c r="DO98" s="495"/>
      <c r="DP98" s="495"/>
      <c r="DQ98" s="495"/>
      <c r="DR98" s="495"/>
      <c r="DS98" s="495"/>
      <c r="DT98" s="495"/>
      <c r="DU98" s="495"/>
      <c r="DV98" s="495"/>
      <c r="DW98" s="495"/>
      <c r="DX98" s="495"/>
      <c r="DY98" s="495"/>
      <c r="DZ98" s="495"/>
      <c r="EA98" s="495"/>
      <c r="EB98" s="495"/>
      <c r="EC98" s="495"/>
      <c r="ED98" s="495"/>
      <c r="EE98" s="495"/>
      <c r="EF98" s="495"/>
      <c r="EG98" s="495"/>
      <c r="EH98" s="495"/>
      <c r="EI98" s="495"/>
      <c r="EJ98" s="495"/>
      <c r="EK98" s="495"/>
      <c r="EL98" s="495"/>
      <c r="EM98" s="495"/>
      <c r="EN98" s="495"/>
      <c r="EO98" s="495"/>
      <c r="EP98" s="495"/>
      <c r="EQ98" s="495"/>
      <c r="ER98" s="495"/>
      <c r="ES98" s="495"/>
      <c r="ET98" s="495"/>
      <c r="EU98" s="495"/>
      <c r="EV98" s="495"/>
      <c r="EW98" s="495"/>
      <c r="EX98" s="495"/>
      <c r="EY98" s="495"/>
      <c r="EZ98" s="495"/>
      <c r="FA98" s="495"/>
      <c r="FB98" s="495"/>
      <c r="FC98" s="495"/>
      <c r="FD98" s="495"/>
      <c r="FE98" s="495"/>
      <c r="FF98" s="495"/>
      <c r="FG98" s="495"/>
      <c r="FH98" s="495"/>
      <c r="FI98" s="495"/>
      <c r="FJ98" s="495"/>
      <c r="FK98" s="495"/>
      <c r="FL98" s="495"/>
      <c r="FM98" s="495"/>
      <c r="FN98" s="495"/>
      <c r="FO98" s="495"/>
      <c r="FP98" s="495"/>
      <c r="FQ98" s="495"/>
      <c r="FR98" s="495"/>
      <c r="FS98" s="495"/>
      <c r="FT98" s="495"/>
      <c r="FU98" s="495"/>
      <c r="FV98" s="495"/>
      <c r="FW98" s="495"/>
      <c r="FX98" s="495"/>
      <c r="FY98" s="495"/>
      <c r="FZ98" s="495"/>
      <c r="GA98" s="495"/>
      <c r="GB98" s="495"/>
      <c r="GC98" s="495"/>
      <c r="GD98" s="495"/>
      <c r="GE98" s="495"/>
      <c r="GF98" s="495"/>
      <c r="GG98" s="495"/>
      <c r="GH98" s="495"/>
      <c r="GI98" s="495"/>
      <c r="GJ98" s="495"/>
      <c r="GK98" s="495"/>
      <c r="GL98" s="495"/>
      <c r="GM98" s="495"/>
      <c r="GN98" s="495"/>
      <c r="GO98" s="495"/>
      <c r="GP98" s="495"/>
      <c r="GQ98" s="495"/>
      <c r="GR98" s="495"/>
      <c r="GS98" s="495"/>
      <c r="GT98" s="495"/>
      <c r="GU98" s="495"/>
      <c r="GV98" s="495"/>
      <c r="GW98" s="495"/>
      <c r="GX98" s="495"/>
      <c r="GY98" s="495"/>
      <c r="GZ98" s="495"/>
      <c r="HA98" s="495"/>
      <c r="HB98" s="495"/>
      <c r="HC98" s="495"/>
      <c r="HD98" s="495"/>
      <c r="HE98" s="495"/>
      <c r="HF98" s="495"/>
      <c r="HG98" s="495"/>
      <c r="HH98" s="495"/>
      <c r="HI98" s="495"/>
      <c r="HJ98" s="495"/>
      <c r="HK98" s="495"/>
      <c r="HL98" s="495"/>
      <c r="HM98" s="495"/>
      <c r="HN98" s="495"/>
      <c r="HO98" s="495"/>
      <c r="HP98" s="495"/>
      <c r="HQ98" s="495"/>
      <c r="HR98" s="495"/>
      <c r="HS98" s="495"/>
      <c r="HT98" s="495"/>
      <c r="HU98" s="495"/>
      <c r="HV98" s="495"/>
      <c r="HW98" s="495"/>
      <c r="HX98" s="495"/>
      <c r="HY98" s="495"/>
      <c r="HZ98" s="495"/>
      <c r="IA98" s="495"/>
      <c r="IB98" s="495"/>
      <c r="IC98" s="495"/>
      <c r="ID98" s="495"/>
      <c r="IE98" s="495"/>
      <c r="IF98" s="495"/>
      <c r="IG98" s="495"/>
      <c r="IH98" s="495"/>
      <c r="II98" s="495"/>
      <c r="IJ98" s="495"/>
      <c r="IK98" s="495"/>
      <c r="IL98" s="495"/>
      <c r="IM98" s="495"/>
      <c r="IN98" s="495"/>
      <c r="IO98" s="495"/>
      <c r="IP98" s="495"/>
      <c r="IQ98" s="495"/>
      <c r="IR98" s="495"/>
      <c r="IS98" s="495"/>
      <c r="IT98" s="495"/>
      <c r="IU98" s="495"/>
      <c r="IV98" s="495"/>
    </row>
    <row r="99" spans="1:256" x14ac:dyDescent="0.25">
      <c r="A99" s="503"/>
      <c r="B99" s="26" t="s">
        <v>30</v>
      </c>
      <c r="C99" s="5"/>
      <c r="D99" s="4"/>
      <c r="E99" s="27"/>
      <c r="F99" s="28"/>
      <c r="G99" s="28"/>
      <c r="H99" s="28"/>
      <c r="I99" s="21"/>
      <c r="J99" s="21"/>
      <c r="K99" s="30"/>
      <c r="L99" s="30">
        <f>SUM(L98:L98)</f>
        <v>0</v>
      </c>
      <c r="M99" s="29">
        <f>SUM(M98:M98)</f>
        <v>0</v>
      </c>
      <c r="N99" s="30">
        <f>SUM(N98:N98)</f>
        <v>0</v>
      </c>
      <c r="O99" s="25"/>
      <c r="P99" s="25"/>
      <c r="Q99" s="498"/>
      <c r="R99" s="495"/>
      <c r="S99" s="495"/>
      <c r="T99" s="495"/>
      <c r="U99" s="495"/>
      <c r="V99" s="495"/>
      <c r="W99" s="495"/>
      <c r="X99" s="495"/>
      <c r="Y99" s="495"/>
      <c r="Z99" s="495"/>
      <c r="AA99" s="495"/>
      <c r="AB99" s="495"/>
      <c r="AC99" s="495"/>
      <c r="AD99" s="495"/>
      <c r="AE99" s="495"/>
      <c r="AF99" s="495"/>
      <c r="AG99" s="495"/>
      <c r="AH99" s="495"/>
      <c r="AI99" s="495"/>
      <c r="AJ99" s="495"/>
      <c r="AK99" s="495"/>
      <c r="AL99" s="495"/>
      <c r="AM99" s="495"/>
      <c r="AN99" s="495"/>
      <c r="AO99" s="495"/>
      <c r="AP99" s="495"/>
      <c r="AQ99" s="495"/>
      <c r="AR99" s="495"/>
      <c r="AS99" s="495"/>
      <c r="AT99" s="495"/>
      <c r="AU99" s="495"/>
      <c r="AV99" s="495"/>
      <c r="AW99" s="495"/>
      <c r="AX99" s="495"/>
      <c r="AY99" s="495"/>
      <c r="AZ99" s="495"/>
      <c r="BA99" s="495"/>
      <c r="BB99" s="495"/>
      <c r="BC99" s="495"/>
      <c r="BD99" s="495"/>
      <c r="BE99" s="495"/>
      <c r="BF99" s="495"/>
      <c r="BG99" s="495"/>
      <c r="BH99" s="495"/>
      <c r="BI99" s="495"/>
      <c r="BJ99" s="495"/>
      <c r="BK99" s="495"/>
      <c r="BL99" s="495"/>
      <c r="BM99" s="495"/>
      <c r="BN99" s="495"/>
      <c r="BO99" s="495"/>
      <c r="BP99" s="495"/>
      <c r="BQ99" s="495"/>
      <c r="BR99" s="495"/>
      <c r="BS99" s="495"/>
      <c r="BT99" s="495"/>
      <c r="BU99" s="495"/>
      <c r="BV99" s="495"/>
      <c r="BW99" s="495"/>
      <c r="BX99" s="495"/>
      <c r="BY99" s="495"/>
      <c r="BZ99" s="495"/>
      <c r="CA99" s="495"/>
      <c r="CB99" s="495"/>
      <c r="CC99" s="495"/>
      <c r="CD99" s="495"/>
      <c r="CE99" s="495"/>
      <c r="CF99" s="495"/>
      <c r="CG99" s="495"/>
      <c r="CH99" s="495"/>
      <c r="CI99" s="495"/>
      <c r="CJ99" s="495"/>
      <c r="CK99" s="495"/>
      <c r="CL99" s="495"/>
      <c r="CM99" s="495"/>
      <c r="CN99" s="495"/>
      <c r="CO99" s="495"/>
      <c r="CP99" s="495"/>
      <c r="CQ99" s="495"/>
      <c r="CR99" s="495"/>
      <c r="CS99" s="495"/>
      <c r="CT99" s="495"/>
      <c r="CU99" s="495"/>
      <c r="CV99" s="495"/>
      <c r="CW99" s="495"/>
      <c r="CX99" s="495"/>
      <c r="CY99" s="495"/>
      <c r="CZ99" s="495"/>
      <c r="DA99" s="495"/>
      <c r="DB99" s="495"/>
      <c r="DC99" s="495"/>
      <c r="DD99" s="495"/>
      <c r="DE99" s="495"/>
      <c r="DF99" s="495"/>
      <c r="DG99" s="495"/>
      <c r="DH99" s="495"/>
      <c r="DI99" s="495"/>
      <c r="DJ99" s="495"/>
      <c r="DK99" s="495"/>
      <c r="DL99" s="495"/>
      <c r="DM99" s="495"/>
      <c r="DN99" s="495"/>
      <c r="DO99" s="495"/>
      <c r="DP99" s="495"/>
      <c r="DQ99" s="495"/>
      <c r="DR99" s="495"/>
      <c r="DS99" s="495"/>
      <c r="DT99" s="495"/>
      <c r="DU99" s="495"/>
      <c r="DV99" s="495"/>
      <c r="DW99" s="495"/>
      <c r="DX99" s="495"/>
      <c r="DY99" s="495"/>
      <c r="DZ99" s="495"/>
      <c r="EA99" s="495"/>
      <c r="EB99" s="495"/>
      <c r="EC99" s="495"/>
      <c r="ED99" s="495"/>
      <c r="EE99" s="495"/>
      <c r="EF99" s="495"/>
      <c r="EG99" s="495"/>
      <c r="EH99" s="495"/>
      <c r="EI99" s="495"/>
      <c r="EJ99" s="495"/>
      <c r="EK99" s="495"/>
      <c r="EL99" s="495"/>
      <c r="EM99" s="495"/>
      <c r="EN99" s="495"/>
      <c r="EO99" s="495"/>
      <c r="EP99" s="495"/>
      <c r="EQ99" s="495"/>
      <c r="ER99" s="495"/>
      <c r="ES99" s="495"/>
      <c r="ET99" s="495"/>
      <c r="EU99" s="495"/>
      <c r="EV99" s="495"/>
      <c r="EW99" s="495"/>
      <c r="EX99" s="495"/>
      <c r="EY99" s="495"/>
      <c r="EZ99" s="495"/>
      <c r="FA99" s="495"/>
      <c r="FB99" s="495"/>
      <c r="FC99" s="495"/>
      <c r="FD99" s="495"/>
      <c r="FE99" s="495"/>
      <c r="FF99" s="495"/>
      <c r="FG99" s="495"/>
      <c r="FH99" s="495"/>
      <c r="FI99" s="495"/>
      <c r="FJ99" s="495"/>
      <c r="FK99" s="495"/>
      <c r="FL99" s="495"/>
      <c r="FM99" s="495"/>
      <c r="FN99" s="495"/>
      <c r="FO99" s="495"/>
      <c r="FP99" s="495"/>
      <c r="FQ99" s="495"/>
      <c r="FR99" s="495"/>
      <c r="FS99" s="495"/>
      <c r="FT99" s="495"/>
      <c r="FU99" s="495"/>
      <c r="FV99" s="495"/>
      <c r="FW99" s="495"/>
      <c r="FX99" s="495"/>
      <c r="FY99" s="495"/>
      <c r="FZ99" s="495"/>
      <c r="GA99" s="495"/>
      <c r="GB99" s="495"/>
      <c r="GC99" s="495"/>
      <c r="GD99" s="495"/>
      <c r="GE99" s="495"/>
      <c r="GF99" s="495"/>
      <c r="GG99" s="495"/>
      <c r="GH99" s="495"/>
      <c r="GI99" s="495"/>
      <c r="GJ99" s="495"/>
      <c r="GK99" s="495"/>
      <c r="GL99" s="495"/>
      <c r="GM99" s="495"/>
      <c r="GN99" s="495"/>
      <c r="GO99" s="495"/>
      <c r="GP99" s="495"/>
      <c r="GQ99" s="495"/>
      <c r="GR99" s="495"/>
      <c r="GS99" s="495"/>
      <c r="GT99" s="495"/>
      <c r="GU99" s="495"/>
      <c r="GV99" s="495"/>
      <c r="GW99" s="495"/>
      <c r="GX99" s="495"/>
      <c r="GY99" s="495"/>
      <c r="GZ99" s="495"/>
      <c r="HA99" s="495"/>
      <c r="HB99" s="495"/>
      <c r="HC99" s="495"/>
      <c r="HD99" s="495"/>
      <c r="HE99" s="495"/>
      <c r="HF99" s="495"/>
      <c r="HG99" s="495"/>
      <c r="HH99" s="495"/>
      <c r="HI99" s="495"/>
      <c r="HJ99" s="495"/>
      <c r="HK99" s="495"/>
      <c r="HL99" s="495"/>
      <c r="HM99" s="495"/>
      <c r="HN99" s="495"/>
      <c r="HO99" s="495"/>
      <c r="HP99" s="495"/>
      <c r="HQ99" s="495"/>
      <c r="HR99" s="495"/>
      <c r="HS99" s="495"/>
      <c r="HT99" s="495"/>
      <c r="HU99" s="495"/>
      <c r="HV99" s="495"/>
      <c r="HW99" s="495"/>
      <c r="HX99" s="495"/>
      <c r="HY99" s="495"/>
      <c r="HZ99" s="495"/>
      <c r="IA99" s="495"/>
      <c r="IB99" s="495"/>
      <c r="IC99" s="495"/>
      <c r="ID99" s="495"/>
      <c r="IE99" s="495"/>
      <c r="IF99" s="495"/>
      <c r="IG99" s="495"/>
      <c r="IH99" s="495"/>
      <c r="II99" s="495"/>
      <c r="IJ99" s="495"/>
      <c r="IK99" s="495"/>
      <c r="IL99" s="495"/>
      <c r="IM99" s="495"/>
      <c r="IN99" s="495"/>
      <c r="IO99" s="495"/>
      <c r="IP99" s="495"/>
      <c r="IQ99" s="495"/>
      <c r="IR99" s="495"/>
      <c r="IS99" s="495"/>
      <c r="IT99" s="495"/>
      <c r="IU99" s="495"/>
      <c r="IV99" s="495"/>
    </row>
    <row r="100" spans="1:256" x14ac:dyDescent="0.25">
      <c r="E100" s="46"/>
    </row>
    <row r="101" spans="1:256" ht="18" x14ac:dyDescent="0.25">
      <c r="B101" s="50" t="s">
        <v>95</v>
      </c>
      <c r="C101" s="100">
        <f>+K99</f>
        <v>0</v>
      </c>
      <c r="H101" s="33"/>
      <c r="I101" s="33"/>
      <c r="J101" s="33"/>
      <c r="K101" s="33"/>
      <c r="L101" s="33"/>
      <c r="M101" s="33"/>
    </row>
    <row r="103" spans="1:256" ht="15" thickBot="1" x14ac:dyDescent="0.3"/>
    <row r="104" spans="1:256" ht="30.75" thickBot="1" x14ac:dyDescent="0.3">
      <c r="B104" s="86" t="s">
        <v>96</v>
      </c>
      <c r="C104" s="87" t="s">
        <v>97</v>
      </c>
      <c r="D104" s="86" t="s">
        <v>29</v>
      </c>
      <c r="E104" s="87" t="s">
        <v>98</v>
      </c>
    </row>
    <row r="105" spans="1:256" x14ac:dyDescent="0.25">
      <c r="B105" s="503" t="s">
        <v>99</v>
      </c>
      <c r="C105" s="88">
        <v>20</v>
      </c>
      <c r="D105" s="88">
        <v>0</v>
      </c>
      <c r="E105" s="1066">
        <f>+D105+D106+D107</f>
        <v>0</v>
      </c>
    </row>
    <row r="106" spans="1:256" x14ac:dyDescent="0.25">
      <c r="B106" s="503" t="s">
        <v>100</v>
      </c>
      <c r="C106" s="500">
        <v>30</v>
      </c>
      <c r="D106" s="500">
        <v>0</v>
      </c>
      <c r="E106" s="1067"/>
    </row>
    <row r="107" spans="1:256" ht="15" thickBot="1" x14ac:dyDescent="0.3">
      <c r="B107" s="503" t="s">
        <v>101</v>
      </c>
      <c r="C107" s="89">
        <v>40</v>
      </c>
      <c r="D107" s="89">
        <v>0</v>
      </c>
      <c r="E107" s="1068"/>
    </row>
    <row r="109" spans="1:256" ht="15" thickBot="1" x14ac:dyDescent="0.3"/>
    <row r="110" spans="1:256" ht="27" thickBot="1" x14ac:dyDescent="0.3">
      <c r="B110" s="1165" t="s">
        <v>102</v>
      </c>
      <c r="C110" s="1166"/>
      <c r="D110" s="1166"/>
      <c r="E110" s="1166"/>
      <c r="F110" s="1166"/>
      <c r="G110" s="1166"/>
      <c r="H110" s="1166"/>
      <c r="I110" s="1166"/>
      <c r="J110" s="1166"/>
      <c r="K110" s="1166"/>
      <c r="L110" s="1166"/>
      <c r="M110" s="1166"/>
      <c r="N110" s="1167"/>
    </row>
    <row r="112" spans="1:256" ht="15" x14ac:dyDescent="0.25">
      <c r="B112" s="1054" t="s">
        <v>77</v>
      </c>
      <c r="C112" s="1054" t="s">
        <v>78</v>
      </c>
      <c r="D112" s="1054" t="s">
        <v>79</v>
      </c>
      <c r="E112" s="1054" t="s">
        <v>80</v>
      </c>
      <c r="F112" s="1054" t="s">
        <v>81</v>
      </c>
      <c r="G112" s="1054" t="s">
        <v>82</v>
      </c>
      <c r="H112" s="1054" t="s">
        <v>83</v>
      </c>
      <c r="I112" s="1054" t="s">
        <v>84</v>
      </c>
      <c r="J112" s="1056" t="s">
        <v>85</v>
      </c>
      <c r="K112" s="1057"/>
      <c r="L112" s="1058"/>
      <c r="M112" s="1054" t="s">
        <v>86</v>
      </c>
      <c r="N112" s="1054" t="s">
        <v>335</v>
      </c>
      <c r="O112" s="1054" t="s">
        <v>336</v>
      </c>
      <c r="P112" s="1059" t="s">
        <v>21</v>
      </c>
      <c r="Q112" s="1060"/>
    </row>
    <row r="113" spans="1:256" ht="30" x14ac:dyDescent="0.25">
      <c r="B113" s="1055"/>
      <c r="C113" s="1055"/>
      <c r="D113" s="1055"/>
      <c r="E113" s="1055"/>
      <c r="F113" s="1055"/>
      <c r="G113" s="1055"/>
      <c r="H113" s="1055"/>
      <c r="I113" s="1055"/>
      <c r="J113" s="494" t="s">
        <v>87</v>
      </c>
      <c r="K113" s="494" t="s">
        <v>88</v>
      </c>
      <c r="L113" s="494" t="s">
        <v>89</v>
      </c>
      <c r="M113" s="1055"/>
      <c r="N113" s="1055"/>
      <c r="O113" s="1055"/>
      <c r="P113" s="1061"/>
      <c r="Q113" s="1062"/>
    </row>
    <row r="114" spans="1:256" ht="42.75" x14ac:dyDescent="0.2">
      <c r="B114" s="2" t="s">
        <v>123</v>
      </c>
      <c r="C114" s="503"/>
      <c r="D114" s="9" t="s">
        <v>306</v>
      </c>
      <c r="E114" s="3">
        <v>1033697290</v>
      </c>
      <c r="F114" s="525" t="s">
        <v>307</v>
      </c>
      <c r="G114" s="525" t="s">
        <v>124</v>
      </c>
      <c r="H114" s="34">
        <v>41117</v>
      </c>
      <c r="I114" s="3">
        <v>1033697290</v>
      </c>
      <c r="J114" s="525" t="s">
        <v>353</v>
      </c>
      <c r="K114" s="34" t="s">
        <v>354</v>
      </c>
      <c r="L114" s="34" t="s">
        <v>355</v>
      </c>
      <c r="M114" s="508" t="s">
        <v>0</v>
      </c>
      <c r="N114" s="508" t="s">
        <v>0</v>
      </c>
      <c r="O114" s="508" t="s">
        <v>122</v>
      </c>
      <c r="P114" s="1044" t="s">
        <v>356</v>
      </c>
      <c r="Q114" s="1194"/>
    </row>
    <row r="115" spans="1:256" ht="85.5" x14ac:dyDescent="0.2">
      <c r="A115" s="90"/>
      <c r="B115" s="2" t="s">
        <v>308</v>
      </c>
      <c r="C115" s="528"/>
      <c r="D115" s="9" t="s">
        <v>309</v>
      </c>
      <c r="E115" s="109">
        <v>51669034</v>
      </c>
      <c r="F115" s="9" t="s">
        <v>310</v>
      </c>
      <c r="G115" s="2" t="s">
        <v>311</v>
      </c>
      <c r="H115" s="101">
        <v>36119</v>
      </c>
      <c r="I115" s="525" t="s">
        <v>112</v>
      </c>
      <c r="J115" s="529" t="s">
        <v>357</v>
      </c>
      <c r="K115" s="529" t="s">
        <v>358</v>
      </c>
      <c r="L115" s="2" t="s">
        <v>359</v>
      </c>
      <c r="M115" s="111" t="s">
        <v>122</v>
      </c>
      <c r="N115" s="111" t="s">
        <v>0</v>
      </c>
      <c r="O115" s="111" t="s">
        <v>205</v>
      </c>
      <c r="P115" s="1044" t="s">
        <v>360</v>
      </c>
      <c r="Q115" s="1194"/>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90"/>
      <c r="AX115" s="90"/>
      <c r="AY115" s="90"/>
      <c r="AZ115" s="90"/>
      <c r="BA115" s="90"/>
      <c r="BB115" s="90"/>
      <c r="BC115" s="90"/>
      <c r="BD115" s="90"/>
      <c r="BE115" s="90"/>
      <c r="BF115" s="90"/>
      <c r="BG115" s="90"/>
      <c r="BH115" s="90"/>
      <c r="BI115" s="90"/>
      <c r="BJ115" s="90"/>
      <c r="BK115" s="90"/>
      <c r="BL115" s="90"/>
      <c r="BM115" s="90"/>
      <c r="BN115" s="90"/>
      <c r="BO115" s="90"/>
      <c r="BP115" s="90"/>
      <c r="BQ115" s="90"/>
      <c r="BR115" s="90"/>
      <c r="BS115" s="90"/>
      <c r="BT115" s="90"/>
      <c r="BU115" s="90"/>
      <c r="BV115" s="90"/>
      <c r="BW115" s="90"/>
      <c r="BX115" s="90"/>
      <c r="BY115" s="90"/>
      <c r="BZ115" s="90"/>
      <c r="CA115" s="90"/>
      <c r="CB115" s="90"/>
      <c r="CC115" s="90"/>
      <c r="CD115" s="90"/>
      <c r="CE115" s="90"/>
      <c r="CF115" s="90"/>
      <c r="CG115" s="90"/>
      <c r="CH115" s="90"/>
      <c r="CI115" s="90"/>
      <c r="CJ115" s="90"/>
      <c r="CK115" s="90"/>
      <c r="CL115" s="90"/>
      <c r="CM115" s="90"/>
      <c r="CN115" s="90"/>
      <c r="CO115" s="90"/>
      <c r="CP115" s="90"/>
      <c r="CQ115" s="90"/>
      <c r="CR115" s="90"/>
      <c r="CS115" s="90"/>
      <c r="CT115" s="90"/>
      <c r="CU115" s="90"/>
      <c r="CV115" s="90"/>
      <c r="CW115" s="90"/>
      <c r="CX115" s="90"/>
      <c r="CY115" s="90"/>
      <c r="CZ115" s="90"/>
      <c r="DA115" s="90"/>
      <c r="DB115" s="90"/>
      <c r="DC115" s="90"/>
      <c r="DD115" s="90"/>
      <c r="DE115" s="90"/>
      <c r="DF115" s="90"/>
      <c r="DG115" s="90"/>
      <c r="DH115" s="90"/>
      <c r="DI115" s="90"/>
      <c r="DJ115" s="90"/>
      <c r="DK115" s="90"/>
      <c r="DL115" s="90"/>
      <c r="DM115" s="90"/>
      <c r="DN115" s="90"/>
      <c r="DO115" s="90"/>
      <c r="DP115" s="90"/>
      <c r="DQ115" s="90"/>
      <c r="DR115" s="90"/>
      <c r="DS115" s="90"/>
      <c r="DT115" s="90"/>
      <c r="DU115" s="90"/>
      <c r="DV115" s="90"/>
      <c r="DW115" s="90"/>
      <c r="DX115" s="90"/>
      <c r="DY115" s="90"/>
      <c r="DZ115" s="90"/>
      <c r="EA115" s="90"/>
      <c r="EB115" s="90"/>
      <c r="EC115" s="90"/>
      <c r="ED115" s="90"/>
      <c r="EE115" s="90"/>
      <c r="EF115" s="90"/>
      <c r="EG115" s="90"/>
      <c r="EH115" s="90"/>
      <c r="EI115" s="90"/>
      <c r="EJ115" s="90"/>
      <c r="EK115" s="90"/>
      <c r="EL115" s="90"/>
      <c r="EM115" s="90"/>
      <c r="EN115" s="90"/>
      <c r="EO115" s="90"/>
      <c r="EP115" s="90"/>
      <c r="EQ115" s="90"/>
      <c r="ER115" s="90"/>
      <c r="ES115" s="90"/>
      <c r="ET115" s="90"/>
      <c r="EU115" s="90"/>
      <c r="EV115" s="90"/>
      <c r="EW115" s="90"/>
      <c r="EX115" s="90"/>
      <c r="EY115" s="90"/>
      <c r="EZ115" s="90"/>
      <c r="FA115" s="90"/>
      <c r="FB115" s="90"/>
      <c r="FC115" s="90"/>
      <c r="FD115" s="90"/>
      <c r="FE115" s="90"/>
      <c r="FF115" s="90"/>
      <c r="FG115" s="90"/>
      <c r="FH115" s="90"/>
      <c r="FI115" s="90"/>
      <c r="FJ115" s="90"/>
      <c r="FK115" s="90"/>
      <c r="FL115" s="90"/>
      <c r="FM115" s="90"/>
      <c r="FN115" s="90"/>
      <c r="FO115" s="90"/>
      <c r="FP115" s="90"/>
      <c r="FQ115" s="90"/>
      <c r="FR115" s="90"/>
      <c r="FS115" s="90"/>
      <c r="FT115" s="90"/>
      <c r="FU115" s="90"/>
      <c r="FV115" s="90"/>
      <c r="FW115" s="90"/>
      <c r="FX115" s="90"/>
      <c r="FY115" s="90"/>
      <c r="FZ115" s="90"/>
      <c r="GA115" s="90"/>
      <c r="GB115" s="90"/>
      <c r="GC115" s="90"/>
      <c r="GD115" s="90"/>
      <c r="GE115" s="90"/>
      <c r="GF115" s="90"/>
      <c r="GG115" s="90"/>
      <c r="GH115" s="90"/>
      <c r="GI115" s="90"/>
      <c r="GJ115" s="90"/>
      <c r="GK115" s="90"/>
      <c r="GL115" s="90"/>
      <c r="GM115" s="90"/>
      <c r="GN115" s="90"/>
      <c r="GO115" s="90"/>
      <c r="GP115" s="90"/>
      <c r="GQ115" s="90"/>
      <c r="GR115" s="90"/>
      <c r="GS115" s="90"/>
      <c r="GT115" s="90"/>
      <c r="GU115" s="90"/>
      <c r="GV115" s="90"/>
      <c r="GW115" s="90"/>
      <c r="GX115" s="90"/>
      <c r="GY115" s="90"/>
      <c r="GZ115" s="90"/>
      <c r="HA115" s="90"/>
      <c r="HB115" s="90"/>
      <c r="HC115" s="90"/>
      <c r="HD115" s="90"/>
      <c r="HE115" s="90"/>
      <c r="HF115" s="90"/>
      <c r="HG115" s="90"/>
      <c r="HH115" s="90"/>
      <c r="HI115" s="90"/>
      <c r="HJ115" s="90"/>
      <c r="HK115" s="90"/>
      <c r="HL115" s="90"/>
      <c r="HM115" s="90"/>
      <c r="HN115" s="90"/>
      <c r="HO115" s="90"/>
      <c r="HP115" s="90"/>
      <c r="HQ115" s="90"/>
      <c r="HR115" s="90"/>
      <c r="HS115" s="90"/>
      <c r="HT115" s="90"/>
      <c r="HU115" s="90"/>
      <c r="HV115" s="90"/>
      <c r="HW115" s="90"/>
      <c r="HX115" s="90"/>
      <c r="HY115" s="90"/>
      <c r="HZ115" s="90"/>
      <c r="IA115" s="90"/>
      <c r="IB115" s="90"/>
      <c r="IC115" s="90"/>
      <c r="ID115" s="90"/>
      <c r="IE115" s="90"/>
      <c r="IF115" s="90"/>
      <c r="IG115" s="90"/>
      <c r="IH115" s="90"/>
      <c r="II115" s="90"/>
      <c r="IJ115" s="90"/>
      <c r="IK115" s="90"/>
      <c r="IL115" s="90"/>
      <c r="IM115" s="90"/>
      <c r="IN115" s="90"/>
      <c r="IO115" s="90"/>
      <c r="IP115" s="90"/>
      <c r="IQ115" s="90"/>
      <c r="IR115" s="90"/>
      <c r="IS115" s="90"/>
      <c r="IT115" s="90"/>
      <c r="IU115" s="90"/>
      <c r="IV115" s="90"/>
    </row>
    <row r="116" spans="1:256" ht="66" customHeight="1" x14ac:dyDescent="0.2">
      <c r="B116" s="9" t="s">
        <v>312</v>
      </c>
      <c r="C116" s="528"/>
      <c r="D116" s="9" t="s">
        <v>313</v>
      </c>
      <c r="E116" s="115">
        <v>53002422</v>
      </c>
      <c r="F116" s="9" t="s">
        <v>312</v>
      </c>
      <c r="G116" s="9" t="s">
        <v>124</v>
      </c>
      <c r="H116" s="101">
        <v>40092</v>
      </c>
      <c r="I116" s="115">
        <v>53002422</v>
      </c>
      <c r="J116" s="9" t="s">
        <v>361</v>
      </c>
      <c r="K116" s="9" t="s">
        <v>362</v>
      </c>
      <c r="L116" s="9" t="s">
        <v>363</v>
      </c>
      <c r="M116" s="9" t="s">
        <v>0</v>
      </c>
      <c r="N116" s="9" t="s">
        <v>0</v>
      </c>
      <c r="O116" s="9" t="s">
        <v>122</v>
      </c>
      <c r="P116" s="1044" t="s">
        <v>364</v>
      </c>
      <c r="Q116" s="1194"/>
      <c r="R116" s="90"/>
    </row>
    <row r="117" spans="1:256" ht="46.5" customHeight="1" x14ac:dyDescent="0.2">
      <c r="B117" s="9" t="s">
        <v>125</v>
      </c>
      <c r="C117" s="528"/>
      <c r="D117" s="9" t="s">
        <v>314</v>
      </c>
      <c r="E117" s="115">
        <v>52432154</v>
      </c>
      <c r="F117" s="9" t="s">
        <v>315</v>
      </c>
      <c r="G117" s="9" t="s">
        <v>316</v>
      </c>
      <c r="H117" s="101">
        <v>40158</v>
      </c>
      <c r="I117" s="9" t="s">
        <v>112</v>
      </c>
      <c r="J117" s="2" t="s">
        <v>365</v>
      </c>
      <c r="K117" s="2" t="s">
        <v>366</v>
      </c>
      <c r="L117" s="2" t="s">
        <v>367</v>
      </c>
      <c r="M117" s="9" t="s">
        <v>0</v>
      </c>
      <c r="N117" s="9" t="s">
        <v>0</v>
      </c>
      <c r="O117" s="9" t="s">
        <v>122</v>
      </c>
      <c r="P117" s="1044" t="s">
        <v>368</v>
      </c>
      <c r="Q117" s="1194"/>
    </row>
    <row r="118" spans="1:256" ht="56.25" customHeight="1" x14ac:dyDescent="0.2">
      <c r="B118" s="9" t="s">
        <v>317</v>
      </c>
      <c r="C118" s="528"/>
      <c r="D118" s="9" t="s">
        <v>318</v>
      </c>
      <c r="E118" s="115">
        <v>52861098</v>
      </c>
      <c r="F118" s="9" t="s">
        <v>317</v>
      </c>
      <c r="G118" s="9" t="s">
        <v>319</v>
      </c>
      <c r="H118" s="101">
        <v>39724</v>
      </c>
      <c r="I118" s="9" t="s">
        <v>112</v>
      </c>
      <c r="J118" s="2" t="s">
        <v>369</v>
      </c>
      <c r="K118" s="2" t="s">
        <v>370</v>
      </c>
      <c r="L118" s="2" t="s">
        <v>371</v>
      </c>
      <c r="M118" s="9" t="s">
        <v>0</v>
      </c>
      <c r="N118" s="9" t="s">
        <v>0</v>
      </c>
      <c r="O118" s="9" t="s">
        <v>122</v>
      </c>
      <c r="P118" s="1044" t="s">
        <v>372</v>
      </c>
      <c r="Q118" s="1194"/>
    </row>
    <row r="119" spans="1:256" ht="51" customHeight="1" x14ac:dyDescent="0.2">
      <c r="B119" s="9" t="s">
        <v>315</v>
      </c>
      <c r="C119" s="528"/>
      <c r="D119" s="9" t="s">
        <v>321</v>
      </c>
      <c r="E119" s="115">
        <v>52886410</v>
      </c>
      <c r="F119" s="9" t="s">
        <v>315</v>
      </c>
      <c r="G119" s="9" t="s">
        <v>316</v>
      </c>
      <c r="H119" s="101">
        <v>39422</v>
      </c>
      <c r="I119" s="9" t="s">
        <v>112</v>
      </c>
      <c r="J119" s="2" t="s">
        <v>373</v>
      </c>
      <c r="K119" s="2" t="s">
        <v>374</v>
      </c>
      <c r="L119" s="2" t="s">
        <v>375</v>
      </c>
      <c r="M119" s="9" t="s">
        <v>0</v>
      </c>
      <c r="N119" s="9" t="s">
        <v>0</v>
      </c>
      <c r="O119" s="9" t="s">
        <v>0</v>
      </c>
      <c r="P119" s="1309" t="s">
        <v>376</v>
      </c>
      <c r="Q119" s="1310"/>
    </row>
    <row r="120" spans="1:256" ht="72.75" customHeight="1" x14ac:dyDescent="0.2">
      <c r="B120" s="9" t="s">
        <v>322</v>
      </c>
      <c r="C120" s="528"/>
      <c r="D120" s="9" t="s">
        <v>323</v>
      </c>
      <c r="E120" s="115">
        <v>1012362236</v>
      </c>
      <c r="F120" s="9" t="s">
        <v>322</v>
      </c>
      <c r="G120" s="9" t="s">
        <v>324</v>
      </c>
      <c r="H120" s="101">
        <v>41789</v>
      </c>
      <c r="I120" s="9" t="s">
        <v>112</v>
      </c>
      <c r="J120" s="2" t="s">
        <v>377</v>
      </c>
      <c r="K120" s="2" t="s">
        <v>378</v>
      </c>
      <c r="L120" s="2" t="s">
        <v>379</v>
      </c>
      <c r="M120" s="9" t="s">
        <v>0</v>
      </c>
      <c r="N120" s="9" t="s">
        <v>0</v>
      </c>
      <c r="O120" s="9" t="s">
        <v>0</v>
      </c>
      <c r="P120" s="1044" t="s">
        <v>380</v>
      </c>
      <c r="Q120" s="1194"/>
    </row>
    <row r="121" spans="1:256" ht="51" customHeight="1" x14ac:dyDescent="0.2">
      <c r="B121" s="9" t="s">
        <v>325</v>
      </c>
      <c r="C121" s="528"/>
      <c r="D121" s="133" t="s">
        <v>326</v>
      </c>
      <c r="E121" s="115">
        <v>1026561684</v>
      </c>
      <c r="F121" s="9" t="s">
        <v>325</v>
      </c>
      <c r="G121" s="9" t="s">
        <v>327</v>
      </c>
      <c r="H121" s="101">
        <v>41831</v>
      </c>
      <c r="I121" s="9" t="s">
        <v>112</v>
      </c>
      <c r="J121" s="9" t="s">
        <v>328</v>
      </c>
      <c r="K121" s="9" t="s">
        <v>329</v>
      </c>
      <c r="L121" s="9" t="s">
        <v>330</v>
      </c>
      <c r="M121" s="9" t="s">
        <v>1</v>
      </c>
      <c r="N121" s="9" t="s">
        <v>20</v>
      </c>
      <c r="O121" s="9" t="s">
        <v>0</v>
      </c>
      <c r="P121" s="1044" t="s">
        <v>320</v>
      </c>
      <c r="Q121" s="1194"/>
    </row>
    <row r="122" spans="1:256" ht="57.75" customHeight="1" x14ac:dyDescent="0.2">
      <c r="B122" s="9" t="s">
        <v>322</v>
      </c>
      <c r="C122" s="528"/>
      <c r="D122" s="9" t="s">
        <v>331</v>
      </c>
      <c r="E122" s="115">
        <v>39575342</v>
      </c>
      <c r="F122" s="9" t="s">
        <v>322</v>
      </c>
      <c r="G122" s="9" t="s">
        <v>332</v>
      </c>
      <c r="H122" s="101">
        <v>41553</v>
      </c>
      <c r="I122" s="9" t="s">
        <v>112</v>
      </c>
      <c r="J122" s="9" t="s">
        <v>381</v>
      </c>
      <c r="K122" s="9" t="s">
        <v>382</v>
      </c>
      <c r="L122" s="9" t="s">
        <v>333</v>
      </c>
      <c r="M122" s="9" t="s">
        <v>0</v>
      </c>
      <c r="N122" s="9" t="s">
        <v>0</v>
      </c>
      <c r="O122" s="9" t="s">
        <v>0</v>
      </c>
      <c r="P122" s="1044" t="s">
        <v>372</v>
      </c>
      <c r="Q122" s="1194"/>
    </row>
    <row r="123" spans="1:256" x14ac:dyDescent="0.2">
      <c r="B123" s="116"/>
      <c r="C123" s="107"/>
      <c r="D123" s="116"/>
      <c r="E123" s="117"/>
      <c r="F123" s="116"/>
      <c r="G123" s="116"/>
      <c r="H123" s="118"/>
      <c r="I123" s="116"/>
      <c r="J123" s="116"/>
      <c r="K123" s="116"/>
      <c r="L123" s="116"/>
      <c r="M123" s="116"/>
      <c r="N123" s="116"/>
      <c r="O123" s="116"/>
      <c r="P123" s="8"/>
      <c r="Q123" s="83"/>
    </row>
    <row r="124" spans="1:256" ht="15" thickBot="1" x14ac:dyDescent="0.3"/>
    <row r="125" spans="1:256" ht="30" x14ac:dyDescent="0.25">
      <c r="B125" s="493" t="s">
        <v>19</v>
      </c>
      <c r="C125" s="493" t="s">
        <v>96</v>
      </c>
      <c r="D125" s="494" t="s">
        <v>97</v>
      </c>
      <c r="E125" s="493" t="s">
        <v>29</v>
      </c>
      <c r="F125" s="87" t="s">
        <v>103</v>
      </c>
      <c r="G125" s="64"/>
    </row>
    <row r="126" spans="1:256" ht="108" x14ac:dyDescent="0.2">
      <c r="B126" s="1009" t="s">
        <v>104</v>
      </c>
      <c r="C126" s="93" t="s">
        <v>105</v>
      </c>
      <c r="D126" s="500">
        <v>25</v>
      </c>
      <c r="E126" s="500">
        <v>0</v>
      </c>
      <c r="F126" s="1049">
        <f>+E126+E127+E128</f>
        <v>35</v>
      </c>
      <c r="G126" s="492"/>
    </row>
    <row r="127" spans="1:256" ht="96" x14ac:dyDescent="0.2">
      <c r="B127" s="1009"/>
      <c r="C127" s="93" t="s">
        <v>106</v>
      </c>
      <c r="D127" s="503">
        <v>25</v>
      </c>
      <c r="E127" s="500">
        <v>25</v>
      </c>
      <c r="F127" s="1050"/>
      <c r="G127" s="492"/>
    </row>
    <row r="128" spans="1:256" ht="60" x14ac:dyDescent="0.2">
      <c r="B128" s="1009"/>
      <c r="C128" s="93" t="s">
        <v>107</v>
      </c>
      <c r="D128" s="500">
        <v>10</v>
      </c>
      <c r="E128" s="500">
        <v>10</v>
      </c>
      <c r="F128" s="1051"/>
      <c r="G128" s="492"/>
    </row>
    <row r="129" spans="2:5" x14ac:dyDescent="0.2">
      <c r="C129" s="59"/>
    </row>
    <row r="132" spans="2:5" ht="15" x14ac:dyDescent="0.25">
      <c r="B132" s="75" t="s">
        <v>108</v>
      </c>
    </row>
    <row r="135" spans="2:5" ht="15" x14ac:dyDescent="0.25">
      <c r="B135" s="494" t="s">
        <v>19</v>
      </c>
      <c r="C135" s="494" t="s">
        <v>28</v>
      </c>
      <c r="D135" s="493" t="s">
        <v>29</v>
      </c>
      <c r="E135" s="493" t="s">
        <v>30</v>
      </c>
    </row>
    <row r="136" spans="2:5" ht="42.75" x14ac:dyDescent="0.25">
      <c r="B136" s="505" t="s">
        <v>338</v>
      </c>
      <c r="C136" s="503">
        <v>40</v>
      </c>
      <c r="D136" s="500">
        <f>+E105</f>
        <v>0</v>
      </c>
      <c r="E136" s="1052">
        <f>+D136+D137</f>
        <v>35</v>
      </c>
    </row>
    <row r="137" spans="2:5" ht="71.25" x14ac:dyDescent="0.25">
      <c r="B137" s="505" t="s">
        <v>339</v>
      </c>
      <c r="C137" s="503">
        <v>60</v>
      </c>
      <c r="D137" s="500">
        <f>+F126</f>
        <v>35</v>
      </c>
      <c r="E137" s="1053"/>
    </row>
  </sheetData>
  <mergeCells count="69">
    <mergeCell ref="C9:N9"/>
    <mergeCell ref="B2:P2"/>
    <mergeCell ref="B4:P4"/>
    <mergeCell ref="A5:L5"/>
    <mergeCell ref="C7:N7"/>
    <mergeCell ref="C8:N8"/>
    <mergeCell ref="B63:N63"/>
    <mergeCell ref="C10:N10"/>
    <mergeCell ref="C11:E11"/>
    <mergeCell ref="F11:N11"/>
    <mergeCell ref="B15:C22"/>
    <mergeCell ref="B23:C23"/>
    <mergeCell ref="E41:E42"/>
    <mergeCell ref="M46:N46"/>
    <mergeCell ref="B57:B58"/>
    <mergeCell ref="C57:C58"/>
    <mergeCell ref="D57:E57"/>
    <mergeCell ref="C61:N61"/>
    <mergeCell ref="O78:O79"/>
    <mergeCell ref="P78:Q79"/>
    <mergeCell ref="P66:Q66"/>
    <mergeCell ref="P67:Q67"/>
    <mergeCell ref="B73:N73"/>
    <mergeCell ref="B78:B79"/>
    <mergeCell ref="C78:C79"/>
    <mergeCell ref="D78:D79"/>
    <mergeCell ref="E78:E79"/>
    <mergeCell ref="F78:F79"/>
    <mergeCell ref="G78:G79"/>
    <mergeCell ref="H78:H79"/>
    <mergeCell ref="D88:E88"/>
    <mergeCell ref="I78:I79"/>
    <mergeCell ref="J78:L78"/>
    <mergeCell ref="M78:M79"/>
    <mergeCell ref="N78:N79"/>
    <mergeCell ref="P80:Q80"/>
    <mergeCell ref="P81:Q81"/>
    <mergeCell ref="P82:Q82"/>
    <mergeCell ref="B84:N84"/>
    <mergeCell ref="D87:E87"/>
    <mergeCell ref="B91:P91"/>
    <mergeCell ref="B94:N94"/>
    <mergeCell ref="E105:E107"/>
    <mergeCell ref="B110:N110"/>
    <mergeCell ref="B112:B113"/>
    <mergeCell ref="C112:C113"/>
    <mergeCell ref="D112:D113"/>
    <mergeCell ref="E112:E113"/>
    <mergeCell ref="F112:F113"/>
    <mergeCell ref="G112:G113"/>
    <mergeCell ref="B126:B128"/>
    <mergeCell ref="F126:F128"/>
    <mergeCell ref="P112:Q113"/>
    <mergeCell ref="P114:Q114"/>
    <mergeCell ref="P115:Q115"/>
    <mergeCell ref="P116:Q116"/>
    <mergeCell ref="P117:Q117"/>
    <mergeCell ref="P118:Q118"/>
    <mergeCell ref="H112:H113"/>
    <mergeCell ref="I112:I113"/>
    <mergeCell ref="J112:L112"/>
    <mergeCell ref="M112:M113"/>
    <mergeCell ref="N112:N113"/>
    <mergeCell ref="O112:O113"/>
    <mergeCell ref="E136:E137"/>
    <mergeCell ref="P119:Q119"/>
    <mergeCell ref="P120:Q120"/>
    <mergeCell ref="P121:Q121"/>
    <mergeCell ref="P122:Q122"/>
  </mergeCells>
  <dataValidations count="2">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59:IV65579 SR65559:SR65579 ACN65559:ACN65579 AMJ65559:AMJ65579 AWF65559:AWF65579 BGB65559:BGB65579 BPX65559:BPX65579 BZT65559:BZT65579 CJP65559:CJP65579 CTL65559:CTL65579 DDH65559:DDH65579 DND65559:DND65579 DWZ65559:DWZ65579 EGV65559:EGV65579 EQR65559:EQR65579 FAN65559:FAN65579 FKJ65559:FKJ65579 FUF65559:FUF65579 GEB65559:GEB65579 GNX65559:GNX65579 GXT65559:GXT65579 HHP65559:HHP65579 HRL65559:HRL65579 IBH65559:IBH65579 ILD65559:ILD65579 IUZ65559:IUZ65579 JEV65559:JEV65579 JOR65559:JOR65579 JYN65559:JYN65579 KIJ65559:KIJ65579 KSF65559:KSF65579 LCB65559:LCB65579 LLX65559:LLX65579 LVT65559:LVT65579 MFP65559:MFP65579 MPL65559:MPL65579 MZH65559:MZH65579 NJD65559:NJD65579 NSZ65559:NSZ65579 OCV65559:OCV65579 OMR65559:OMR65579 OWN65559:OWN65579 PGJ65559:PGJ65579 PQF65559:PQF65579 QAB65559:QAB65579 QJX65559:QJX65579 QTT65559:QTT65579 RDP65559:RDP65579 RNL65559:RNL65579 RXH65559:RXH65579 SHD65559:SHD65579 SQZ65559:SQZ65579 TAV65559:TAV65579 TKR65559:TKR65579 TUN65559:TUN65579 UEJ65559:UEJ65579 UOF65559:UOF65579 UYB65559:UYB65579 VHX65559:VHX65579 VRT65559:VRT65579 WBP65559:WBP65579 WLL65559:WLL65579 WVH65559:WVH65579 XFD65559:XFD65579 IV131095:IV131115 SR131095:SR131115 ACN131095:ACN131115 AMJ131095:AMJ131115 AWF131095:AWF131115 BGB131095:BGB131115 BPX131095:BPX131115 BZT131095:BZT131115 CJP131095:CJP131115 CTL131095:CTL131115 DDH131095:DDH131115 DND131095:DND131115 DWZ131095:DWZ131115 EGV131095:EGV131115 EQR131095:EQR131115 FAN131095:FAN131115 FKJ131095:FKJ131115 FUF131095:FUF131115 GEB131095:GEB131115 GNX131095:GNX131115 GXT131095:GXT131115 HHP131095:HHP131115 HRL131095:HRL131115 IBH131095:IBH131115 ILD131095:ILD131115 IUZ131095:IUZ131115 JEV131095:JEV131115 JOR131095:JOR131115 JYN131095:JYN131115 KIJ131095:KIJ131115 KSF131095:KSF131115 LCB131095:LCB131115 LLX131095:LLX131115 LVT131095:LVT131115 MFP131095:MFP131115 MPL131095:MPL131115 MZH131095:MZH131115 NJD131095:NJD131115 NSZ131095:NSZ131115 OCV131095:OCV131115 OMR131095:OMR131115 OWN131095:OWN131115 PGJ131095:PGJ131115 PQF131095:PQF131115 QAB131095:QAB131115 QJX131095:QJX131115 QTT131095:QTT131115 RDP131095:RDP131115 RNL131095:RNL131115 RXH131095:RXH131115 SHD131095:SHD131115 SQZ131095:SQZ131115 TAV131095:TAV131115 TKR131095:TKR131115 TUN131095:TUN131115 UEJ131095:UEJ131115 UOF131095:UOF131115 UYB131095:UYB131115 VHX131095:VHX131115 VRT131095:VRT131115 WBP131095:WBP131115 WLL131095:WLL131115 WVH131095:WVH131115 XFD131095:XFD131115 IV196631:IV196651 SR196631:SR196651 ACN196631:ACN196651 AMJ196631:AMJ196651 AWF196631:AWF196651 BGB196631:BGB196651 BPX196631:BPX196651 BZT196631:BZT196651 CJP196631:CJP196651 CTL196631:CTL196651 DDH196631:DDH196651 DND196631:DND196651 DWZ196631:DWZ196651 EGV196631:EGV196651 EQR196631:EQR196651 FAN196631:FAN196651 FKJ196631:FKJ196651 FUF196631:FUF196651 GEB196631:GEB196651 GNX196631:GNX196651 GXT196631:GXT196651 HHP196631:HHP196651 HRL196631:HRL196651 IBH196631:IBH196651 ILD196631:ILD196651 IUZ196631:IUZ196651 JEV196631:JEV196651 JOR196631:JOR196651 JYN196631:JYN196651 KIJ196631:KIJ196651 KSF196631:KSF196651 LCB196631:LCB196651 LLX196631:LLX196651 LVT196631:LVT196651 MFP196631:MFP196651 MPL196631:MPL196651 MZH196631:MZH196651 NJD196631:NJD196651 NSZ196631:NSZ196651 OCV196631:OCV196651 OMR196631:OMR196651 OWN196631:OWN196651 PGJ196631:PGJ196651 PQF196631:PQF196651 QAB196631:QAB196651 QJX196631:QJX196651 QTT196631:QTT196651 RDP196631:RDP196651 RNL196631:RNL196651 RXH196631:RXH196651 SHD196631:SHD196651 SQZ196631:SQZ196651 TAV196631:TAV196651 TKR196631:TKR196651 TUN196631:TUN196651 UEJ196631:UEJ196651 UOF196631:UOF196651 UYB196631:UYB196651 VHX196631:VHX196651 VRT196631:VRT196651 WBP196631:WBP196651 WLL196631:WLL196651 WVH196631:WVH196651 XFD196631:XFD196651 IV262167:IV262187 SR262167:SR262187 ACN262167:ACN262187 AMJ262167:AMJ262187 AWF262167:AWF262187 BGB262167:BGB262187 BPX262167:BPX262187 BZT262167:BZT262187 CJP262167:CJP262187 CTL262167:CTL262187 DDH262167:DDH262187 DND262167:DND262187 DWZ262167:DWZ262187 EGV262167:EGV262187 EQR262167:EQR262187 FAN262167:FAN262187 FKJ262167:FKJ262187 FUF262167:FUF262187 GEB262167:GEB262187 GNX262167:GNX262187 GXT262167:GXT262187 HHP262167:HHP262187 HRL262167:HRL262187 IBH262167:IBH262187 ILD262167:ILD262187 IUZ262167:IUZ262187 JEV262167:JEV262187 JOR262167:JOR262187 JYN262167:JYN262187 KIJ262167:KIJ262187 KSF262167:KSF262187 LCB262167:LCB262187 LLX262167:LLX262187 LVT262167:LVT262187 MFP262167:MFP262187 MPL262167:MPL262187 MZH262167:MZH262187 NJD262167:NJD262187 NSZ262167:NSZ262187 OCV262167:OCV262187 OMR262167:OMR262187 OWN262167:OWN262187 PGJ262167:PGJ262187 PQF262167:PQF262187 QAB262167:QAB262187 QJX262167:QJX262187 QTT262167:QTT262187 RDP262167:RDP262187 RNL262167:RNL262187 RXH262167:RXH262187 SHD262167:SHD262187 SQZ262167:SQZ262187 TAV262167:TAV262187 TKR262167:TKR262187 TUN262167:TUN262187 UEJ262167:UEJ262187 UOF262167:UOF262187 UYB262167:UYB262187 VHX262167:VHX262187 VRT262167:VRT262187 WBP262167:WBP262187 WLL262167:WLL262187 WVH262167:WVH262187 XFD262167:XFD262187 IV327703:IV327723 SR327703:SR327723 ACN327703:ACN327723 AMJ327703:AMJ327723 AWF327703:AWF327723 BGB327703:BGB327723 BPX327703:BPX327723 BZT327703:BZT327723 CJP327703:CJP327723 CTL327703:CTL327723 DDH327703:DDH327723 DND327703:DND327723 DWZ327703:DWZ327723 EGV327703:EGV327723 EQR327703:EQR327723 FAN327703:FAN327723 FKJ327703:FKJ327723 FUF327703:FUF327723 GEB327703:GEB327723 GNX327703:GNX327723 GXT327703:GXT327723 HHP327703:HHP327723 HRL327703:HRL327723 IBH327703:IBH327723 ILD327703:ILD327723 IUZ327703:IUZ327723 JEV327703:JEV327723 JOR327703:JOR327723 JYN327703:JYN327723 KIJ327703:KIJ327723 KSF327703:KSF327723 LCB327703:LCB327723 LLX327703:LLX327723 LVT327703:LVT327723 MFP327703:MFP327723 MPL327703:MPL327723 MZH327703:MZH327723 NJD327703:NJD327723 NSZ327703:NSZ327723 OCV327703:OCV327723 OMR327703:OMR327723 OWN327703:OWN327723 PGJ327703:PGJ327723 PQF327703:PQF327723 QAB327703:QAB327723 QJX327703:QJX327723 QTT327703:QTT327723 RDP327703:RDP327723 RNL327703:RNL327723 RXH327703:RXH327723 SHD327703:SHD327723 SQZ327703:SQZ327723 TAV327703:TAV327723 TKR327703:TKR327723 TUN327703:TUN327723 UEJ327703:UEJ327723 UOF327703:UOF327723 UYB327703:UYB327723 VHX327703:VHX327723 VRT327703:VRT327723 WBP327703:WBP327723 WLL327703:WLL327723 WVH327703:WVH327723 XFD327703:XFD327723 IV393239:IV393259 SR393239:SR393259 ACN393239:ACN393259 AMJ393239:AMJ393259 AWF393239:AWF393259 BGB393239:BGB393259 BPX393239:BPX393259 BZT393239:BZT393259 CJP393239:CJP393259 CTL393239:CTL393259 DDH393239:DDH393259 DND393239:DND393259 DWZ393239:DWZ393259 EGV393239:EGV393259 EQR393239:EQR393259 FAN393239:FAN393259 FKJ393239:FKJ393259 FUF393239:FUF393259 GEB393239:GEB393259 GNX393239:GNX393259 GXT393239:GXT393259 HHP393239:HHP393259 HRL393239:HRL393259 IBH393239:IBH393259 ILD393239:ILD393259 IUZ393239:IUZ393259 JEV393239:JEV393259 JOR393239:JOR393259 JYN393239:JYN393259 KIJ393239:KIJ393259 KSF393239:KSF393259 LCB393239:LCB393259 LLX393239:LLX393259 LVT393239:LVT393259 MFP393239:MFP393259 MPL393239:MPL393259 MZH393239:MZH393259 NJD393239:NJD393259 NSZ393239:NSZ393259 OCV393239:OCV393259 OMR393239:OMR393259 OWN393239:OWN393259 PGJ393239:PGJ393259 PQF393239:PQF393259 QAB393239:QAB393259 QJX393239:QJX393259 QTT393239:QTT393259 RDP393239:RDP393259 RNL393239:RNL393259 RXH393239:RXH393259 SHD393239:SHD393259 SQZ393239:SQZ393259 TAV393239:TAV393259 TKR393239:TKR393259 TUN393239:TUN393259 UEJ393239:UEJ393259 UOF393239:UOF393259 UYB393239:UYB393259 VHX393239:VHX393259 VRT393239:VRT393259 WBP393239:WBP393259 WLL393239:WLL393259 WVH393239:WVH393259 XFD393239:XFD393259 IV458775:IV458795 SR458775:SR458795 ACN458775:ACN458795 AMJ458775:AMJ458795 AWF458775:AWF458795 BGB458775:BGB458795 BPX458775:BPX458795 BZT458775:BZT458795 CJP458775:CJP458795 CTL458775:CTL458795 DDH458775:DDH458795 DND458775:DND458795 DWZ458775:DWZ458795 EGV458775:EGV458795 EQR458775:EQR458795 FAN458775:FAN458795 FKJ458775:FKJ458795 FUF458775:FUF458795 GEB458775:GEB458795 GNX458775:GNX458795 GXT458775:GXT458795 HHP458775:HHP458795 HRL458775:HRL458795 IBH458775:IBH458795 ILD458775:ILD458795 IUZ458775:IUZ458795 JEV458775:JEV458795 JOR458775:JOR458795 JYN458775:JYN458795 KIJ458775:KIJ458795 KSF458775:KSF458795 LCB458775:LCB458795 LLX458775:LLX458795 LVT458775:LVT458795 MFP458775:MFP458795 MPL458775:MPL458795 MZH458775:MZH458795 NJD458775:NJD458795 NSZ458775:NSZ458795 OCV458775:OCV458795 OMR458775:OMR458795 OWN458775:OWN458795 PGJ458775:PGJ458795 PQF458775:PQF458795 QAB458775:QAB458795 QJX458775:QJX458795 QTT458775:QTT458795 RDP458775:RDP458795 RNL458775:RNL458795 RXH458775:RXH458795 SHD458775:SHD458795 SQZ458775:SQZ458795 TAV458775:TAV458795 TKR458775:TKR458795 TUN458775:TUN458795 UEJ458775:UEJ458795 UOF458775:UOF458795 UYB458775:UYB458795 VHX458775:VHX458795 VRT458775:VRT458795 WBP458775:WBP458795 WLL458775:WLL458795 WVH458775:WVH458795 XFD458775:XFD458795 IV524311:IV524331 SR524311:SR524331 ACN524311:ACN524331 AMJ524311:AMJ524331 AWF524311:AWF524331 BGB524311:BGB524331 BPX524311:BPX524331 BZT524311:BZT524331 CJP524311:CJP524331 CTL524311:CTL524331 DDH524311:DDH524331 DND524311:DND524331 DWZ524311:DWZ524331 EGV524311:EGV524331 EQR524311:EQR524331 FAN524311:FAN524331 FKJ524311:FKJ524331 FUF524311:FUF524331 GEB524311:GEB524331 GNX524311:GNX524331 GXT524311:GXT524331 HHP524311:HHP524331 HRL524311:HRL524331 IBH524311:IBH524331 ILD524311:ILD524331 IUZ524311:IUZ524331 JEV524311:JEV524331 JOR524311:JOR524331 JYN524311:JYN524331 KIJ524311:KIJ524331 KSF524311:KSF524331 LCB524311:LCB524331 LLX524311:LLX524331 LVT524311:LVT524331 MFP524311:MFP524331 MPL524311:MPL524331 MZH524311:MZH524331 NJD524311:NJD524331 NSZ524311:NSZ524331 OCV524311:OCV524331 OMR524311:OMR524331 OWN524311:OWN524331 PGJ524311:PGJ524331 PQF524311:PQF524331 QAB524311:QAB524331 QJX524311:QJX524331 QTT524311:QTT524331 RDP524311:RDP524331 RNL524311:RNL524331 RXH524311:RXH524331 SHD524311:SHD524331 SQZ524311:SQZ524331 TAV524311:TAV524331 TKR524311:TKR524331 TUN524311:TUN524331 UEJ524311:UEJ524331 UOF524311:UOF524331 UYB524311:UYB524331 VHX524311:VHX524331 VRT524311:VRT524331 WBP524311:WBP524331 WLL524311:WLL524331 WVH524311:WVH524331 XFD524311:XFD524331 IV589847:IV589867 SR589847:SR589867 ACN589847:ACN589867 AMJ589847:AMJ589867 AWF589847:AWF589867 BGB589847:BGB589867 BPX589847:BPX589867 BZT589847:BZT589867 CJP589847:CJP589867 CTL589847:CTL589867 DDH589847:DDH589867 DND589847:DND589867 DWZ589847:DWZ589867 EGV589847:EGV589867 EQR589847:EQR589867 FAN589847:FAN589867 FKJ589847:FKJ589867 FUF589847:FUF589867 GEB589847:GEB589867 GNX589847:GNX589867 GXT589847:GXT589867 HHP589847:HHP589867 HRL589847:HRL589867 IBH589847:IBH589867 ILD589847:ILD589867 IUZ589847:IUZ589867 JEV589847:JEV589867 JOR589847:JOR589867 JYN589847:JYN589867 KIJ589847:KIJ589867 KSF589847:KSF589867 LCB589847:LCB589867 LLX589847:LLX589867 LVT589847:LVT589867 MFP589847:MFP589867 MPL589847:MPL589867 MZH589847:MZH589867 NJD589847:NJD589867 NSZ589847:NSZ589867 OCV589847:OCV589867 OMR589847:OMR589867 OWN589847:OWN589867 PGJ589847:PGJ589867 PQF589847:PQF589867 QAB589847:QAB589867 QJX589847:QJX589867 QTT589847:QTT589867 RDP589847:RDP589867 RNL589847:RNL589867 RXH589847:RXH589867 SHD589847:SHD589867 SQZ589847:SQZ589867 TAV589847:TAV589867 TKR589847:TKR589867 TUN589847:TUN589867 UEJ589847:UEJ589867 UOF589847:UOF589867 UYB589847:UYB589867 VHX589847:VHX589867 VRT589847:VRT589867 WBP589847:WBP589867 WLL589847:WLL589867 WVH589847:WVH589867 XFD589847:XFD589867 IV655383:IV655403 SR655383:SR655403 ACN655383:ACN655403 AMJ655383:AMJ655403 AWF655383:AWF655403 BGB655383:BGB655403 BPX655383:BPX655403 BZT655383:BZT655403 CJP655383:CJP655403 CTL655383:CTL655403 DDH655383:DDH655403 DND655383:DND655403 DWZ655383:DWZ655403 EGV655383:EGV655403 EQR655383:EQR655403 FAN655383:FAN655403 FKJ655383:FKJ655403 FUF655383:FUF655403 GEB655383:GEB655403 GNX655383:GNX655403 GXT655383:GXT655403 HHP655383:HHP655403 HRL655383:HRL655403 IBH655383:IBH655403 ILD655383:ILD655403 IUZ655383:IUZ655403 JEV655383:JEV655403 JOR655383:JOR655403 JYN655383:JYN655403 KIJ655383:KIJ655403 KSF655383:KSF655403 LCB655383:LCB655403 LLX655383:LLX655403 LVT655383:LVT655403 MFP655383:MFP655403 MPL655383:MPL655403 MZH655383:MZH655403 NJD655383:NJD655403 NSZ655383:NSZ655403 OCV655383:OCV655403 OMR655383:OMR655403 OWN655383:OWN655403 PGJ655383:PGJ655403 PQF655383:PQF655403 QAB655383:QAB655403 QJX655383:QJX655403 QTT655383:QTT655403 RDP655383:RDP655403 RNL655383:RNL655403 RXH655383:RXH655403 SHD655383:SHD655403 SQZ655383:SQZ655403 TAV655383:TAV655403 TKR655383:TKR655403 TUN655383:TUN655403 UEJ655383:UEJ655403 UOF655383:UOF655403 UYB655383:UYB655403 VHX655383:VHX655403 VRT655383:VRT655403 WBP655383:WBP655403 WLL655383:WLL655403 WVH655383:WVH655403 XFD655383:XFD655403 IV720919:IV720939 SR720919:SR720939 ACN720919:ACN720939 AMJ720919:AMJ720939 AWF720919:AWF720939 BGB720919:BGB720939 BPX720919:BPX720939 BZT720919:BZT720939 CJP720919:CJP720939 CTL720919:CTL720939 DDH720919:DDH720939 DND720919:DND720939 DWZ720919:DWZ720939 EGV720919:EGV720939 EQR720919:EQR720939 FAN720919:FAN720939 FKJ720919:FKJ720939 FUF720919:FUF720939 GEB720919:GEB720939 GNX720919:GNX720939 GXT720919:GXT720939 HHP720919:HHP720939 HRL720919:HRL720939 IBH720919:IBH720939 ILD720919:ILD720939 IUZ720919:IUZ720939 JEV720919:JEV720939 JOR720919:JOR720939 JYN720919:JYN720939 KIJ720919:KIJ720939 KSF720919:KSF720939 LCB720919:LCB720939 LLX720919:LLX720939 LVT720919:LVT720939 MFP720919:MFP720939 MPL720919:MPL720939 MZH720919:MZH720939 NJD720919:NJD720939 NSZ720919:NSZ720939 OCV720919:OCV720939 OMR720919:OMR720939 OWN720919:OWN720939 PGJ720919:PGJ720939 PQF720919:PQF720939 QAB720919:QAB720939 QJX720919:QJX720939 QTT720919:QTT720939 RDP720919:RDP720939 RNL720919:RNL720939 RXH720919:RXH720939 SHD720919:SHD720939 SQZ720919:SQZ720939 TAV720919:TAV720939 TKR720919:TKR720939 TUN720919:TUN720939 UEJ720919:UEJ720939 UOF720919:UOF720939 UYB720919:UYB720939 VHX720919:VHX720939 VRT720919:VRT720939 WBP720919:WBP720939 WLL720919:WLL720939 WVH720919:WVH720939 XFD720919:XFD720939 IV786455:IV786475 SR786455:SR786475 ACN786455:ACN786475 AMJ786455:AMJ786475 AWF786455:AWF786475 BGB786455:BGB786475 BPX786455:BPX786475 BZT786455:BZT786475 CJP786455:CJP786475 CTL786455:CTL786475 DDH786455:DDH786475 DND786455:DND786475 DWZ786455:DWZ786475 EGV786455:EGV786475 EQR786455:EQR786475 FAN786455:FAN786475 FKJ786455:FKJ786475 FUF786455:FUF786475 GEB786455:GEB786475 GNX786455:GNX786475 GXT786455:GXT786475 HHP786455:HHP786475 HRL786455:HRL786475 IBH786455:IBH786475 ILD786455:ILD786475 IUZ786455:IUZ786475 JEV786455:JEV786475 JOR786455:JOR786475 JYN786455:JYN786475 KIJ786455:KIJ786475 KSF786455:KSF786475 LCB786455:LCB786475 LLX786455:LLX786475 LVT786455:LVT786475 MFP786455:MFP786475 MPL786455:MPL786475 MZH786455:MZH786475 NJD786455:NJD786475 NSZ786455:NSZ786475 OCV786455:OCV786475 OMR786455:OMR786475 OWN786455:OWN786475 PGJ786455:PGJ786475 PQF786455:PQF786475 QAB786455:QAB786475 QJX786455:QJX786475 QTT786455:QTT786475 RDP786455:RDP786475 RNL786455:RNL786475 RXH786455:RXH786475 SHD786455:SHD786475 SQZ786455:SQZ786475 TAV786455:TAV786475 TKR786455:TKR786475 TUN786455:TUN786475 UEJ786455:UEJ786475 UOF786455:UOF786475 UYB786455:UYB786475 VHX786455:VHX786475 VRT786455:VRT786475 WBP786455:WBP786475 WLL786455:WLL786475 WVH786455:WVH786475 XFD786455:XFD786475 IV851991:IV852011 SR851991:SR852011 ACN851991:ACN852011 AMJ851991:AMJ852011 AWF851991:AWF852011 BGB851991:BGB852011 BPX851991:BPX852011 BZT851991:BZT852011 CJP851991:CJP852011 CTL851991:CTL852011 DDH851991:DDH852011 DND851991:DND852011 DWZ851991:DWZ852011 EGV851991:EGV852011 EQR851991:EQR852011 FAN851991:FAN852011 FKJ851991:FKJ852011 FUF851991:FUF852011 GEB851991:GEB852011 GNX851991:GNX852011 GXT851991:GXT852011 HHP851991:HHP852011 HRL851991:HRL852011 IBH851991:IBH852011 ILD851991:ILD852011 IUZ851991:IUZ852011 JEV851991:JEV852011 JOR851991:JOR852011 JYN851991:JYN852011 KIJ851991:KIJ852011 KSF851991:KSF852011 LCB851991:LCB852011 LLX851991:LLX852011 LVT851991:LVT852011 MFP851991:MFP852011 MPL851991:MPL852011 MZH851991:MZH852011 NJD851991:NJD852011 NSZ851991:NSZ852011 OCV851991:OCV852011 OMR851991:OMR852011 OWN851991:OWN852011 PGJ851991:PGJ852011 PQF851991:PQF852011 QAB851991:QAB852011 QJX851991:QJX852011 QTT851991:QTT852011 RDP851991:RDP852011 RNL851991:RNL852011 RXH851991:RXH852011 SHD851991:SHD852011 SQZ851991:SQZ852011 TAV851991:TAV852011 TKR851991:TKR852011 TUN851991:TUN852011 UEJ851991:UEJ852011 UOF851991:UOF852011 UYB851991:UYB852011 VHX851991:VHX852011 VRT851991:VRT852011 WBP851991:WBP852011 WLL851991:WLL852011 WVH851991:WVH852011 XFD851991:XFD852011 IV917527:IV917547 SR917527:SR917547 ACN917527:ACN917547 AMJ917527:AMJ917547 AWF917527:AWF917547 BGB917527:BGB917547 BPX917527:BPX917547 BZT917527:BZT917547 CJP917527:CJP917547 CTL917527:CTL917547 DDH917527:DDH917547 DND917527:DND917547 DWZ917527:DWZ917547 EGV917527:EGV917547 EQR917527:EQR917547 FAN917527:FAN917547 FKJ917527:FKJ917547 FUF917527:FUF917547 GEB917527:GEB917547 GNX917527:GNX917547 GXT917527:GXT917547 HHP917527:HHP917547 HRL917527:HRL917547 IBH917527:IBH917547 ILD917527:ILD917547 IUZ917527:IUZ917547 JEV917527:JEV917547 JOR917527:JOR917547 JYN917527:JYN917547 KIJ917527:KIJ917547 KSF917527:KSF917547 LCB917527:LCB917547 LLX917527:LLX917547 LVT917527:LVT917547 MFP917527:MFP917547 MPL917527:MPL917547 MZH917527:MZH917547 NJD917527:NJD917547 NSZ917527:NSZ917547 OCV917527:OCV917547 OMR917527:OMR917547 OWN917527:OWN917547 PGJ917527:PGJ917547 PQF917527:PQF917547 QAB917527:QAB917547 QJX917527:QJX917547 QTT917527:QTT917547 RDP917527:RDP917547 RNL917527:RNL917547 RXH917527:RXH917547 SHD917527:SHD917547 SQZ917527:SQZ917547 TAV917527:TAV917547 TKR917527:TKR917547 TUN917527:TUN917547 UEJ917527:UEJ917547 UOF917527:UOF917547 UYB917527:UYB917547 VHX917527:VHX917547 VRT917527:VRT917547 WBP917527:WBP917547 WLL917527:WLL917547 WVH917527:WVH917547 XFD917527:XFD917547 IV983063:IV983083 SR983063:SR983083 ACN983063:ACN983083 AMJ983063:AMJ983083 AWF983063:AWF983083 BGB983063:BGB983083 BPX983063:BPX983083 BZT983063:BZT983083 CJP983063:CJP983083 CTL983063:CTL983083 DDH983063:DDH983083 DND983063:DND983083 DWZ983063:DWZ983083 EGV983063:EGV983083 EQR983063:EQR983083 FAN983063:FAN983083 FKJ983063:FKJ983083 FUF983063:FUF983083 GEB983063:GEB983083 GNX983063:GNX983083 GXT983063:GXT983083 HHP983063:HHP983083 HRL983063:HRL983083 IBH983063:IBH983083 ILD983063:ILD983083 IUZ983063:IUZ983083 JEV983063:JEV983083 JOR983063:JOR983083 JYN983063:JYN983083 KIJ983063:KIJ983083 KSF983063:KSF983083 LCB983063:LCB983083 LLX983063:LLX983083 LVT983063:LVT983083 MFP983063:MFP983083 MPL983063:MPL983083 MZH983063:MZH983083 NJD983063:NJD983083 NSZ983063:NSZ983083 OCV983063:OCV983083 OMR983063:OMR983083 OWN983063:OWN983083 PGJ983063:PGJ983083 PQF983063:PQF983083 QAB983063:QAB983083 QJX983063:QJX983083 QTT983063:QTT983083 RDP983063:RDP983083 RNL983063:RNL983083 RXH983063:RXH983083 SHD983063:SHD983083 SQZ983063:SQZ983083 TAV983063:TAV983083 TKR983063:TKR983083 TUN983063:TUN983083 UEJ983063:UEJ983083 UOF983063:UOF983083 UYB983063:UYB983083 VHX983063:VHX983083 VRT983063:VRT983083 WBP983063:WBP983083 WLL983063:WLL983083 WVH983063:WVH983083 XFD983063:XFD983083">
      <formula1>0</formula1>
      <formula2>1</formula2>
    </dataValidation>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59:IS65579 SO65559:SO65579 ACK65559:ACK65579 AMG65559:AMG65579 AWC65559:AWC65579 BFY65559:BFY65579 BPU65559:BPU65579 BZQ65559:BZQ65579 CJM65559:CJM65579 CTI65559:CTI65579 DDE65559:DDE65579 DNA65559:DNA65579 DWW65559:DWW65579 EGS65559:EGS65579 EQO65559:EQO65579 FAK65559:FAK65579 FKG65559:FKG65579 FUC65559:FUC65579 GDY65559:GDY65579 GNU65559:GNU65579 GXQ65559:GXQ65579 HHM65559:HHM65579 HRI65559:HRI65579 IBE65559:IBE65579 ILA65559:ILA65579 IUW65559:IUW65579 JES65559:JES65579 JOO65559:JOO65579 JYK65559:JYK65579 KIG65559:KIG65579 KSC65559:KSC65579 LBY65559:LBY65579 LLU65559:LLU65579 LVQ65559:LVQ65579 MFM65559:MFM65579 MPI65559:MPI65579 MZE65559:MZE65579 NJA65559:NJA65579 NSW65559:NSW65579 OCS65559:OCS65579 OMO65559:OMO65579 OWK65559:OWK65579 PGG65559:PGG65579 PQC65559:PQC65579 PZY65559:PZY65579 QJU65559:QJU65579 QTQ65559:QTQ65579 RDM65559:RDM65579 RNI65559:RNI65579 RXE65559:RXE65579 SHA65559:SHA65579 SQW65559:SQW65579 TAS65559:TAS65579 TKO65559:TKO65579 TUK65559:TUK65579 UEG65559:UEG65579 UOC65559:UOC65579 UXY65559:UXY65579 VHU65559:VHU65579 VRQ65559:VRQ65579 WBM65559:WBM65579 WLI65559:WLI65579 WVE65559:WVE65579 XFA65559:XFA65579 IS131095:IS131115 SO131095:SO131115 ACK131095:ACK131115 AMG131095:AMG131115 AWC131095:AWC131115 BFY131095:BFY131115 BPU131095:BPU131115 BZQ131095:BZQ131115 CJM131095:CJM131115 CTI131095:CTI131115 DDE131095:DDE131115 DNA131095:DNA131115 DWW131095:DWW131115 EGS131095:EGS131115 EQO131095:EQO131115 FAK131095:FAK131115 FKG131095:FKG131115 FUC131095:FUC131115 GDY131095:GDY131115 GNU131095:GNU131115 GXQ131095:GXQ131115 HHM131095:HHM131115 HRI131095:HRI131115 IBE131095:IBE131115 ILA131095:ILA131115 IUW131095:IUW131115 JES131095:JES131115 JOO131095:JOO131115 JYK131095:JYK131115 KIG131095:KIG131115 KSC131095:KSC131115 LBY131095:LBY131115 LLU131095:LLU131115 LVQ131095:LVQ131115 MFM131095:MFM131115 MPI131095:MPI131115 MZE131095:MZE131115 NJA131095:NJA131115 NSW131095:NSW131115 OCS131095:OCS131115 OMO131095:OMO131115 OWK131095:OWK131115 PGG131095:PGG131115 PQC131095:PQC131115 PZY131095:PZY131115 QJU131095:QJU131115 QTQ131095:QTQ131115 RDM131095:RDM131115 RNI131095:RNI131115 RXE131095:RXE131115 SHA131095:SHA131115 SQW131095:SQW131115 TAS131095:TAS131115 TKO131095:TKO131115 TUK131095:TUK131115 UEG131095:UEG131115 UOC131095:UOC131115 UXY131095:UXY131115 VHU131095:VHU131115 VRQ131095:VRQ131115 WBM131095:WBM131115 WLI131095:WLI131115 WVE131095:WVE131115 XFA131095:XFA131115 IS196631:IS196651 SO196631:SO196651 ACK196631:ACK196651 AMG196631:AMG196651 AWC196631:AWC196651 BFY196631:BFY196651 BPU196631:BPU196651 BZQ196631:BZQ196651 CJM196631:CJM196651 CTI196631:CTI196651 DDE196631:DDE196651 DNA196631:DNA196651 DWW196631:DWW196651 EGS196631:EGS196651 EQO196631:EQO196651 FAK196631:FAK196651 FKG196631:FKG196651 FUC196631:FUC196651 GDY196631:GDY196651 GNU196631:GNU196651 GXQ196631:GXQ196651 HHM196631:HHM196651 HRI196631:HRI196651 IBE196631:IBE196651 ILA196631:ILA196651 IUW196631:IUW196651 JES196631:JES196651 JOO196631:JOO196651 JYK196631:JYK196651 KIG196631:KIG196651 KSC196631:KSC196651 LBY196631:LBY196651 LLU196631:LLU196651 LVQ196631:LVQ196651 MFM196631:MFM196651 MPI196631:MPI196651 MZE196631:MZE196651 NJA196631:NJA196651 NSW196631:NSW196651 OCS196631:OCS196651 OMO196631:OMO196651 OWK196631:OWK196651 PGG196631:PGG196651 PQC196631:PQC196651 PZY196631:PZY196651 QJU196631:QJU196651 QTQ196631:QTQ196651 RDM196631:RDM196651 RNI196631:RNI196651 RXE196631:RXE196651 SHA196631:SHA196651 SQW196631:SQW196651 TAS196631:TAS196651 TKO196631:TKO196651 TUK196631:TUK196651 UEG196631:UEG196651 UOC196631:UOC196651 UXY196631:UXY196651 VHU196631:VHU196651 VRQ196631:VRQ196651 WBM196631:WBM196651 WLI196631:WLI196651 WVE196631:WVE196651 XFA196631:XFA196651 IS262167:IS262187 SO262167:SO262187 ACK262167:ACK262187 AMG262167:AMG262187 AWC262167:AWC262187 BFY262167:BFY262187 BPU262167:BPU262187 BZQ262167:BZQ262187 CJM262167:CJM262187 CTI262167:CTI262187 DDE262167:DDE262187 DNA262167:DNA262187 DWW262167:DWW262187 EGS262167:EGS262187 EQO262167:EQO262187 FAK262167:FAK262187 FKG262167:FKG262187 FUC262167:FUC262187 GDY262167:GDY262187 GNU262167:GNU262187 GXQ262167:GXQ262187 HHM262167:HHM262187 HRI262167:HRI262187 IBE262167:IBE262187 ILA262167:ILA262187 IUW262167:IUW262187 JES262167:JES262187 JOO262167:JOO262187 JYK262167:JYK262187 KIG262167:KIG262187 KSC262167:KSC262187 LBY262167:LBY262187 LLU262167:LLU262187 LVQ262167:LVQ262187 MFM262167:MFM262187 MPI262167:MPI262187 MZE262167:MZE262187 NJA262167:NJA262187 NSW262167:NSW262187 OCS262167:OCS262187 OMO262167:OMO262187 OWK262167:OWK262187 PGG262167:PGG262187 PQC262167:PQC262187 PZY262167:PZY262187 QJU262167:QJU262187 QTQ262167:QTQ262187 RDM262167:RDM262187 RNI262167:RNI262187 RXE262167:RXE262187 SHA262167:SHA262187 SQW262167:SQW262187 TAS262167:TAS262187 TKO262167:TKO262187 TUK262167:TUK262187 UEG262167:UEG262187 UOC262167:UOC262187 UXY262167:UXY262187 VHU262167:VHU262187 VRQ262167:VRQ262187 WBM262167:WBM262187 WLI262167:WLI262187 WVE262167:WVE262187 XFA262167:XFA262187 IS327703:IS327723 SO327703:SO327723 ACK327703:ACK327723 AMG327703:AMG327723 AWC327703:AWC327723 BFY327703:BFY327723 BPU327703:BPU327723 BZQ327703:BZQ327723 CJM327703:CJM327723 CTI327703:CTI327723 DDE327703:DDE327723 DNA327703:DNA327723 DWW327703:DWW327723 EGS327703:EGS327723 EQO327703:EQO327723 FAK327703:FAK327723 FKG327703:FKG327723 FUC327703:FUC327723 GDY327703:GDY327723 GNU327703:GNU327723 GXQ327703:GXQ327723 HHM327703:HHM327723 HRI327703:HRI327723 IBE327703:IBE327723 ILA327703:ILA327723 IUW327703:IUW327723 JES327703:JES327723 JOO327703:JOO327723 JYK327703:JYK327723 KIG327703:KIG327723 KSC327703:KSC327723 LBY327703:LBY327723 LLU327703:LLU327723 LVQ327703:LVQ327723 MFM327703:MFM327723 MPI327703:MPI327723 MZE327703:MZE327723 NJA327703:NJA327723 NSW327703:NSW327723 OCS327703:OCS327723 OMO327703:OMO327723 OWK327703:OWK327723 PGG327703:PGG327723 PQC327703:PQC327723 PZY327703:PZY327723 QJU327703:QJU327723 QTQ327703:QTQ327723 RDM327703:RDM327723 RNI327703:RNI327723 RXE327703:RXE327723 SHA327703:SHA327723 SQW327703:SQW327723 TAS327703:TAS327723 TKO327703:TKO327723 TUK327703:TUK327723 UEG327703:UEG327723 UOC327703:UOC327723 UXY327703:UXY327723 VHU327703:VHU327723 VRQ327703:VRQ327723 WBM327703:WBM327723 WLI327703:WLI327723 WVE327703:WVE327723 XFA327703:XFA327723 IS393239:IS393259 SO393239:SO393259 ACK393239:ACK393259 AMG393239:AMG393259 AWC393239:AWC393259 BFY393239:BFY393259 BPU393239:BPU393259 BZQ393239:BZQ393259 CJM393239:CJM393259 CTI393239:CTI393259 DDE393239:DDE393259 DNA393239:DNA393259 DWW393239:DWW393259 EGS393239:EGS393259 EQO393239:EQO393259 FAK393239:FAK393259 FKG393239:FKG393259 FUC393239:FUC393259 GDY393239:GDY393259 GNU393239:GNU393259 GXQ393239:GXQ393259 HHM393239:HHM393259 HRI393239:HRI393259 IBE393239:IBE393259 ILA393239:ILA393259 IUW393239:IUW393259 JES393239:JES393259 JOO393239:JOO393259 JYK393239:JYK393259 KIG393239:KIG393259 KSC393239:KSC393259 LBY393239:LBY393259 LLU393239:LLU393259 LVQ393239:LVQ393259 MFM393239:MFM393259 MPI393239:MPI393259 MZE393239:MZE393259 NJA393239:NJA393259 NSW393239:NSW393259 OCS393239:OCS393259 OMO393239:OMO393259 OWK393239:OWK393259 PGG393239:PGG393259 PQC393239:PQC393259 PZY393239:PZY393259 QJU393239:QJU393259 QTQ393239:QTQ393259 RDM393239:RDM393259 RNI393239:RNI393259 RXE393239:RXE393259 SHA393239:SHA393259 SQW393239:SQW393259 TAS393239:TAS393259 TKO393239:TKO393259 TUK393239:TUK393259 UEG393239:UEG393259 UOC393239:UOC393259 UXY393239:UXY393259 VHU393239:VHU393259 VRQ393239:VRQ393259 WBM393239:WBM393259 WLI393239:WLI393259 WVE393239:WVE393259 XFA393239:XFA393259 IS458775:IS458795 SO458775:SO458795 ACK458775:ACK458795 AMG458775:AMG458795 AWC458775:AWC458795 BFY458775:BFY458795 BPU458775:BPU458795 BZQ458775:BZQ458795 CJM458775:CJM458795 CTI458775:CTI458795 DDE458775:DDE458795 DNA458775:DNA458795 DWW458775:DWW458795 EGS458775:EGS458795 EQO458775:EQO458795 FAK458775:FAK458795 FKG458775:FKG458795 FUC458775:FUC458795 GDY458775:GDY458795 GNU458775:GNU458795 GXQ458775:GXQ458795 HHM458775:HHM458795 HRI458775:HRI458795 IBE458775:IBE458795 ILA458775:ILA458795 IUW458775:IUW458795 JES458775:JES458795 JOO458775:JOO458795 JYK458775:JYK458795 KIG458775:KIG458795 KSC458775:KSC458795 LBY458775:LBY458795 LLU458775:LLU458795 LVQ458775:LVQ458795 MFM458775:MFM458795 MPI458775:MPI458795 MZE458775:MZE458795 NJA458775:NJA458795 NSW458775:NSW458795 OCS458775:OCS458795 OMO458775:OMO458795 OWK458775:OWK458795 PGG458775:PGG458795 PQC458775:PQC458795 PZY458775:PZY458795 QJU458775:QJU458795 QTQ458775:QTQ458795 RDM458775:RDM458795 RNI458775:RNI458795 RXE458775:RXE458795 SHA458775:SHA458795 SQW458775:SQW458795 TAS458775:TAS458795 TKO458775:TKO458795 TUK458775:TUK458795 UEG458775:UEG458795 UOC458775:UOC458795 UXY458775:UXY458795 VHU458775:VHU458795 VRQ458775:VRQ458795 WBM458775:WBM458795 WLI458775:WLI458795 WVE458775:WVE458795 XFA458775:XFA458795 IS524311:IS524331 SO524311:SO524331 ACK524311:ACK524331 AMG524311:AMG524331 AWC524311:AWC524331 BFY524311:BFY524331 BPU524311:BPU524331 BZQ524311:BZQ524331 CJM524311:CJM524331 CTI524311:CTI524331 DDE524311:DDE524331 DNA524311:DNA524331 DWW524311:DWW524331 EGS524311:EGS524331 EQO524311:EQO524331 FAK524311:FAK524331 FKG524311:FKG524331 FUC524311:FUC524331 GDY524311:GDY524331 GNU524311:GNU524331 GXQ524311:GXQ524331 HHM524311:HHM524331 HRI524311:HRI524331 IBE524311:IBE524331 ILA524311:ILA524331 IUW524311:IUW524331 JES524311:JES524331 JOO524311:JOO524331 JYK524311:JYK524331 KIG524311:KIG524331 KSC524311:KSC524331 LBY524311:LBY524331 LLU524311:LLU524331 LVQ524311:LVQ524331 MFM524311:MFM524331 MPI524311:MPI524331 MZE524311:MZE524331 NJA524311:NJA524331 NSW524311:NSW524331 OCS524311:OCS524331 OMO524311:OMO524331 OWK524311:OWK524331 PGG524311:PGG524331 PQC524311:PQC524331 PZY524311:PZY524331 QJU524311:QJU524331 QTQ524311:QTQ524331 RDM524311:RDM524331 RNI524311:RNI524331 RXE524311:RXE524331 SHA524311:SHA524331 SQW524311:SQW524331 TAS524311:TAS524331 TKO524311:TKO524331 TUK524311:TUK524331 UEG524311:UEG524331 UOC524311:UOC524331 UXY524311:UXY524331 VHU524311:VHU524331 VRQ524311:VRQ524331 WBM524311:WBM524331 WLI524311:WLI524331 WVE524311:WVE524331 XFA524311:XFA524331 IS589847:IS589867 SO589847:SO589867 ACK589847:ACK589867 AMG589847:AMG589867 AWC589847:AWC589867 BFY589847:BFY589867 BPU589847:BPU589867 BZQ589847:BZQ589867 CJM589847:CJM589867 CTI589847:CTI589867 DDE589847:DDE589867 DNA589847:DNA589867 DWW589847:DWW589867 EGS589847:EGS589867 EQO589847:EQO589867 FAK589847:FAK589867 FKG589847:FKG589867 FUC589847:FUC589867 GDY589847:GDY589867 GNU589847:GNU589867 GXQ589847:GXQ589867 HHM589847:HHM589867 HRI589847:HRI589867 IBE589847:IBE589867 ILA589847:ILA589867 IUW589847:IUW589867 JES589847:JES589867 JOO589847:JOO589867 JYK589847:JYK589867 KIG589847:KIG589867 KSC589847:KSC589867 LBY589847:LBY589867 LLU589847:LLU589867 LVQ589847:LVQ589867 MFM589847:MFM589867 MPI589847:MPI589867 MZE589847:MZE589867 NJA589847:NJA589867 NSW589847:NSW589867 OCS589847:OCS589867 OMO589847:OMO589867 OWK589847:OWK589867 PGG589847:PGG589867 PQC589847:PQC589867 PZY589847:PZY589867 QJU589847:QJU589867 QTQ589847:QTQ589867 RDM589847:RDM589867 RNI589847:RNI589867 RXE589847:RXE589867 SHA589847:SHA589867 SQW589847:SQW589867 TAS589847:TAS589867 TKO589847:TKO589867 TUK589847:TUK589867 UEG589847:UEG589867 UOC589847:UOC589867 UXY589847:UXY589867 VHU589847:VHU589867 VRQ589847:VRQ589867 WBM589847:WBM589867 WLI589847:WLI589867 WVE589847:WVE589867 XFA589847:XFA589867 IS655383:IS655403 SO655383:SO655403 ACK655383:ACK655403 AMG655383:AMG655403 AWC655383:AWC655403 BFY655383:BFY655403 BPU655383:BPU655403 BZQ655383:BZQ655403 CJM655383:CJM655403 CTI655383:CTI655403 DDE655383:DDE655403 DNA655383:DNA655403 DWW655383:DWW655403 EGS655383:EGS655403 EQO655383:EQO655403 FAK655383:FAK655403 FKG655383:FKG655403 FUC655383:FUC655403 GDY655383:GDY655403 GNU655383:GNU655403 GXQ655383:GXQ655403 HHM655383:HHM655403 HRI655383:HRI655403 IBE655383:IBE655403 ILA655383:ILA655403 IUW655383:IUW655403 JES655383:JES655403 JOO655383:JOO655403 JYK655383:JYK655403 KIG655383:KIG655403 KSC655383:KSC655403 LBY655383:LBY655403 LLU655383:LLU655403 LVQ655383:LVQ655403 MFM655383:MFM655403 MPI655383:MPI655403 MZE655383:MZE655403 NJA655383:NJA655403 NSW655383:NSW655403 OCS655383:OCS655403 OMO655383:OMO655403 OWK655383:OWK655403 PGG655383:PGG655403 PQC655383:PQC655403 PZY655383:PZY655403 QJU655383:QJU655403 QTQ655383:QTQ655403 RDM655383:RDM655403 RNI655383:RNI655403 RXE655383:RXE655403 SHA655383:SHA655403 SQW655383:SQW655403 TAS655383:TAS655403 TKO655383:TKO655403 TUK655383:TUK655403 UEG655383:UEG655403 UOC655383:UOC655403 UXY655383:UXY655403 VHU655383:VHU655403 VRQ655383:VRQ655403 WBM655383:WBM655403 WLI655383:WLI655403 WVE655383:WVE655403 XFA655383:XFA655403 IS720919:IS720939 SO720919:SO720939 ACK720919:ACK720939 AMG720919:AMG720939 AWC720919:AWC720939 BFY720919:BFY720939 BPU720919:BPU720939 BZQ720919:BZQ720939 CJM720919:CJM720939 CTI720919:CTI720939 DDE720919:DDE720939 DNA720919:DNA720939 DWW720919:DWW720939 EGS720919:EGS720939 EQO720919:EQO720939 FAK720919:FAK720939 FKG720919:FKG720939 FUC720919:FUC720939 GDY720919:GDY720939 GNU720919:GNU720939 GXQ720919:GXQ720939 HHM720919:HHM720939 HRI720919:HRI720939 IBE720919:IBE720939 ILA720919:ILA720939 IUW720919:IUW720939 JES720919:JES720939 JOO720919:JOO720939 JYK720919:JYK720939 KIG720919:KIG720939 KSC720919:KSC720939 LBY720919:LBY720939 LLU720919:LLU720939 LVQ720919:LVQ720939 MFM720919:MFM720939 MPI720919:MPI720939 MZE720919:MZE720939 NJA720919:NJA720939 NSW720919:NSW720939 OCS720919:OCS720939 OMO720919:OMO720939 OWK720919:OWK720939 PGG720919:PGG720939 PQC720919:PQC720939 PZY720919:PZY720939 QJU720919:QJU720939 QTQ720919:QTQ720939 RDM720919:RDM720939 RNI720919:RNI720939 RXE720919:RXE720939 SHA720919:SHA720939 SQW720919:SQW720939 TAS720919:TAS720939 TKO720919:TKO720939 TUK720919:TUK720939 UEG720919:UEG720939 UOC720919:UOC720939 UXY720919:UXY720939 VHU720919:VHU720939 VRQ720919:VRQ720939 WBM720919:WBM720939 WLI720919:WLI720939 WVE720919:WVE720939 XFA720919:XFA720939 IS786455:IS786475 SO786455:SO786475 ACK786455:ACK786475 AMG786455:AMG786475 AWC786455:AWC786475 BFY786455:BFY786475 BPU786455:BPU786475 BZQ786455:BZQ786475 CJM786455:CJM786475 CTI786455:CTI786475 DDE786455:DDE786475 DNA786455:DNA786475 DWW786455:DWW786475 EGS786455:EGS786475 EQO786455:EQO786475 FAK786455:FAK786475 FKG786455:FKG786475 FUC786455:FUC786475 GDY786455:GDY786475 GNU786455:GNU786475 GXQ786455:GXQ786475 HHM786455:HHM786475 HRI786455:HRI786475 IBE786455:IBE786475 ILA786455:ILA786475 IUW786455:IUW786475 JES786455:JES786475 JOO786455:JOO786475 JYK786455:JYK786475 KIG786455:KIG786475 KSC786455:KSC786475 LBY786455:LBY786475 LLU786455:LLU786475 LVQ786455:LVQ786475 MFM786455:MFM786475 MPI786455:MPI786475 MZE786455:MZE786475 NJA786455:NJA786475 NSW786455:NSW786475 OCS786455:OCS786475 OMO786455:OMO786475 OWK786455:OWK786475 PGG786455:PGG786475 PQC786455:PQC786475 PZY786455:PZY786475 QJU786455:QJU786475 QTQ786455:QTQ786475 RDM786455:RDM786475 RNI786455:RNI786475 RXE786455:RXE786475 SHA786455:SHA786475 SQW786455:SQW786475 TAS786455:TAS786475 TKO786455:TKO786475 TUK786455:TUK786475 UEG786455:UEG786475 UOC786455:UOC786475 UXY786455:UXY786475 VHU786455:VHU786475 VRQ786455:VRQ786475 WBM786455:WBM786475 WLI786455:WLI786475 WVE786455:WVE786475 XFA786455:XFA786475 IS851991:IS852011 SO851991:SO852011 ACK851991:ACK852011 AMG851991:AMG852011 AWC851991:AWC852011 BFY851991:BFY852011 BPU851991:BPU852011 BZQ851991:BZQ852011 CJM851991:CJM852011 CTI851991:CTI852011 DDE851991:DDE852011 DNA851991:DNA852011 DWW851991:DWW852011 EGS851991:EGS852011 EQO851991:EQO852011 FAK851991:FAK852011 FKG851991:FKG852011 FUC851991:FUC852011 GDY851991:GDY852011 GNU851991:GNU852011 GXQ851991:GXQ852011 HHM851991:HHM852011 HRI851991:HRI852011 IBE851991:IBE852011 ILA851991:ILA852011 IUW851991:IUW852011 JES851991:JES852011 JOO851991:JOO852011 JYK851991:JYK852011 KIG851991:KIG852011 KSC851991:KSC852011 LBY851991:LBY852011 LLU851991:LLU852011 LVQ851991:LVQ852011 MFM851991:MFM852011 MPI851991:MPI852011 MZE851991:MZE852011 NJA851991:NJA852011 NSW851991:NSW852011 OCS851991:OCS852011 OMO851991:OMO852011 OWK851991:OWK852011 PGG851991:PGG852011 PQC851991:PQC852011 PZY851991:PZY852011 QJU851991:QJU852011 QTQ851991:QTQ852011 RDM851991:RDM852011 RNI851991:RNI852011 RXE851991:RXE852011 SHA851991:SHA852011 SQW851991:SQW852011 TAS851991:TAS852011 TKO851991:TKO852011 TUK851991:TUK852011 UEG851991:UEG852011 UOC851991:UOC852011 UXY851991:UXY852011 VHU851991:VHU852011 VRQ851991:VRQ852011 WBM851991:WBM852011 WLI851991:WLI852011 WVE851991:WVE852011 XFA851991:XFA852011 IS917527:IS917547 SO917527:SO917547 ACK917527:ACK917547 AMG917527:AMG917547 AWC917527:AWC917547 BFY917527:BFY917547 BPU917527:BPU917547 BZQ917527:BZQ917547 CJM917527:CJM917547 CTI917527:CTI917547 DDE917527:DDE917547 DNA917527:DNA917547 DWW917527:DWW917547 EGS917527:EGS917547 EQO917527:EQO917547 FAK917527:FAK917547 FKG917527:FKG917547 FUC917527:FUC917547 GDY917527:GDY917547 GNU917527:GNU917547 GXQ917527:GXQ917547 HHM917527:HHM917547 HRI917527:HRI917547 IBE917527:IBE917547 ILA917527:ILA917547 IUW917527:IUW917547 JES917527:JES917547 JOO917527:JOO917547 JYK917527:JYK917547 KIG917527:KIG917547 KSC917527:KSC917547 LBY917527:LBY917547 LLU917527:LLU917547 LVQ917527:LVQ917547 MFM917527:MFM917547 MPI917527:MPI917547 MZE917527:MZE917547 NJA917527:NJA917547 NSW917527:NSW917547 OCS917527:OCS917547 OMO917527:OMO917547 OWK917527:OWK917547 PGG917527:PGG917547 PQC917527:PQC917547 PZY917527:PZY917547 QJU917527:QJU917547 QTQ917527:QTQ917547 RDM917527:RDM917547 RNI917527:RNI917547 RXE917527:RXE917547 SHA917527:SHA917547 SQW917527:SQW917547 TAS917527:TAS917547 TKO917527:TKO917547 TUK917527:TUK917547 UEG917527:UEG917547 UOC917527:UOC917547 UXY917527:UXY917547 VHU917527:VHU917547 VRQ917527:VRQ917547 WBM917527:WBM917547 WLI917527:WLI917547 WVE917527:WVE917547 XFA917527:XFA917547 IS983063:IS983083 SO983063:SO983083 ACK983063:ACK983083 AMG983063:AMG983083 AWC983063:AWC983083 BFY983063:BFY983083 BPU983063:BPU983083 BZQ983063:BZQ983083 CJM983063:CJM983083 CTI983063:CTI983083 DDE983063:DDE983083 DNA983063:DNA983083 DWW983063:DWW983083 EGS983063:EGS983083 EQO983063:EQO983083 FAK983063:FAK983083 FKG983063:FKG983083 FUC983063:FUC983083 GDY983063:GDY983083 GNU983063:GNU983083 GXQ983063:GXQ983083 HHM983063:HHM983083 HRI983063:HRI983083 IBE983063:IBE983083 ILA983063:ILA983083 IUW983063:IUW983083 JES983063:JES983083 JOO983063:JOO983083 JYK983063:JYK983083 KIG983063:KIG983083 KSC983063:KSC983083 LBY983063:LBY983083 LLU983063:LLU983083 LVQ983063:LVQ983083 MFM983063:MFM983083 MPI983063:MPI983083 MZE983063:MZE983083 NJA983063:NJA983083 NSW983063:NSW983083 OCS983063:OCS983083 OMO983063:OMO983083 OWK983063:OWK983083 PGG983063:PGG983083 PQC983063:PQC983083 PZY983063:PZY983083 QJU983063:QJU983083 QTQ983063:QTQ983083 RDM983063:RDM983083 RNI983063:RNI983083 RXE983063:RXE983083 SHA983063:SHA983083 SQW983063:SQW983083 TAS983063:TAS983083 TKO983063:TKO983083 TUK983063:TUK983083 UEG983063:UEG983083 UOC983063:UOC983083 UXY983063:UXY983083 VHU983063:VHU983083 VRQ983063:VRQ983083 WBM983063:WBM983083 WLI983063:WLI983083 WVE983063:WVE983083 XFA983063:XFA983083 A25:A45 IW25:IW45 SS25:SS45 ACO25:ACO45 AMK25:AMK45 AWG25:AWG45 BGC25:BGC45 BPY25:BPY45 BZU25:BZU45 CJQ25:CJQ45 CTM25:CTM45 DDI25:DDI45 DNE25:DNE45 DXA25:DXA45 EGW25:EGW45 EQS25:EQS45 FAO25:FAO45 FKK25:FKK45 FUG25:FUG45 GEC25:GEC45 GNY25:GNY45 GXU25:GXU45 HHQ25:HHQ45 HRM25:HRM45 IBI25:IBI45 ILE25:ILE45 IVA25:IVA45 JEW25:JEW45 JOS25:JOS45 JYO25:JYO45 KIK25:KIK45 KSG25:KSG45 LCC25:LCC45 LLY25:LLY45 LVU25:LVU45 MFQ25:MFQ45 MPM25:MPM45 MZI25:MZI45 NJE25:NJE45 NTA25:NTA45 OCW25:OCW45 OMS25:OMS45 OWO25:OWO45 PGK25:PGK45 PQG25:PQG45 QAC25:QAC45 QJY25:QJY45 QTU25:QTU45 RDQ25:RDQ45 RNM25:RNM45 RXI25:RXI45 SHE25:SHE45 SRA25:SRA45 TAW25:TAW45 TKS25:TKS45 TUO25:TUO45 UEK25:UEK45 UOG25:UOG45 UYC25:UYC45 VHY25:VHY45 VRU25:VRU45 WBQ25:WBQ45 WLM25:WLM45 WVI25:WVI45 A65559:A65579 IW65559:IW65579 SS65559:SS65579 ACO65559:ACO65579 AMK65559:AMK65579 AWG65559:AWG65579 BGC65559:BGC65579 BPY65559:BPY65579 BZU65559:BZU65579 CJQ65559:CJQ65579 CTM65559:CTM65579 DDI65559:DDI65579 DNE65559:DNE65579 DXA65559:DXA65579 EGW65559:EGW65579 EQS65559:EQS65579 FAO65559:FAO65579 FKK65559:FKK65579 FUG65559:FUG65579 GEC65559:GEC65579 GNY65559:GNY65579 GXU65559:GXU65579 HHQ65559:HHQ65579 HRM65559:HRM65579 IBI65559:IBI65579 ILE65559:ILE65579 IVA65559:IVA65579 JEW65559:JEW65579 JOS65559:JOS65579 JYO65559:JYO65579 KIK65559:KIK65579 KSG65559:KSG65579 LCC65559:LCC65579 LLY65559:LLY65579 LVU65559:LVU65579 MFQ65559:MFQ65579 MPM65559:MPM65579 MZI65559:MZI65579 NJE65559:NJE65579 NTA65559:NTA65579 OCW65559:OCW65579 OMS65559:OMS65579 OWO65559:OWO65579 PGK65559:PGK65579 PQG65559:PQG65579 QAC65559:QAC65579 QJY65559:QJY65579 QTU65559:QTU65579 RDQ65559:RDQ65579 RNM65559:RNM65579 RXI65559:RXI65579 SHE65559:SHE65579 SRA65559:SRA65579 TAW65559:TAW65579 TKS65559:TKS65579 TUO65559:TUO65579 UEK65559:UEK65579 UOG65559:UOG65579 UYC65559:UYC65579 VHY65559:VHY65579 VRU65559:VRU65579 WBQ65559:WBQ65579 WLM65559:WLM65579 WVI65559:WVI65579 A131095:A131115 IW131095:IW131115 SS131095:SS131115 ACO131095:ACO131115 AMK131095:AMK131115 AWG131095:AWG131115 BGC131095:BGC131115 BPY131095:BPY131115 BZU131095:BZU131115 CJQ131095:CJQ131115 CTM131095:CTM131115 DDI131095:DDI131115 DNE131095:DNE131115 DXA131095:DXA131115 EGW131095:EGW131115 EQS131095:EQS131115 FAO131095:FAO131115 FKK131095:FKK131115 FUG131095:FUG131115 GEC131095:GEC131115 GNY131095:GNY131115 GXU131095:GXU131115 HHQ131095:HHQ131115 HRM131095:HRM131115 IBI131095:IBI131115 ILE131095:ILE131115 IVA131095:IVA131115 JEW131095:JEW131115 JOS131095:JOS131115 JYO131095:JYO131115 KIK131095:KIK131115 KSG131095:KSG131115 LCC131095:LCC131115 LLY131095:LLY131115 LVU131095:LVU131115 MFQ131095:MFQ131115 MPM131095:MPM131115 MZI131095:MZI131115 NJE131095:NJE131115 NTA131095:NTA131115 OCW131095:OCW131115 OMS131095:OMS131115 OWO131095:OWO131115 PGK131095:PGK131115 PQG131095:PQG131115 QAC131095:QAC131115 QJY131095:QJY131115 QTU131095:QTU131115 RDQ131095:RDQ131115 RNM131095:RNM131115 RXI131095:RXI131115 SHE131095:SHE131115 SRA131095:SRA131115 TAW131095:TAW131115 TKS131095:TKS131115 TUO131095:TUO131115 UEK131095:UEK131115 UOG131095:UOG131115 UYC131095:UYC131115 VHY131095:VHY131115 VRU131095:VRU131115 WBQ131095:WBQ131115 WLM131095:WLM131115 WVI131095:WVI131115 A196631:A196651 IW196631:IW196651 SS196631:SS196651 ACO196631:ACO196651 AMK196631:AMK196651 AWG196631:AWG196651 BGC196631:BGC196651 BPY196631:BPY196651 BZU196631:BZU196651 CJQ196631:CJQ196651 CTM196631:CTM196651 DDI196631:DDI196651 DNE196631:DNE196651 DXA196631:DXA196651 EGW196631:EGW196651 EQS196631:EQS196651 FAO196631:FAO196651 FKK196631:FKK196651 FUG196631:FUG196651 GEC196631:GEC196651 GNY196631:GNY196651 GXU196631:GXU196651 HHQ196631:HHQ196651 HRM196631:HRM196651 IBI196631:IBI196651 ILE196631:ILE196651 IVA196631:IVA196651 JEW196631:JEW196651 JOS196631:JOS196651 JYO196631:JYO196651 KIK196631:KIK196651 KSG196631:KSG196651 LCC196631:LCC196651 LLY196631:LLY196651 LVU196631:LVU196651 MFQ196631:MFQ196651 MPM196631:MPM196651 MZI196631:MZI196651 NJE196631:NJE196651 NTA196631:NTA196651 OCW196631:OCW196651 OMS196631:OMS196651 OWO196631:OWO196651 PGK196631:PGK196651 PQG196631:PQG196651 QAC196631:QAC196651 QJY196631:QJY196651 QTU196631:QTU196651 RDQ196631:RDQ196651 RNM196631:RNM196651 RXI196631:RXI196651 SHE196631:SHE196651 SRA196631:SRA196651 TAW196631:TAW196651 TKS196631:TKS196651 TUO196631:TUO196651 UEK196631:UEK196651 UOG196631:UOG196651 UYC196631:UYC196651 VHY196631:VHY196651 VRU196631:VRU196651 WBQ196631:WBQ196651 WLM196631:WLM196651 WVI196631:WVI196651 A262167:A262187 IW262167:IW262187 SS262167:SS262187 ACO262167:ACO262187 AMK262167:AMK262187 AWG262167:AWG262187 BGC262167:BGC262187 BPY262167:BPY262187 BZU262167:BZU262187 CJQ262167:CJQ262187 CTM262167:CTM262187 DDI262167:DDI262187 DNE262167:DNE262187 DXA262167:DXA262187 EGW262167:EGW262187 EQS262167:EQS262187 FAO262167:FAO262187 FKK262167:FKK262187 FUG262167:FUG262187 GEC262167:GEC262187 GNY262167:GNY262187 GXU262167:GXU262187 HHQ262167:HHQ262187 HRM262167:HRM262187 IBI262167:IBI262187 ILE262167:ILE262187 IVA262167:IVA262187 JEW262167:JEW262187 JOS262167:JOS262187 JYO262167:JYO262187 KIK262167:KIK262187 KSG262167:KSG262187 LCC262167:LCC262187 LLY262167:LLY262187 LVU262167:LVU262187 MFQ262167:MFQ262187 MPM262167:MPM262187 MZI262167:MZI262187 NJE262167:NJE262187 NTA262167:NTA262187 OCW262167:OCW262187 OMS262167:OMS262187 OWO262167:OWO262187 PGK262167:PGK262187 PQG262167:PQG262187 QAC262167:QAC262187 QJY262167:QJY262187 QTU262167:QTU262187 RDQ262167:RDQ262187 RNM262167:RNM262187 RXI262167:RXI262187 SHE262167:SHE262187 SRA262167:SRA262187 TAW262167:TAW262187 TKS262167:TKS262187 TUO262167:TUO262187 UEK262167:UEK262187 UOG262167:UOG262187 UYC262167:UYC262187 VHY262167:VHY262187 VRU262167:VRU262187 WBQ262167:WBQ262187 WLM262167:WLM262187 WVI262167:WVI262187 A327703:A327723 IW327703:IW327723 SS327703:SS327723 ACO327703:ACO327723 AMK327703:AMK327723 AWG327703:AWG327723 BGC327703:BGC327723 BPY327703:BPY327723 BZU327703:BZU327723 CJQ327703:CJQ327723 CTM327703:CTM327723 DDI327703:DDI327723 DNE327703:DNE327723 DXA327703:DXA327723 EGW327703:EGW327723 EQS327703:EQS327723 FAO327703:FAO327723 FKK327703:FKK327723 FUG327703:FUG327723 GEC327703:GEC327723 GNY327703:GNY327723 GXU327703:GXU327723 HHQ327703:HHQ327723 HRM327703:HRM327723 IBI327703:IBI327723 ILE327703:ILE327723 IVA327703:IVA327723 JEW327703:JEW327723 JOS327703:JOS327723 JYO327703:JYO327723 KIK327703:KIK327723 KSG327703:KSG327723 LCC327703:LCC327723 LLY327703:LLY327723 LVU327703:LVU327723 MFQ327703:MFQ327723 MPM327703:MPM327723 MZI327703:MZI327723 NJE327703:NJE327723 NTA327703:NTA327723 OCW327703:OCW327723 OMS327703:OMS327723 OWO327703:OWO327723 PGK327703:PGK327723 PQG327703:PQG327723 QAC327703:QAC327723 QJY327703:QJY327723 QTU327703:QTU327723 RDQ327703:RDQ327723 RNM327703:RNM327723 RXI327703:RXI327723 SHE327703:SHE327723 SRA327703:SRA327723 TAW327703:TAW327723 TKS327703:TKS327723 TUO327703:TUO327723 UEK327703:UEK327723 UOG327703:UOG327723 UYC327703:UYC327723 VHY327703:VHY327723 VRU327703:VRU327723 WBQ327703:WBQ327723 WLM327703:WLM327723 WVI327703:WVI327723 A393239:A393259 IW393239:IW393259 SS393239:SS393259 ACO393239:ACO393259 AMK393239:AMK393259 AWG393239:AWG393259 BGC393239:BGC393259 BPY393239:BPY393259 BZU393239:BZU393259 CJQ393239:CJQ393259 CTM393239:CTM393259 DDI393239:DDI393259 DNE393239:DNE393259 DXA393239:DXA393259 EGW393239:EGW393259 EQS393239:EQS393259 FAO393239:FAO393259 FKK393239:FKK393259 FUG393239:FUG393259 GEC393239:GEC393259 GNY393239:GNY393259 GXU393239:GXU393259 HHQ393239:HHQ393259 HRM393239:HRM393259 IBI393239:IBI393259 ILE393239:ILE393259 IVA393239:IVA393259 JEW393239:JEW393259 JOS393239:JOS393259 JYO393239:JYO393259 KIK393239:KIK393259 KSG393239:KSG393259 LCC393239:LCC393259 LLY393239:LLY393259 LVU393239:LVU393259 MFQ393239:MFQ393259 MPM393239:MPM393259 MZI393239:MZI393259 NJE393239:NJE393259 NTA393239:NTA393259 OCW393239:OCW393259 OMS393239:OMS393259 OWO393239:OWO393259 PGK393239:PGK393259 PQG393239:PQG393259 QAC393239:QAC393259 QJY393239:QJY393259 QTU393239:QTU393259 RDQ393239:RDQ393259 RNM393239:RNM393259 RXI393239:RXI393259 SHE393239:SHE393259 SRA393239:SRA393259 TAW393239:TAW393259 TKS393239:TKS393259 TUO393239:TUO393259 UEK393239:UEK393259 UOG393239:UOG393259 UYC393239:UYC393259 VHY393239:VHY393259 VRU393239:VRU393259 WBQ393239:WBQ393259 WLM393239:WLM393259 WVI393239:WVI393259 A458775:A458795 IW458775:IW458795 SS458775:SS458795 ACO458775:ACO458795 AMK458775:AMK458795 AWG458775:AWG458795 BGC458775:BGC458795 BPY458775:BPY458795 BZU458775:BZU458795 CJQ458775:CJQ458795 CTM458775:CTM458795 DDI458775:DDI458795 DNE458775:DNE458795 DXA458775:DXA458795 EGW458775:EGW458795 EQS458775:EQS458795 FAO458775:FAO458795 FKK458775:FKK458795 FUG458775:FUG458795 GEC458775:GEC458795 GNY458775:GNY458795 GXU458775:GXU458795 HHQ458775:HHQ458795 HRM458775:HRM458795 IBI458775:IBI458795 ILE458775:ILE458795 IVA458775:IVA458795 JEW458775:JEW458795 JOS458775:JOS458795 JYO458775:JYO458795 KIK458775:KIK458795 KSG458775:KSG458795 LCC458775:LCC458795 LLY458775:LLY458795 LVU458775:LVU458795 MFQ458775:MFQ458795 MPM458775:MPM458795 MZI458775:MZI458795 NJE458775:NJE458795 NTA458775:NTA458795 OCW458775:OCW458795 OMS458775:OMS458795 OWO458775:OWO458795 PGK458775:PGK458795 PQG458775:PQG458795 QAC458775:QAC458795 QJY458775:QJY458795 QTU458775:QTU458795 RDQ458775:RDQ458795 RNM458775:RNM458795 RXI458775:RXI458795 SHE458775:SHE458795 SRA458775:SRA458795 TAW458775:TAW458795 TKS458775:TKS458795 TUO458775:TUO458795 UEK458775:UEK458795 UOG458775:UOG458795 UYC458775:UYC458795 VHY458775:VHY458795 VRU458775:VRU458795 WBQ458775:WBQ458795 WLM458775:WLM458795 WVI458775:WVI458795 A524311:A524331 IW524311:IW524331 SS524311:SS524331 ACO524311:ACO524331 AMK524311:AMK524331 AWG524311:AWG524331 BGC524311:BGC524331 BPY524311:BPY524331 BZU524311:BZU524331 CJQ524311:CJQ524331 CTM524311:CTM524331 DDI524311:DDI524331 DNE524311:DNE524331 DXA524311:DXA524331 EGW524311:EGW524331 EQS524311:EQS524331 FAO524311:FAO524331 FKK524311:FKK524331 FUG524311:FUG524331 GEC524311:GEC524331 GNY524311:GNY524331 GXU524311:GXU524331 HHQ524311:HHQ524331 HRM524311:HRM524331 IBI524311:IBI524331 ILE524311:ILE524331 IVA524311:IVA524331 JEW524311:JEW524331 JOS524311:JOS524331 JYO524311:JYO524331 KIK524311:KIK524331 KSG524311:KSG524331 LCC524311:LCC524331 LLY524311:LLY524331 LVU524311:LVU524331 MFQ524311:MFQ524331 MPM524311:MPM524331 MZI524311:MZI524331 NJE524311:NJE524331 NTA524311:NTA524331 OCW524311:OCW524331 OMS524311:OMS524331 OWO524311:OWO524331 PGK524311:PGK524331 PQG524311:PQG524331 QAC524311:QAC524331 QJY524311:QJY524331 QTU524311:QTU524331 RDQ524311:RDQ524331 RNM524311:RNM524331 RXI524311:RXI524331 SHE524311:SHE524331 SRA524311:SRA524331 TAW524311:TAW524331 TKS524311:TKS524331 TUO524311:TUO524331 UEK524311:UEK524331 UOG524311:UOG524331 UYC524311:UYC524331 VHY524311:VHY524331 VRU524311:VRU524331 WBQ524311:WBQ524331 WLM524311:WLM524331 WVI524311:WVI524331 A589847:A589867 IW589847:IW589867 SS589847:SS589867 ACO589847:ACO589867 AMK589847:AMK589867 AWG589847:AWG589867 BGC589847:BGC589867 BPY589847:BPY589867 BZU589847:BZU589867 CJQ589847:CJQ589867 CTM589847:CTM589867 DDI589847:DDI589867 DNE589847:DNE589867 DXA589847:DXA589867 EGW589847:EGW589867 EQS589847:EQS589867 FAO589847:FAO589867 FKK589847:FKK589867 FUG589847:FUG589867 GEC589847:GEC589867 GNY589847:GNY589867 GXU589847:GXU589867 HHQ589847:HHQ589867 HRM589847:HRM589867 IBI589847:IBI589867 ILE589847:ILE589867 IVA589847:IVA589867 JEW589847:JEW589867 JOS589847:JOS589867 JYO589847:JYO589867 KIK589847:KIK589867 KSG589847:KSG589867 LCC589847:LCC589867 LLY589847:LLY589867 LVU589847:LVU589867 MFQ589847:MFQ589867 MPM589847:MPM589867 MZI589847:MZI589867 NJE589847:NJE589867 NTA589847:NTA589867 OCW589847:OCW589867 OMS589847:OMS589867 OWO589847:OWO589867 PGK589847:PGK589867 PQG589847:PQG589867 QAC589847:QAC589867 QJY589847:QJY589867 QTU589847:QTU589867 RDQ589847:RDQ589867 RNM589847:RNM589867 RXI589847:RXI589867 SHE589847:SHE589867 SRA589847:SRA589867 TAW589847:TAW589867 TKS589847:TKS589867 TUO589847:TUO589867 UEK589847:UEK589867 UOG589847:UOG589867 UYC589847:UYC589867 VHY589847:VHY589867 VRU589847:VRU589867 WBQ589847:WBQ589867 WLM589847:WLM589867 WVI589847:WVI589867 A655383:A655403 IW655383:IW655403 SS655383:SS655403 ACO655383:ACO655403 AMK655383:AMK655403 AWG655383:AWG655403 BGC655383:BGC655403 BPY655383:BPY655403 BZU655383:BZU655403 CJQ655383:CJQ655403 CTM655383:CTM655403 DDI655383:DDI655403 DNE655383:DNE655403 DXA655383:DXA655403 EGW655383:EGW655403 EQS655383:EQS655403 FAO655383:FAO655403 FKK655383:FKK655403 FUG655383:FUG655403 GEC655383:GEC655403 GNY655383:GNY655403 GXU655383:GXU655403 HHQ655383:HHQ655403 HRM655383:HRM655403 IBI655383:IBI655403 ILE655383:ILE655403 IVA655383:IVA655403 JEW655383:JEW655403 JOS655383:JOS655403 JYO655383:JYO655403 KIK655383:KIK655403 KSG655383:KSG655403 LCC655383:LCC655403 LLY655383:LLY655403 LVU655383:LVU655403 MFQ655383:MFQ655403 MPM655383:MPM655403 MZI655383:MZI655403 NJE655383:NJE655403 NTA655383:NTA655403 OCW655383:OCW655403 OMS655383:OMS655403 OWO655383:OWO655403 PGK655383:PGK655403 PQG655383:PQG655403 QAC655383:QAC655403 QJY655383:QJY655403 QTU655383:QTU655403 RDQ655383:RDQ655403 RNM655383:RNM655403 RXI655383:RXI655403 SHE655383:SHE655403 SRA655383:SRA655403 TAW655383:TAW655403 TKS655383:TKS655403 TUO655383:TUO655403 UEK655383:UEK655403 UOG655383:UOG655403 UYC655383:UYC655403 VHY655383:VHY655403 VRU655383:VRU655403 WBQ655383:WBQ655403 WLM655383:WLM655403 WVI655383:WVI655403 A720919:A720939 IW720919:IW720939 SS720919:SS720939 ACO720919:ACO720939 AMK720919:AMK720939 AWG720919:AWG720939 BGC720919:BGC720939 BPY720919:BPY720939 BZU720919:BZU720939 CJQ720919:CJQ720939 CTM720919:CTM720939 DDI720919:DDI720939 DNE720919:DNE720939 DXA720919:DXA720939 EGW720919:EGW720939 EQS720919:EQS720939 FAO720919:FAO720939 FKK720919:FKK720939 FUG720919:FUG720939 GEC720919:GEC720939 GNY720919:GNY720939 GXU720919:GXU720939 HHQ720919:HHQ720939 HRM720919:HRM720939 IBI720919:IBI720939 ILE720919:ILE720939 IVA720919:IVA720939 JEW720919:JEW720939 JOS720919:JOS720939 JYO720919:JYO720939 KIK720919:KIK720939 KSG720919:KSG720939 LCC720919:LCC720939 LLY720919:LLY720939 LVU720919:LVU720939 MFQ720919:MFQ720939 MPM720919:MPM720939 MZI720919:MZI720939 NJE720919:NJE720939 NTA720919:NTA720939 OCW720919:OCW720939 OMS720919:OMS720939 OWO720919:OWO720939 PGK720919:PGK720939 PQG720919:PQG720939 QAC720919:QAC720939 QJY720919:QJY720939 QTU720919:QTU720939 RDQ720919:RDQ720939 RNM720919:RNM720939 RXI720919:RXI720939 SHE720919:SHE720939 SRA720919:SRA720939 TAW720919:TAW720939 TKS720919:TKS720939 TUO720919:TUO720939 UEK720919:UEK720939 UOG720919:UOG720939 UYC720919:UYC720939 VHY720919:VHY720939 VRU720919:VRU720939 WBQ720919:WBQ720939 WLM720919:WLM720939 WVI720919:WVI720939 A786455:A786475 IW786455:IW786475 SS786455:SS786475 ACO786455:ACO786475 AMK786455:AMK786475 AWG786455:AWG786475 BGC786455:BGC786475 BPY786455:BPY786475 BZU786455:BZU786475 CJQ786455:CJQ786475 CTM786455:CTM786475 DDI786455:DDI786475 DNE786455:DNE786475 DXA786455:DXA786475 EGW786455:EGW786475 EQS786455:EQS786475 FAO786455:FAO786475 FKK786455:FKK786475 FUG786455:FUG786475 GEC786455:GEC786475 GNY786455:GNY786475 GXU786455:GXU786475 HHQ786455:HHQ786475 HRM786455:HRM786475 IBI786455:IBI786475 ILE786455:ILE786475 IVA786455:IVA786475 JEW786455:JEW786475 JOS786455:JOS786475 JYO786455:JYO786475 KIK786455:KIK786475 KSG786455:KSG786475 LCC786455:LCC786475 LLY786455:LLY786475 LVU786455:LVU786475 MFQ786455:MFQ786475 MPM786455:MPM786475 MZI786455:MZI786475 NJE786455:NJE786475 NTA786455:NTA786475 OCW786455:OCW786475 OMS786455:OMS786475 OWO786455:OWO786475 PGK786455:PGK786475 PQG786455:PQG786475 QAC786455:QAC786475 QJY786455:QJY786475 QTU786455:QTU786475 RDQ786455:RDQ786475 RNM786455:RNM786475 RXI786455:RXI786475 SHE786455:SHE786475 SRA786455:SRA786475 TAW786455:TAW786475 TKS786455:TKS786475 TUO786455:TUO786475 UEK786455:UEK786475 UOG786455:UOG786475 UYC786455:UYC786475 VHY786455:VHY786475 VRU786455:VRU786475 WBQ786455:WBQ786475 WLM786455:WLM786475 WVI786455:WVI786475 A851991:A852011 IW851991:IW852011 SS851991:SS852011 ACO851991:ACO852011 AMK851991:AMK852011 AWG851991:AWG852011 BGC851991:BGC852011 BPY851991:BPY852011 BZU851991:BZU852011 CJQ851991:CJQ852011 CTM851991:CTM852011 DDI851991:DDI852011 DNE851991:DNE852011 DXA851991:DXA852011 EGW851991:EGW852011 EQS851991:EQS852011 FAO851991:FAO852011 FKK851991:FKK852011 FUG851991:FUG852011 GEC851991:GEC852011 GNY851991:GNY852011 GXU851991:GXU852011 HHQ851991:HHQ852011 HRM851991:HRM852011 IBI851991:IBI852011 ILE851991:ILE852011 IVA851991:IVA852011 JEW851991:JEW852011 JOS851991:JOS852011 JYO851991:JYO852011 KIK851991:KIK852011 KSG851991:KSG852011 LCC851991:LCC852011 LLY851991:LLY852011 LVU851991:LVU852011 MFQ851991:MFQ852011 MPM851991:MPM852011 MZI851991:MZI852011 NJE851991:NJE852011 NTA851991:NTA852011 OCW851991:OCW852011 OMS851991:OMS852011 OWO851991:OWO852011 PGK851991:PGK852011 PQG851991:PQG852011 QAC851991:QAC852011 QJY851991:QJY852011 QTU851991:QTU852011 RDQ851991:RDQ852011 RNM851991:RNM852011 RXI851991:RXI852011 SHE851991:SHE852011 SRA851991:SRA852011 TAW851991:TAW852011 TKS851991:TKS852011 TUO851991:TUO852011 UEK851991:UEK852011 UOG851991:UOG852011 UYC851991:UYC852011 VHY851991:VHY852011 VRU851991:VRU852011 WBQ851991:WBQ852011 WLM851991:WLM852011 WVI851991:WVI852011 A917527:A917547 IW917527:IW917547 SS917527:SS917547 ACO917527:ACO917547 AMK917527:AMK917547 AWG917527:AWG917547 BGC917527:BGC917547 BPY917527:BPY917547 BZU917527:BZU917547 CJQ917527:CJQ917547 CTM917527:CTM917547 DDI917527:DDI917547 DNE917527:DNE917547 DXA917527:DXA917547 EGW917527:EGW917547 EQS917527:EQS917547 FAO917527:FAO917547 FKK917527:FKK917547 FUG917527:FUG917547 GEC917527:GEC917547 GNY917527:GNY917547 GXU917527:GXU917547 HHQ917527:HHQ917547 HRM917527:HRM917547 IBI917527:IBI917547 ILE917527:ILE917547 IVA917527:IVA917547 JEW917527:JEW917547 JOS917527:JOS917547 JYO917527:JYO917547 KIK917527:KIK917547 KSG917527:KSG917547 LCC917527:LCC917547 LLY917527:LLY917547 LVU917527:LVU917547 MFQ917527:MFQ917547 MPM917527:MPM917547 MZI917527:MZI917547 NJE917527:NJE917547 NTA917527:NTA917547 OCW917527:OCW917547 OMS917527:OMS917547 OWO917527:OWO917547 PGK917527:PGK917547 PQG917527:PQG917547 QAC917527:QAC917547 QJY917527:QJY917547 QTU917527:QTU917547 RDQ917527:RDQ917547 RNM917527:RNM917547 RXI917527:RXI917547 SHE917527:SHE917547 SRA917527:SRA917547 TAW917527:TAW917547 TKS917527:TKS917547 TUO917527:TUO917547 UEK917527:UEK917547 UOG917527:UOG917547 UYC917527:UYC917547 VHY917527:VHY917547 VRU917527:VRU917547 WBQ917527:WBQ917547 WLM917527:WLM917547 WVI917527:WVI917547 A983063:A983083 IW983063:IW983083 SS983063:SS983083 ACO983063:ACO983083 AMK983063:AMK983083 AWG983063:AWG983083 BGC983063:BGC983083 BPY983063:BPY983083 BZU983063:BZU983083 CJQ983063:CJQ983083 CTM983063:CTM983083 DDI983063:DDI983083 DNE983063:DNE983083 DXA983063:DXA983083 EGW983063:EGW983083 EQS983063:EQS983083 FAO983063:FAO983083 FKK983063:FKK983083 FUG983063:FUG983083 GEC983063:GEC983083 GNY983063:GNY983083 GXU983063:GXU983083 HHQ983063:HHQ983083 HRM983063:HRM983083 IBI983063:IBI983083 ILE983063:ILE983083 IVA983063:IVA983083 JEW983063:JEW983083 JOS983063:JOS983083 JYO983063:JYO983083 KIK983063:KIK983083 KSG983063:KSG983083 LCC983063:LCC983083 LLY983063:LLY983083 LVU983063:LVU983083 MFQ983063:MFQ983083 MPM983063:MPM983083 MZI983063:MZI983083 NJE983063:NJE983083 NTA983063:NTA983083 OCW983063:OCW983083 OMS983063:OMS983083 OWO983063:OWO983083 PGK983063:PGK983083 PQG983063:PQG983083 QAC983063:QAC983083 QJY983063:QJY983083 QTU983063:QTU983083 RDQ983063:RDQ983083 RNM983063:RNM983083 RXI983063:RXI983083 SHE983063:SHE983083 SRA983063:SRA983083 TAW983063:TAW983083 TKS983063:TKS983083 TUO983063:TUO983083 UEK983063:UEK983083 UOG983063:UOG983083 UYC983063:UYC983083 VHY983063:VHY983083 VRU983063:VRU983083 WBQ983063:WBQ983083 WLM983063:WLM983083 WVI983063:WVI983083">
      <formula1>"1,2,3,4,5"</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1"/>
  <sheetViews>
    <sheetView topLeftCell="B19" zoomScale="70" zoomScaleNormal="70" workbookViewId="0">
      <selection activeCell="K50" sqref="K50"/>
    </sheetView>
  </sheetViews>
  <sheetFormatPr baseColWidth="1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37.140625" style="31" customWidth="1"/>
    <col min="18" max="18" width="18.28515625" style="31" customWidth="1"/>
    <col min="19" max="22" width="6.42578125" style="31" customWidth="1"/>
    <col min="23" max="251" width="11.42578125" style="31"/>
    <col min="252" max="252" width="1" style="31" customWidth="1"/>
    <col min="253" max="253" width="4.28515625" style="31" customWidth="1"/>
    <col min="254" max="254" width="34.7109375" style="31" customWidth="1"/>
    <col min="255" max="255" width="0" style="31" hidden="1" customWidth="1"/>
    <col min="256" max="256" width="20" style="31" customWidth="1"/>
    <col min="257" max="257" width="20.85546875" style="31" customWidth="1"/>
    <col min="258" max="258" width="25" style="31" customWidth="1"/>
    <col min="259" max="259" width="18.7109375" style="31" customWidth="1"/>
    <col min="260" max="260" width="29.7109375" style="31" customWidth="1"/>
    <col min="261" max="261" width="13.42578125" style="31" customWidth="1"/>
    <col min="262" max="262" width="13.85546875" style="31" customWidth="1"/>
    <col min="263" max="267" width="16.5703125" style="31" customWidth="1"/>
    <col min="268" max="268" width="20.5703125" style="31" customWidth="1"/>
    <col min="269" max="269" width="21.140625" style="31" customWidth="1"/>
    <col min="270" max="270" width="9.5703125" style="31" customWidth="1"/>
    <col min="271" max="271" width="0.42578125" style="31" customWidth="1"/>
    <col min="272" max="278" width="6.42578125" style="31" customWidth="1"/>
    <col min="279" max="507" width="11.42578125" style="31"/>
    <col min="508" max="508" width="1" style="31" customWidth="1"/>
    <col min="509" max="509" width="4.28515625" style="31" customWidth="1"/>
    <col min="510" max="510" width="34.7109375" style="31" customWidth="1"/>
    <col min="511" max="511" width="0" style="31" hidden="1" customWidth="1"/>
    <col min="512" max="512" width="20" style="31" customWidth="1"/>
    <col min="513" max="513" width="20.85546875" style="31" customWidth="1"/>
    <col min="514" max="514" width="25" style="31" customWidth="1"/>
    <col min="515" max="515" width="18.7109375" style="31" customWidth="1"/>
    <col min="516" max="516" width="29.7109375" style="31" customWidth="1"/>
    <col min="517" max="517" width="13.42578125" style="31" customWidth="1"/>
    <col min="518" max="518" width="13.85546875" style="31" customWidth="1"/>
    <col min="519" max="523" width="16.5703125" style="31" customWidth="1"/>
    <col min="524" max="524" width="20.5703125" style="31" customWidth="1"/>
    <col min="525" max="525" width="21.140625" style="31" customWidth="1"/>
    <col min="526" max="526" width="9.5703125" style="31" customWidth="1"/>
    <col min="527" max="527" width="0.42578125" style="31" customWidth="1"/>
    <col min="528" max="534" width="6.42578125" style="31" customWidth="1"/>
    <col min="535" max="763" width="11.42578125" style="31"/>
    <col min="764" max="764" width="1" style="31" customWidth="1"/>
    <col min="765" max="765" width="4.28515625" style="31" customWidth="1"/>
    <col min="766" max="766" width="34.7109375" style="31" customWidth="1"/>
    <col min="767" max="767" width="0" style="31" hidden="1" customWidth="1"/>
    <col min="768" max="768" width="20" style="31" customWidth="1"/>
    <col min="769" max="769" width="20.85546875" style="31" customWidth="1"/>
    <col min="770" max="770" width="25" style="31" customWidth="1"/>
    <col min="771" max="771" width="18.7109375" style="31" customWidth="1"/>
    <col min="772" max="772" width="29.7109375" style="31" customWidth="1"/>
    <col min="773" max="773" width="13.42578125" style="31" customWidth="1"/>
    <col min="774" max="774" width="13.85546875" style="31" customWidth="1"/>
    <col min="775" max="779" width="16.5703125" style="31" customWidth="1"/>
    <col min="780" max="780" width="20.5703125" style="31" customWidth="1"/>
    <col min="781" max="781" width="21.140625" style="31" customWidth="1"/>
    <col min="782" max="782" width="9.5703125" style="31" customWidth="1"/>
    <col min="783" max="783" width="0.42578125" style="31" customWidth="1"/>
    <col min="784" max="790" width="6.42578125" style="31" customWidth="1"/>
    <col min="791" max="1019" width="11.42578125" style="31"/>
    <col min="1020" max="1020" width="1" style="31" customWidth="1"/>
    <col min="1021" max="1021" width="4.28515625" style="31" customWidth="1"/>
    <col min="1022" max="1022" width="34.7109375" style="31" customWidth="1"/>
    <col min="1023" max="1023" width="0" style="31" hidden="1" customWidth="1"/>
    <col min="1024" max="1024" width="20" style="31" customWidth="1"/>
    <col min="1025" max="1025" width="20.85546875" style="31" customWidth="1"/>
    <col min="1026" max="1026" width="25" style="31" customWidth="1"/>
    <col min="1027" max="1027" width="18.7109375" style="31" customWidth="1"/>
    <col min="1028" max="1028" width="29.7109375" style="31" customWidth="1"/>
    <col min="1029" max="1029" width="13.42578125" style="31" customWidth="1"/>
    <col min="1030" max="1030" width="13.85546875" style="31" customWidth="1"/>
    <col min="1031" max="1035" width="16.5703125" style="31" customWidth="1"/>
    <col min="1036" max="1036" width="20.5703125" style="31" customWidth="1"/>
    <col min="1037" max="1037" width="21.140625" style="31" customWidth="1"/>
    <col min="1038" max="1038" width="9.5703125" style="31" customWidth="1"/>
    <col min="1039" max="1039" width="0.42578125" style="31" customWidth="1"/>
    <col min="1040" max="1046" width="6.42578125" style="31" customWidth="1"/>
    <col min="1047" max="1275" width="11.42578125" style="31"/>
    <col min="1276" max="1276" width="1" style="31" customWidth="1"/>
    <col min="1277" max="1277" width="4.28515625" style="31" customWidth="1"/>
    <col min="1278" max="1278" width="34.7109375" style="31" customWidth="1"/>
    <col min="1279" max="1279" width="0" style="31" hidden="1" customWidth="1"/>
    <col min="1280" max="1280" width="20" style="31" customWidth="1"/>
    <col min="1281" max="1281" width="20.85546875" style="31" customWidth="1"/>
    <col min="1282" max="1282" width="25" style="31" customWidth="1"/>
    <col min="1283" max="1283" width="18.7109375" style="31" customWidth="1"/>
    <col min="1284" max="1284" width="29.7109375" style="31" customWidth="1"/>
    <col min="1285" max="1285" width="13.42578125" style="31" customWidth="1"/>
    <col min="1286" max="1286" width="13.85546875" style="31" customWidth="1"/>
    <col min="1287" max="1291" width="16.5703125" style="31" customWidth="1"/>
    <col min="1292" max="1292" width="20.5703125" style="31" customWidth="1"/>
    <col min="1293" max="1293" width="21.140625" style="31" customWidth="1"/>
    <col min="1294" max="1294" width="9.5703125" style="31" customWidth="1"/>
    <col min="1295" max="1295" width="0.42578125" style="31" customWidth="1"/>
    <col min="1296" max="1302" width="6.42578125" style="31" customWidth="1"/>
    <col min="1303" max="1531" width="11.42578125" style="31"/>
    <col min="1532" max="1532" width="1" style="31" customWidth="1"/>
    <col min="1533" max="1533" width="4.28515625" style="31" customWidth="1"/>
    <col min="1534" max="1534" width="34.7109375" style="31" customWidth="1"/>
    <col min="1535" max="1535" width="0" style="31" hidden="1" customWidth="1"/>
    <col min="1536" max="1536" width="20" style="31" customWidth="1"/>
    <col min="1537" max="1537" width="20.85546875" style="31" customWidth="1"/>
    <col min="1538" max="1538" width="25" style="31" customWidth="1"/>
    <col min="1539" max="1539" width="18.7109375" style="31" customWidth="1"/>
    <col min="1540" max="1540" width="29.7109375" style="31" customWidth="1"/>
    <col min="1541" max="1541" width="13.42578125" style="31" customWidth="1"/>
    <col min="1542" max="1542" width="13.85546875" style="31" customWidth="1"/>
    <col min="1543" max="1547" width="16.5703125" style="31" customWidth="1"/>
    <col min="1548" max="1548" width="20.5703125" style="31" customWidth="1"/>
    <col min="1549" max="1549" width="21.140625" style="31" customWidth="1"/>
    <col min="1550" max="1550" width="9.5703125" style="31" customWidth="1"/>
    <col min="1551" max="1551" width="0.42578125" style="31" customWidth="1"/>
    <col min="1552" max="1558" width="6.42578125" style="31" customWidth="1"/>
    <col min="1559" max="1787" width="11.42578125" style="31"/>
    <col min="1788" max="1788" width="1" style="31" customWidth="1"/>
    <col min="1789" max="1789" width="4.28515625" style="31" customWidth="1"/>
    <col min="1790" max="1790" width="34.7109375" style="31" customWidth="1"/>
    <col min="1791" max="1791" width="0" style="31" hidden="1" customWidth="1"/>
    <col min="1792" max="1792" width="20" style="31" customWidth="1"/>
    <col min="1793" max="1793" width="20.85546875" style="31" customWidth="1"/>
    <col min="1794" max="1794" width="25" style="31" customWidth="1"/>
    <col min="1795" max="1795" width="18.7109375" style="31" customWidth="1"/>
    <col min="1796" max="1796" width="29.7109375" style="31" customWidth="1"/>
    <col min="1797" max="1797" width="13.42578125" style="31" customWidth="1"/>
    <col min="1798" max="1798" width="13.85546875" style="31" customWidth="1"/>
    <col min="1799" max="1803" width="16.5703125" style="31" customWidth="1"/>
    <col min="1804" max="1804" width="20.5703125" style="31" customWidth="1"/>
    <col min="1805" max="1805" width="21.140625" style="31" customWidth="1"/>
    <col min="1806" max="1806" width="9.5703125" style="31" customWidth="1"/>
    <col min="1807" max="1807" width="0.42578125" style="31" customWidth="1"/>
    <col min="1808" max="1814" width="6.42578125" style="31" customWidth="1"/>
    <col min="1815" max="2043" width="11.42578125" style="31"/>
    <col min="2044" max="2044" width="1" style="31" customWidth="1"/>
    <col min="2045" max="2045" width="4.28515625" style="31" customWidth="1"/>
    <col min="2046" max="2046" width="34.7109375" style="31" customWidth="1"/>
    <col min="2047" max="2047" width="0" style="31" hidden="1" customWidth="1"/>
    <col min="2048" max="2048" width="20" style="31" customWidth="1"/>
    <col min="2049" max="2049" width="20.85546875" style="31" customWidth="1"/>
    <col min="2050" max="2050" width="25" style="31" customWidth="1"/>
    <col min="2051" max="2051" width="18.7109375" style="31" customWidth="1"/>
    <col min="2052" max="2052" width="29.7109375" style="31" customWidth="1"/>
    <col min="2053" max="2053" width="13.42578125" style="31" customWidth="1"/>
    <col min="2054" max="2054" width="13.85546875" style="31" customWidth="1"/>
    <col min="2055" max="2059" width="16.5703125" style="31" customWidth="1"/>
    <col min="2060" max="2060" width="20.5703125" style="31" customWidth="1"/>
    <col min="2061" max="2061" width="21.140625" style="31" customWidth="1"/>
    <col min="2062" max="2062" width="9.5703125" style="31" customWidth="1"/>
    <col min="2063" max="2063" width="0.42578125" style="31" customWidth="1"/>
    <col min="2064" max="2070" width="6.42578125" style="31" customWidth="1"/>
    <col min="2071" max="2299" width="11.42578125" style="31"/>
    <col min="2300" max="2300" width="1" style="31" customWidth="1"/>
    <col min="2301" max="2301" width="4.28515625" style="31" customWidth="1"/>
    <col min="2302" max="2302" width="34.7109375" style="31" customWidth="1"/>
    <col min="2303" max="2303" width="0" style="31" hidden="1" customWidth="1"/>
    <col min="2304" max="2304" width="20" style="31" customWidth="1"/>
    <col min="2305" max="2305" width="20.85546875" style="31" customWidth="1"/>
    <col min="2306" max="2306" width="25" style="31" customWidth="1"/>
    <col min="2307" max="2307" width="18.7109375" style="31" customWidth="1"/>
    <col min="2308" max="2308" width="29.7109375" style="31" customWidth="1"/>
    <col min="2309" max="2309" width="13.42578125" style="31" customWidth="1"/>
    <col min="2310" max="2310" width="13.85546875" style="31" customWidth="1"/>
    <col min="2311" max="2315" width="16.5703125" style="31" customWidth="1"/>
    <col min="2316" max="2316" width="20.5703125" style="31" customWidth="1"/>
    <col min="2317" max="2317" width="21.140625" style="31" customWidth="1"/>
    <col min="2318" max="2318" width="9.5703125" style="31" customWidth="1"/>
    <col min="2319" max="2319" width="0.42578125" style="31" customWidth="1"/>
    <col min="2320" max="2326" width="6.42578125" style="31" customWidth="1"/>
    <col min="2327" max="2555" width="11.42578125" style="31"/>
    <col min="2556" max="2556" width="1" style="31" customWidth="1"/>
    <col min="2557" max="2557" width="4.28515625" style="31" customWidth="1"/>
    <col min="2558" max="2558" width="34.7109375" style="31" customWidth="1"/>
    <col min="2559" max="2559" width="0" style="31" hidden="1" customWidth="1"/>
    <col min="2560" max="2560" width="20" style="31" customWidth="1"/>
    <col min="2561" max="2561" width="20.85546875" style="31" customWidth="1"/>
    <col min="2562" max="2562" width="25" style="31" customWidth="1"/>
    <col min="2563" max="2563" width="18.7109375" style="31" customWidth="1"/>
    <col min="2564" max="2564" width="29.7109375" style="31" customWidth="1"/>
    <col min="2565" max="2565" width="13.42578125" style="31" customWidth="1"/>
    <col min="2566" max="2566" width="13.85546875" style="31" customWidth="1"/>
    <col min="2567" max="2571" width="16.5703125" style="31" customWidth="1"/>
    <col min="2572" max="2572" width="20.5703125" style="31" customWidth="1"/>
    <col min="2573" max="2573" width="21.140625" style="31" customWidth="1"/>
    <col min="2574" max="2574" width="9.5703125" style="31" customWidth="1"/>
    <col min="2575" max="2575" width="0.42578125" style="31" customWidth="1"/>
    <col min="2576" max="2582" width="6.42578125" style="31" customWidth="1"/>
    <col min="2583" max="2811" width="11.42578125" style="31"/>
    <col min="2812" max="2812" width="1" style="31" customWidth="1"/>
    <col min="2813" max="2813" width="4.28515625" style="31" customWidth="1"/>
    <col min="2814" max="2814" width="34.7109375" style="31" customWidth="1"/>
    <col min="2815" max="2815" width="0" style="31" hidden="1" customWidth="1"/>
    <col min="2816" max="2816" width="20" style="31" customWidth="1"/>
    <col min="2817" max="2817" width="20.85546875" style="31" customWidth="1"/>
    <col min="2818" max="2818" width="25" style="31" customWidth="1"/>
    <col min="2819" max="2819" width="18.7109375" style="31" customWidth="1"/>
    <col min="2820" max="2820" width="29.7109375" style="31" customWidth="1"/>
    <col min="2821" max="2821" width="13.42578125" style="31" customWidth="1"/>
    <col min="2822" max="2822" width="13.85546875" style="31" customWidth="1"/>
    <col min="2823" max="2827" width="16.5703125" style="31" customWidth="1"/>
    <col min="2828" max="2828" width="20.5703125" style="31" customWidth="1"/>
    <col min="2829" max="2829" width="21.140625" style="31" customWidth="1"/>
    <col min="2830" max="2830" width="9.5703125" style="31" customWidth="1"/>
    <col min="2831" max="2831" width="0.42578125" style="31" customWidth="1"/>
    <col min="2832" max="2838" width="6.42578125" style="31" customWidth="1"/>
    <col min="2839" max="3067" width="11.42578125" style="31"/>
    <col min="3068" max="3068" width="1" style="31" customWidth="1"/>
    <col min="3069" max="3069" width="4.28515625" style="31" customWidth="1"/>
    <col min="3070" max="3070" width="34.7109375" style="31" customWidth="1"/>
    <col min="3071" max="3071" width="0" style="31" hidden="1" customWidth="1"/>
    <col min="3072" max="3072" width="20" style="31" customWidth="1"/>
    <col min="3073" max="3073" width="20.85546875" style="31" customWidth="1"/>
    <col min="3074" max="3074" width="25" style="31" customWidth="1"/>
    <col min="3075" max="3075" width="18.7109375" style="31" customWidth="1"/>
    <col min="3076" max="3076" width="29.7109375" style="31" customWidth="1"/>
    <col min="3077" max="3077" width="13.42578125" style="31" customWidth="1"/>
    <col min="3078" max="3078" width="13.85546875" style="31" customWidth="1"/>
    <col min="3079" max="3083" width="16.5703125" style="31" customWidth="1"/>
    <col min="3084" max="3084" width="20.5703125" style="31" customWidth="1"/>
    <col min="3085" max="3085" width="21.140625" style="31" customWidth="1"/>
    <col min="3086" max="3086" width="9.5703125" style="31" customWidth="1"/>
    <col min="3087" max="3087" width="0.42578125" style="31" customWidth="1"/>
    <col min="3088" max="3094" width="6.42578125" style="31" customWidth="1"/>
    <col min="3095" max="3323" width="11.42578125" style="31"/>
    <col min="3324" max="3324" width="1" style="31" customWidth="1"/>
    <col min="3325" max="3325" width="4.28515625" style="31" customWidth="1"/>
    <col min="3326" max="3326" width="34.7109375" style="31" customWidth="1"/>
    <col min="3327" max="3327" width="0" style="31" hidden="1" customWidth="1"/>
    <col min="3328" max="3328" width="20" style="31" customWidth="1"/>
    <col min="3329" max="3329" width="20.85546875" style="31" customWidth="1"/>
    <col min="3330" max="3330" width="25" style="31" customWidth="1"/>
    <col min="3331" max="3331" width="18.7109375" style="31" customWidth="1"/>
    <col min="3332" max="3332" width="29.7109375" style="31" customWidth="1"/>
    <col min="3333" max="3333" width="13.42578125" style="31" customWidth="1"/>
    <col min="3334" max="3334" width="13.85546875" style="31" customWidth="1"/>
    <col min="3335" max="3339" width="16.5703125" style="31" customWidth="1"/>
    <col min="3340" max="3340" width="20.5703125" style="31" customWidth="1"/>
    <col min="3341" max="3341" width="21.140625" style="31" customWidth="1"/>
    <col min="3342" max="3342" width="9.5703125" style="31" customWidth="1"/>
    <col min="3343" max="3343" width="0.42578125" style="31" customWidth="1"/>
    <col min="3344" max="3350" width="6.42578125" style="31" customWidth="1"/>
    <col min="3351" max="3579" width="11.42578125" style="31"/>
    <col min="3580" max="3580" width="1" style="31" customWidth="1"/>
    <col min="3581" max="3581" width="4.28515625" style="31" customWidth="1"/>
    <col min="3582" max="3582" width="34.7109375" style="31" customWidth="1"/>
    <col min="3583" max="3583" width="0" style="31" hidden="1" customWidth="1"/>
    <col min="3584" max="3584" width="20" style="31" customWidth="1"/>
    <col min="3585" max="3585" width="20.85546875" style="31" customWidth="1"/>
    <col min="3586" max="3586" width="25" style="31" customWidth="1"/>
    <col min="3587" max="3587" width="18.7109375" style="31" customWidth="1"/>
    <col min="3588" max="3588" width="29.7109375" style="31" customWidth="1"/>
    <col min="3589" max="3589" width="13.42578125" style="31" customWidth="1"/>
    <col min="3590" max="3590" width="13.85546875" style="31" customWidth="1"/>
    <col min="3591" max="3595" width="16.5703125" style="31" customWidth="1"/>
    <col min="3596" max="3596" width="20.5703125" style="31" customWidth="1"/>
    <col min="3597" max="3597" width="21.140625" style="31" customWidth="1"/>
    <col min="3598" max="3598" width="9.5703125" style="31" customWidth="1"/>
    <col min="3599" max="3599" width="0.42578125" style="31" customWidth="1"/>
    <col min="3600" max="3606" width="6.42578125" style="31" customWidth="1"/>
    <col min="3607" max="3835" width="11.42578125" style="31"/>
    <col min="3836" max="3836" width="1" style="31" customWidth="1"/>
    <col min="3837" max="3837" width="4.28515625" style="31" customWidth="1"/>
    <col min="3838" max="3838" width="34.7109375" style="31" customWidth="1"/>
    <col min="3839" max="3839" width="0" style="31" hidden="1" customWidth="1"/>
    <col min="3840" max="3840" width="20" style="31" customWidth="1"/>
    <col min="3841" max="3841" width="20.85546875" style="31" customWidth="1"/>
    <col min="3842" max="3842" width="25" style="31" customWidth="1"/>
    <col min="3843" max="3843" width="18.7109375" style="31" customWidth="1"/>
    <col min="3844" max="3844" width="29.7109375" style="31" customWidth="1"/>
    <col min="3845" max="3845" width="13.42578125" style="31" customWidth="1"/>
    <col min="3846" max="3846" width="13.85546875" style="31" customWidth="1"/>
    <col min="3847" max="3851" width="16.5703125" style="31" customWidth="1"/>
    <col min="3852" max="3852" width="20.5703125" style="31" customWidth="1"/>
    <col min="3853" max="3853" width="21.140625" style="31" customWidth="1"/>
    <col min="3854" max="3854" width="9.5703125" style="31" customWidth="1"/>
    <col min="3855" max="3855" width="0.42578125" style="31" customWidth="1"/>
    <col min="3856" max="3862" width="6.42578125" style="31" customWidth="1"/>
    <col min="3863" max="4091" width="11.42578125" style="31"/>
    <col min="4092" max="4092" width="1" style="31" customWidth="1"/>
    <col min="4093" max="4093" width="4.28515625" style="31" customWidth="1"/>
    <col min="4094" max="4094" width="34.7109375" style="31" customWidth="1"/>
    <col min="4095" max="4095" width="0" style="31" hidden="1" customWidth="1"/>
    <col min="4096" max="4096" width="20" style="31" customWidth="1"/>
    <col min="4097" max="4097" width="20.85546875" style="31" customWidth="1"/>
    <col min="4098" max="4098" width="25" style="31" customWidth="1"/>
    <col min="4099" max="4099" width="18.7109375" style="31" customWidth="1"/>
    <col min="4100" max="4100" width="29.7109375" style="31" customWidth="1"/>
    <col min="4101" max="4101" width="13.42578125" style="31" customWidth="1"/>
    <col min="4102" max="4102" width="13.85546875" style="31" customWidth="1"/>
    <col min="4103" max="4107" width="16.5703125" style="31" customWidth="1"/>
    <col min="4108" max="4108" width="20.5703125" style="31" customWidth="1"/>
    <col min="4109" max="4109" width="21.140625" style="31" customWidth="1"/>
    <col min="4110" max="4110" width="9.5703125" style="31" customWidth="1"/>
    <col min="4111" max="4111" width="0.42578125" style="31" customWidth="1"/>
    <col min="4112" max="4118" width="6.42578125" style="31" customWidth="1"/>
    <col min="4119" max="4347" width="11.42578125" style="31"/>
    <col min="4348" max="4348" width="1" style="31" customWidth="1"/>
    <col min="4349" max="4349" width="4.28515625" style="31" customWidth="1"/>
    <col min="4350" max="4350" width="34.7109375" style="31" customWidth="1"/>
    <col min="4351" max="4351" width="0" style="31" hidden="1" customWidth="1"/>
    <col min="4352" max="4352" width="20" style="31" customWidth="1"/>
    <col min="4353" max="4353" width="20.85546875" style="31" customWidth="1"/>
    <col min="4354" max="4354" width="25" style="31" customWidth="1"/>
    <col min="4355" max="4355" width="18.7109375" style="31" customWidth="1"/>
    <col min="4356" max="4356" width="29.7109375" style="31" customWidth="1"/>
    <col min="4357" max="4357" width="13.42578125" style="31" customWidth="1"/>
    <col min="4358" max="4358" width="13.85546875" style="31" customWidth="1"/>
    <col min="4359" max="4363" width="16.5703125" style="31" customWidth="1"/>
    <col min="4364" max="4364" width="20.5703125" style="31" customWidth="1"/>
    <col min="4365" max="4365" width="21.140625" style="31" customWidth="1"/>
    <col min="4366" max="4366" width="9.5703125" style="31" customWidth="1"/>
    <col min="4367" max="4367" width="0.42578125" style="31" customWidth="1"/>
    <col min="4368" max="4374" width="6.42578125" style="31" customWidth="1"/>
    <col min="4375" max="4603" width="11.42578125" style="31"/>
    <col min="4604" max="4604" width="1" style="31" customWidth="1"/>
    <col min="4605" max="4605" width="4.28515625" style="31" customWidth="1"/>
    <col min="4606" max="4606" width="34.7109375" style="31" customWidth="1"/>
    <col min="4607" max="4607" width="0" style="31" hidden="1" customWidth="1"/>
    <col min="4608" max="4608" width="20" style="31" customWidth="1"/>
    <col min="4609" max="4609" width="20.85546875" style="31" customWidth="1"/>
    <col min="4610" max="4610" width="25" style="31" customWidth="1"/>
    <col min="4611" max="4611" width="18.7109375" style="31" customWidth="1"/>
    <col min="4612" max="4612" width="29.7109375" style="31" customWidth="1"/>
    <col min="4613" max="4613" width="13.42578125" style="31" customWidth="1"/>
    <col min="4614" max="4614" width="13.85546875" style="31" customWidth="1"/>
    <col min="4615" max="4619" width="16.5703125" style="31" customWidth="1"/>
    <col min="4620" max="4620" width="20.5703125" style="31" customWidth="1"/>
    <col min="4621" max="4621" width="21.140625" style="31" customWidth="1"/>
    <col min="4622" max="4622" width="9.5703125" style="31" customWidth="1"/>
    <col min="4623" max="4623" width="0.42578125" style="31" customWidth="1"/>
    <col min="4624" max="4630" width="6.42578125" style="31" customWidth="1"/>
    <col min="4631" max="4859" width="11.42578125" style="31"/>
    <col min="4860" max="4860" width="1" style="31" customWidth="1"/>
    <col min="4861" max="4861" width="4.28515625" style="31" customWidth="1"/>
    <col min="4862" max="4862" width="34.7109375" style="31" customWidth="1"/>
    <col min="4863" max="4863" width="0" style="31" hidden="1" customWidth="1"/>
    <col min="4864" max="4864" width="20" style="31" customWidth="1"/>
    <col min="4865" max="4865" width="20.85546875" style="31" customWidth="1"/>
    <col min="4866" max="4866" width="25" style="31" customWidth="1"/>
    <col min="4867" max="4867" width="18.7109375" style="31" customWidth="1"/>
    <col min="4868" max="4868" width="29.7109375" style="31" customWidth="1"/>
    <col min="4869" max="4869" width="13.42578125" style="31" customWidth="1"/>
    <col min="4870" max="4870" width="13.85546875" style="31" customWidth="1"/>
    <col min="4871" max="4875" width="16.5703125" style="31" customWidth="1"/>
    <col min="4876" max="4876" width="20.5703125" style="31" customWidth="1"/>
    <col min="4877" max="4877" width="21.140625" style="31" customWidth="1"/>
    <col min="4878" max="4878" width="9.5703125" style="31" customWidth="1"/>
    <col min="4879" max="4879" width="0.42578125" style="31" customWidth="1"/>
    <col min="4880" max="4886" width="6.42578125" style="31" customWidth="1"/>
    <col min="4887" max="5115" width="11.42578125" style="31"/>
    <col min="5116" max="5116" width="1" style="31" customWidth="1"/>
    <col min="5117" max="5117" width="4.28515625" style="31" customWidth="1"/>
    <col min="5118" max="5118" width="34.7109375" style="31" customWidth="1"/>
    <col min="5119" max="5119" width="0" style="31" hidden="1" customWidth="1"/>
    <col min="5120" max="5120" width="20" style="31" customWidth="1"/>
    <col min="5121" max="5121" width="20.85546875" style="31" customWidth="1"/>
    <col min="5122" max="5122" width="25" style="31" customWidth="1"/>
    <col min="5123" max="5123" width="18.7109375" style="31" customWidth="1"/>
    <col min="5124" max="5124" width="29.7109375" style="31" customWidth="1"/>
    <col min="5125" max="5125" width="13.42578125" style="31" customWidth="1"/>
    <col min="5126" max="5126" width="13.85546875" style="31" customWidth="1"/>
    <col min="5127" max="5131" width="16.5703125" style="31" customWidth="1"/>
    <col min="5132" max="5132" width="20.5703125" style="31" customWidth="1"/>
    <col min="5133" max="5133" width="21.140625" style="31" customWidth="1"/>
    <col min="5134" max="5134" width="9.5703125" style="31" customWidth="1"/>
    <col min="5135" max="5135" width="0.42578125" style="31" customWidth="1"/>
    <col min="5136" max="5142" width="6.42578125" style="31" customWidth="1"/>
    <col min="5143" max="5371" width="11.42578125" style="31"/>
    <col min="5372" max="5372" width="1" style="31" customWidth="1"/>
    <col min="5373" max="5373" width="4.28515625" style="31" customWidth="1"/>
    <col min="5374" max="5374" width="34.7109375" style="31" customWidth="1"/>
    <col min="5375" max="5375" width="0" style="31" hidden="1" customWidth="1"/>
    <col min="5376" max="5376" width="20" style="31" customWidth="1"/>
    <col min="5377" max="5377" width="20.85546875" style="31" customWidth="1"/>
    <col min="5378" max="5378" width="25" style="31" customWidth="1"/>
    <col min="5379" max="5379" width="18.7109375" style="31" customWidth="1"/>
    <col min="5380" max="5380" width="29.7109375" style="31" customWidth="1"/>
    <col min="5381" max="5381" width="13.42578125" style="31" customWidth="1"/>
    <col min="5382" max="5382" width="13.85546875" style="31" customWidth="1"/>
    <col min="5383" max="5387" width="16.5703125" style="31" customWidth="1"/>
    <col min="5388" max="5388" width="20.5703125" style="31" customWidth="1"/>
    <col min="5389" max="5389" width="21.140625" style="31" customWidth="1"/>
    <col min="5390" max="5390" width="9.5703125" style="31" customWidth="1"/>
    <col min="5391" max="5391" width="0.42578125" style="31" customWidth="1"/>
    <col min="5392" max="5398" width="6.42578125" style="31" customWidth="1"/>
    <col min="5399" max="5627" width="11.42578125" style="31"/>
    <col min="5628" max="5628" width="1" style="31" customWidth="1"/>
    <col min="5629" max="5629" width="4.28515625" style="31" customWidth="1"/>
    <col min="5630" max="5630" width="34.7109375" style="31" customWidth="1"/>
    <col min="5631" max="5631" width="0" style="31" hidden="1" customWidth="1"/>
    <col min="5632" max="5632" width="20" style="31" customWidth="1"/>
    <col min="5633" max="5633" width="20.85546875" style="31" customWidth="1"/>
    <col min="5634" max="5634" width="25" style="31" customWidth="1"/>
    <col min="5635" max="5635" width="18.7109375" style="31" customWidth="1"/>
    <col min="5636" max="5636" width="29.7109375" style="31" customWidth="1"/>
    <col min="5637" max="5637" width="13.42578125" style="31" customWidth="1"/>
    <col min="5638" max="5638" width="13.85546875" style="31" customWidth="1"/>
    <col min="5639" max="5643" width="16.5703125" style="31" customWidth="1"/>
    <col min="5644" max="5644" width="20.5703125" style="31" customWidth="1"/>
    <col min="5645" max="5645" width="21.140625" style="31" customWidth="1"/>
    <col min="5646" max="5646" width="9.5703125" style="31" customWidth="1"/>
    <col min="5647" max="5647" width="0.42578125" style="31" customWidth="1"/>
    <col min="5648" max="5654" width="6.42578125" style="31" customWidth="1"/>
    <col min="5655" max="5883" width="11.42578125" style="31"/>
    <col min="5884" max="5884" width="1" style="31" customWidth="1"/>
    <col min="5885" max="5885" width="4.28515625" style="31" customWidth="1"/>
    <col min="5886" max="5886" width="34.7109375" style="31" customWidth="1"/>
    <col min="5887" max="5887" width="0" style="31" hidden="1" customWidth="1"/>
    <col min="5888" max="5888" width="20" style="31" customWidth="1"/>
    <col min="5889" max="5889" width="20.85546875" style="31" customWidth="1"/>
    <col min="5890" max="5890" width="25" style="31" customWidth="1"/>
    <col min="5891" max="5891" width="18.7109375" style="31" customWidth="1"/>
    <col min="5892" max="5892" width="29.7109375" style="31" customWidth="1"/>
    <col min="5893" max="5893" width="13.42578125" style="31" customWidth="1"/>
    <col min="5894" max="5894" width="13.85546875" style="31" customWidth="1"/>
    <col min="5895" max="5899" width="16.5703125" style="31" customWidth="1"/>
    <col min="5900" max="5900" width="20.5703125" style="31" customWidth="1"/>
    <col min="5901" max="5901" width="21.140625" style="31" customWidth="1"/>
    <col min="5902" max="5902" width="9.5703125" style="31" customWidth="1"/>
    <col min="5903" max="5903" width="0.42578125" style="31" customWidth="1"/>
    <col min="5904" max="5910" width="6.42578125" style="31" customWidth="1"/>
    <col min="5911" max="6139" width="11.42578125" style="31"/>
    <col min="6140" max="6140" width="1" style="31" customWidth="1"/>
    <col min="6141" max="6141" width="4.28515625" style="31" customWidth="1"/>
    <col min="6142" max="6142" width="34.7109375" style="31" customWidth="1"/>
    <col min="6143" max="6143" width="0" style="31" hidden="1" customWidth="1"/>
    <col min="6144" max="6144" width="20" style="31" customWidth="1"/>
    <col min="6145" max="6145" width="20.85546875" style="31" customWidth="1"/>
    <col min="6146" max="6146" width="25" style="31" customWidth="1"/>
    <col min="6147" max="6147" width="18.7109375" style="31" customWidth="1"/>
    <col min="6148" max="6148" width="29.7109375" style="31" customWidth="1"/>
    <col min="6149" max="6149" width="13.42578125" style="31" customWidth="1"/>
    <col min="6150" max="6150" width="13.85546875" style="31" customWidth="1"/>
    <col min="6151" max="6155" width="16.5703125" style="31" customWidth="1"/>
    <col min="6156" max="6156" width="20.5703125" style="31" customWidth="1"/>
    <col min="6157" max="6157" width="21.140625" style="31" customWidth="1"/>
    <col min="6158" max="6158" width="9.5703125" style="31" customWidth="1"/>
    <col min="6159" max="6159" width="0.42578125" style="31" customWidth="1"/>
    <col min="6160" max="6166" width="6.42578125" style="31" customWidth="1"/>
    <col min="6167" max="6395" width="11.42578125" style="31"/>
    <col min="6396" max="6396" width="1" style="31" customWidth="1"/>
    <col min="6397" max="6397" width="4.28515625" style="31" customWidth="1"/>
    <col min="6398" max="6398" width="34.7109375" style="31" customWidth="1"/>
    <col min="6399" max="6399" width="0" style="31" hidden="1" customWidth="1"/>
    <col min="6400" max="6400" width="20" style="31" customWidth="1"/>
    <col min="6401" max="6401" width="20.85546875" style="31" customWidth="1"/>
    <col min="6402" max="6402" width="25" style="31" customWidth="1"/>
    <col min="6403" max="6403" width="18.7109375" style="31" customWidth="1"/>
    <col min="6404" max="6404" width="29.7109375" style="31" customWidth="1"/>
    <col min="6405" max="6405" width="13.42578125" style="31" customWidth="1"/>
    <col min="6406" max="6406" width="13.85546875" style="31" customWidth="1"/>
    <col min="6407" max="6411" width="16.5703125" style="31" customWidth="1"/>
    <col min="6412" max="6412" width="20.5703125" style="31" customWidth="1"/>
    <col min="6413" max="6413" width="21.140625" style="31" customWidth="1"/>
    <col min="6414" max="6414" width="9.5703125" style="31" customWidth="1"/>
    <col min="6415" max="6415" width="0.42578125" style="31" customWidth="1"/>
    <col min="6416" max="6422" width="6.42578125" style="31" customWidth="1"/>
    <col min="6423" max="6651" width="11.42578125" style="31"/>
    <col min="6652" max="6652" width="1" style="31" customWidth="1"/>
    <col min="6653" max="6653" width="4.28515625" style="31" customWidth="1"/>
    <col min="6654" max="6654" width="34.7109375" style="31" customWidth="1"/>
    <col min="6655" max="6655" width="0" style="31" hidden="1" customWidth="1"/>
    <col min="6656" max="6656" width="20" style="31" customWidth="1"/>
    <col min="6657" max="6657" width="20.85546875" style="31" customWidth="1"/>
    <col min="6658" max="6658" width="25" style="31" customWidth="1"/>
    <col min="6659" max="6659" width="18.7109375" style="31" customWidth="1"/>
    <col min="6660" max="6660" width="29.7109375" style="31" customWidth="1"/>
    <col min="6661" max="6661" width="13.42578125" style="31" customWidth="1"/>
    <col min="6662" max="6662" width="13.85546875" style="31" customWidth="1"/>
    <col min="6663" max="6667" width="16.5703125" style="31" customWidth="1"/>
    <col min="6668" max="6668" width="20.5703125" style="31" customWidth="1"/>
    <col min="6669" max="6669" width="21.140625" style="31" customWidth="1"/>
    <col min="6670" max="6670" width="9.5703125" style="31" customWidth="1"/>
    <col min="6671" max="6671" width="0.42578125" style="31" customWidth="1"/>
    <col min="6672" max="6678" width="6.42578125" style="31" customWidth="1"/>
    <col min="6679" max="6907" width="11.42578125" style="31"/>
    <col min="6908" max="6908" width="1" style="31" customWidth="1"/>
    <col min="6909" max="6909" width="4.28515625" style="31" customWidth="1"/>
    <col min="6910" max="6910" width="34.7109375" style="31" customWidth="1"/>
    <col min="6911" max="6911" width="0" style="31" hidden="1" customWidth="1"/>
    <col min="6912" max="6912" width="20" style="31" customWidth="1"/>
    <col min="6913" max="6913" width="20.85546875" style="31" customWidth="1"/>
    <col min="6914" max="6914" width="25" style="31" customWidth="1"/>
    <col min="6915" max="6915" width="18.7109375" style="31" customWidth="1"/>
    <col min="6916" max="6916" width="29.7109375" style="31" customWidth="1"/>
    <col min="6917" max="6917" width="13.42578125" style="31" customWidth="1"/>
    <col min="6918" max="6918" width="13.85546875" style="31" customWidth="1"/>
    <col min="6919" max="6923" width="16.5703125" style="31" customWidth="1"/>
    <col min="6924" max="6924" width="20.5703125" style="31" customWidth="1"/>
    <col min="6925" max="6925" width="21.140625" style="31" customWidth="1"/>
    <col min="6926" max="6926" width="9.5703125" style="31" customWidth="1"/>
    <col min="6927" max="6927" width="0.42578125" style="31" customWidth="1"/>
    <col min="6928" max="6934" width="6.42578125" style="31" customWidth="1"/>
    <col min="6935" max="7163" width="11.42578125" style="31"/>
    <col min="7164" max="7164" width="1" style="31" customWidth="1"/>
    <col min="7165" max="7165" width="4.28515625" style="31" customWidth="1"/>
    <col min="7166" max="7166" width="34.7109375" style="31" customWidth="1"/>
    <col min="7167" max="7167" width="0" style="31" hidden="1" customWidth="1"/>
    <col min="7168" max="7168" width="20" style="31" customWidth="1"/>
    <col min="7169" max="7169" width="20.85546875" style="31" customWidth="1"/>
    <col min="7170" max="7170" width="25" style="31" customWidth="1"/>
    <col min="7171" max="7171" width="18.7109375" style="31" customWidth="1"/>
    <col min="7172" max="7172" width="29.7109375" style="31" customWidth="1"/>
    <col min="7173" max="7173" width="13.42578125" style="31" customWidth="1"/>
    <col min="7174" max="7174" width="13.85546875" style="31" customWidth="1"/>
    <col min="7175" max="7179" width="16.5703125" style="31" customWidth="1"/>
    <col min="7180" max="7180" width="20.5703125" style="31" customWidth="1"/>
    <col min="7181" max="7181" width="21.140625" style="31" customWidth="1"/>
    <col min="7182" max="7182" width="9.5703125" style="31" customWidth="1"/>
    <col min="7183" max="7183" width="0.42578125" style="31" customWidth="1"/>
    <col min="7184" max="7190" width="6.42578125" style="31" customWidth="1"/>
    <col min="7191" max="7419" width="11.42578125" style="31"/>
    <col min="7420" max="7420" width="1" style="31" customWidth="1"/>
    <col min="7421" max="7421" width="4.28515625" style="31" customWidth="1"/>
    <col min="7422" max="7422" width="34.7109375" style="31" customWidth="1"/>
    <col min="7423" max="7423" width="0" style="31" hidden="1" customWidth="1"/>
    <col min="7424" max="7424" width="20" style="31" customWidth="1"/>
    <col min="7425" max="7425" width="20.85546875" style="31" customWidth="1"/>
    <col min="7426" max="7426" width="25" style="31" customWidth="1"/>
    <col min="7427" max="7427" width="18.7109375" style="31" customWidth="1"/>
    <col min="7428" max="7428" width="29.7109375" style="31" customWidth="1"/>
    <col min="7429" max="7429" width="13.42578125" style="31" customWidth="1"/>
    <col min="7430" max="7430" width="13.85546875" style="31" customWidth="1"/>
    <col min="7431" max="7435" width="16.5703125" style="31" customWidth="1"/>
    <col min="7436" max="7436" width="20.5703125" style="31" customWidth="1"/>
    <col min="7437" max="7437" width="21.140625" style="31" customWidth="1"/>
    <col min="7438" max="7438" width="9.5703125" style="31" customWidth="1"/>
    <col min="7439" max="7439" width="0.42578125" style="31" customWidth="1"/>
    <col min="7440" max="7446" width="6.42578125" style="31" customWidth="1"/>
    <col min="7447" max="7675" width="11.42578125" style="31"/>
    <col min="7676" max="7676" width="1" style="31" customWidth="1"/>
    <col min="7677" max="7677" width="4.28515625" style="31" customWidth="1"/>
    <col min="7678" max="7678" width="34.7109375" style="31" customWidth="1"/>
    <col min="7679" max="7679" width="0" style="31" hidden="1" customWidth="1"/>
    <col min="7680" max="7680" width="20" style="31" customWidth="1"/>
    <col min="7681" max="7681" width="20.85546875" style="31" customWidth="1"/>
    <col min="7682" max="7682" width="25" style="31" customWidth="1"/>
    <col min="7683" max="7683" width="18.7109375" style="31" customWidth="1"/>
    <col min="7684" max="7684" width="29.7109375" style="31" customWidth="1"/>
    <col min="7685" max="7685" width="13.42578125" style="31" customWidth="1"/>
    <col min="7686" max="7686" width="13.85546875" style="31" customWidth="1"/>
    <col min="7687" max="7691" width="16.5703125" style="31" customWidth="1"/>
    <col min="7692" max="7692" width="20.5703125" style="31" customWidth="1"/>
    <col min="7693" max="7693" width="21.140625" style="31" customWidth="1"/>
    <col min="7694" max="7694" width="9.5703125" style="31" customWidth="1"/>
    <col min="7695" max="7695" width="0.42578125" style="31" customWidth="1"/>
    <col min="7696" max="7702" width="6.42578125" style="31" customWidth="1"/>
    <col min="7703" max="7931" width="11.42578125" style="31"/>
    <col min="7932" max="7932" width="1" style="31" customWidth="1"/>
    <col min="7933" max="7933" width="4.28515625" style="31" customWidth="1"/>
    <col min="7934" max="7934" width="34.7109375" style="31" customWidth="1"/>
    <col min="7935" max="7935" width="0" style="31" hidden="1" customWidth="1"/>
    <col min="7936" max="7936" width="20" style="31" customWidth="1"/>
    <col min="7937" max="7937" width="20.85546875" style="31" customWidth="1"/>
    <col min="7938" max="7938" width="25" style="31" customWidth="1"/>
    <col min="7939" max="7939" width="18.7109375" style="31" customWidth="1"/>
    <col min="7940" max="7940" width="29.7109375" style="31" customWidth="1"/>
    <col min="7941" max="7941" width="13.42578125" style="31" customWidth="1"/>
    <col min="7942" max="7942" width="13.85546875" style="31" customWidth="1"/>
    <col min="7943" max="7947" width="16.5703125" style="31" customWidth="1"/>
    <col min="7948" max="7948" width="20.5703125" style="31" customWidth="1"/>
    <col min="7949" max="7949" width="21.140625" style="31" customWidth="1"/>
    <col min="7950" max="7950" width="9.5703125" style="31" customWidth="1"/>
    <col min="7951" max="7951" width="0.42578125" style="31" customWidth="1"/>
    <col min="7952" max="7958" width="6.42578125" style="31" customWidth="1"/>
    <col min="7959" max="8187" width="11.42578125" style="31"/>
    <col min="8188" max="8188" width="1" style="31" customWidth="1"/>
    <col min="8189" max="8189" width="4.28515625" style="31" customWidth="1"/>
    <col min="8190" max="8190" width="34.7109375" style="31" customWidth="1"/>
    <col min="8191" max="8191" width="0" style="31" hidden="1" customWidth="1"/>
    <col min="8192" max="8192" width="20" style="31" customWidth="1"/>
    <col min="8193" max="8193" width="20.85546875" style="31" customWidth="1"/>
    <col min="8194" max="8194" width="25" style="31" customWidth="1"/>
    <col min="8195" max="8195" width="18.7109375" style="31" customWidth="1"/>
    <col min="8196" max="8196" width="29.7109375" style="31" customWidth="1"/>
    <col min="8197" max="8197" width="13.42578125" style="31" customWidth="1"/>
    <col min="8198" max="8198" width="13.85546875" style="31" customWidth="1"/>
    <col min="8199" max="8203" width="16.5703125" style="31" customWidth="1"/>
    <col min="8204" max="8204" width="20.5703125" style="31" customWidth="1"/>
    <col min="8205" max="8205" width="21.140625" style="31" customWidth="1"/>
    <col min="8206" max="8206" width="9.5703125" style="31" customWidth="1"/>
    <col min="8207" max="8207" width="0.42578125" style="31" customWidth="1"/>
    <col min="8208" max="8214" width="6.42578125" style="31" customWidth="1"/>
    <col min="8215" max="8443" width="11.42578125" style="31"/>
    <col min="8444" max="8444" width="1" style="31" customWidth="1"/>
    <col min="8445" max="8445" width="4.28515625" style="31" customWidth="1"/>
    <col min="8446" max="8446" width="34.7109375" style="31" customWidth="1"/>
    <col min="8447" max="8447" width="0" style="31" hidden="1" customWidth="1"/>
    <col min="8448" max="8448" width="20" style="31" customWidth="1"/>
    <col min="8449" max="8449" width="20.85546875" style="31" customWidth="1"/>
    <col min="8450" max="8450" width="25" style="31" customWidth="1"/>
    <col min="8451" max="8451" width="18.7109375" style="31" customWidth="1"/>
    <col min="8452" max="8452" width="29.7109375" style="31" customWidth="1"/>
    <col min="8453" max="8453" width="13.42578125" style="31" customWidth="1"/>
    <col min="8454" max="8454" width="13.85546875" style="31" customWidth="1"/>
    <col min="8455" max="8459" width="16.5703125" style="31" customWidth="1"/>
    <col min="8460" max="8460" width="20.5703125" style="31" customWidth="1"/>
    <col min="8461" max="8461" width="21.140625" style="31" customWidth="1"/>
    <col min="8462" max="8462" width="9.5703125" style="31" customWidth="1"/>
    <col min="8463" max="8463" width="0.42578125" style="31" customWidth="1"/>
    <col min="8464" max="8470" width="6.42578125" style="31" customWidth="1"/>
    <col min="8471" max="8699" width="11.42578125" style="31"/>
    <col min="8700" max="8700" width="1" style="31" customWidth="1"/>
    <col min="8701" max="8701" width="4.28515625" style="31" customWidth="1"/>
    <col min="8702" max="8702" width="34.7109375" style="31" customWidth="1"/>
    <col min="8703" max="8703" width="0" style="31" hidden="1" customWidth="1"/>
    <col min="8704" max="8704" width="20" style="31" customWidth="1"/>
    <col min="8705" max="8705" width="20.85546875" style="31" customWidth="1"/>
    <col min="8706" max="8706" width="25" style="31" customWidth="1"/>
    <col min="8707" max="8707" width="18.7109375" style="31" customWidth="1"/>
    <col min="8708" max="8708" width="29.7109375" style="31" customWidth="1"/>
    <col min="8709" max="8709" width="13.42578125" style="31" customWidth="1"/>
    <col min="8710" max="8710" width="13.85546875" style="31" customWidth="1"/>
    <col min="8711" max="8715" width="16.5703125" style="31" customWidth="1"/>
    <col min="8716" max="8716" width="20.5703125" style="31" customWidth="1"/>
    <col min="8717" max="8717" width="21.140625" style="31" customWidth="1"/>
    <col min="8718" max="8718" width="9.5703125" style="31" customWidth="1"/>
    <col min="8719" max="8719" width="0.42578125" style="31" customWidth="1"/>
    <col min="8720" max="8726" width="6.42578125" style="31" customWidth="1"/>
    <col min="8727" max="8955" width="11.42578125" style="31"/>
    <col min="8956" max="8956" width="1" style="31" customWidth="1"/>
    <col min="8957" max="8957" width="4.28515625" style="31" customWidth="1"/>
    <col min="8958" max="8958" width="34.7109375" style="31" customWidth="1"/>
    <col min="8959" max="8959" width="0" style="31" hidden="1" customWidth="1"/>
    <col min="8960" max="8960" width="20" style="31" customWidth="1"/>
    <col min="8961" max="8961" width="20.85546875" style="31" customWidth="1"/>
    <col min="8962" max="8962" width="25" style="31" customWidth="1"/>
    <col min="8963" max="8963" width="18.7109375" style="31" customWidth="1"/>
    <col min="8964" max="8964" width="29.7109375" style="31" customWidth="1"/>
    <col min="8965" max="8965" width="13.42578125" style="31" customWidth="1"/>
    <col min="8966" max="8966" width="13.85546875" style="31" customWidth="1"/>
    <col min="8967" max="8971" width="16.5703125" style="31" customWidth="1"/>
    <col min="8972" max="8972" width="20.5703125" style="31" customWidth="1"/>
    <col min="8973" max="8973" width="21.140625" style="31" customWidth="1"/>
    <col min="8974" max="8974" width="9.5703125" style="31" customWidth="1"/>
    <col min="8975" max="8975" width="0.42578125" style="31" customWidth="1"/>
    <col min="8976" max="8982" width="6.42578125" style="31" customWidth="1"/>
    <col min="8983" max="9211" width="11.42578125" style="31"/>
    <col min="9212" max="9212" width="1" style="31" customWidth="1"/>
    <col min="9213" max="9213" width="4.28515625" style="31" customWidth="1"/>
    <col min="9214" max="9214" width="34.7109375" style="31" customWidth="1"/>
    <col min="9215" max="9215" width="0" style="31" hidden="1" customWidth="1"/>
    <col min="9216" max="9216" width="20" style="31" customWidth="1"/>
    <col min="9217" max="9217" width="20.85546875" style="31" customWidth="1"/>
    <col min="9218" max="9218" width="25" style="31" customWidth="1"/>
    <col min="9219" max="9219" width="18.7109375" style="31" customWidth="1"/>
    <col min="9220" max="9220" width="29.7109375" style="31" customWidth="1"/>
    <col min="9221" max="9221" width="13.42578125" style="31" customWidth="1"/>
    <col min="9222" max="9222" width="13.85546875" style="31" customWidth="1"/>
    <col min="9223" max="9227" width="16.5703125" style="31" customWidth="1"/>
    <col min="9228" max="9228" width="20.5703125" style="31" customWidth="1"/>
    <col min="9229" max="9229" width="21.140625" style="31" customWidth="1"/>
    <col min="9230" max="9230" width="9.5703125" style="31" customWidth="1"/>
    <col min="9231" max="9231" width="0.42578125" style="31" customWidth="1"/>
    <col min="9232" max="9238" width="6.42578125" style="31" customWidth="1"/>
    <col min="9239" max="9467" width="11.42578125" style="31"/>
    <col min="9468" max="9468" width="1" style="31" customWidth="1"/>
    <col min="9469" max="9469" width="4.28515625" style="31" customWidth="1"/>
    <col min="9470" max="9470" width="34.7109375" style="31" customWidth="1"/>
    <col min="9471" max="9471" width="0" style="31" hidden="1" customWidth="1"/>
    <col min="9472" max="9472" width="20" style="31" customWidth="1"/>
    <col min="9473" max="9473" width="20.85546875" style="31" customWidth="1"/>
    <col min="9474" max="9474" width="25" style="31" customWidth="1"/>
    <col min="9475" max="9475" width="18.7109375" style="31" customWidth="1"/>
    <col min="9476" max="9476" width="29.7109375" style="31" customWidth="1"/>
    <col min="9477" max="9477" width="13.42578125" style="31" customWidth="1"/>
    <col min="9478" max="9478" width="13.85546875" style="31" customWidth="1"/>
    <col min="9479" max="9483" width="16.5703125" style="31" customWidth="1"/>
    <col min="9484" max="9484" width="20.5703125" style="31" customWidth="1"/>
    <col min="9485" max="9485" width="21.140625" style="31" customWidth="1"/>
    <col min="9486" max="9486" width="9.5703125" style="31" customWidth="1"/>
    <col min="9487" max="9487" width="0.42578125" style="31" customWidth="1"/>
    <col min="9488" max="9494" width="6.42578125" style="31" customWidth="1"/>
    <col min="9495" max="9723" width="11.42578125" style="31"/>
    <col min="9724" max="9724" width="1" style="31" customWidth="1"/>
    <col min="9725" max="9725" width="4.28515625" style="31" customWidth="1"/>
    <col min="9726" max="9726" width="34.7109375" style="31" customWidth="1"/>
    <col min="9727" max="9727" width="0" style="31" hidden="1" customWidth="1"/>
    <col min="9728" max="9728" width="20" style="31" customWidth="1"/>
    <col min="9729" max="9729" width="20.85546875" style="31" customWidth="1"/>
    <col min="9730" max="9730" width="25" style="31" customWidth="1"/>
    <col min="9731" max="9731" width="18.7109375" style="31" customWidth="1"/>
    <col min="9732" max="9732" width="29.7109375" style="31" customWidth="1"/>
    <col min="9733" max="9733" width="13.42578125" style="31" customWidth="1"/>
    <col min="9734" max="9734" width="13.85546875" style="31" customWidth="1"/>
    <col min="9735" max="9739" width="16.5703125" style="31" customWidth="1"/>
    <col min="9740" max="9740" width="20.5703125" style="31" customWidth="1"/>
    <col min="9741" max="9741" width="21.140625" style="31" customWidth="1"/>
    <col min="9742" max="9742" width="9.5703125" style="31" customWidth="1"/>
    <col min="9743" max="9743" width="0.42578125" style="31" customWidth="1"/>
    <col min="9744" max="9750" width="6.42578125" style="31" customWidth="1"/>
    <col min="9751" max="9979" width="11.42578125" style="31"/>
    <col min="9980" max="9980" width="1" style="31" customWidth="1"/>
    <col min="9981" max="9981" width="4.28515625" style="31" customWidth="1"/>
    <col min="9982" max="9982" width="34.7109375" style="31" customWidth="1"/>
    <col min="9983" max="9983" width="0" style="31" hidden="1" customWidth="1"/>
    <col min="9984" max="9984" width="20" style="31" customWidth="1"/>
    <col min="9985" max="9985" width="20.85546875" style="31" customWidth="1"/>
    <col min="9986" max="9986" width="25" style="31" customWidth="1"/>
    <col min="9987" max="9987" width="18.7109375" style="31" customWidth="1"/>
    <col min="9988" max="9988" width="29.7109375" style="31" customWidth="1"/>
    <col min="9989" max="9989" width="13.42578125" style="31" customWidth="1"/>
    <col min="9990" max="9990" width="13.85546875" style="31" customWidth="1"/>
    <col min="9991" max="9995" width="16.5703125" style="31" customWidth="1"/>
    <col min="9996" max="9996" width="20.5703125" style="31" customWidth="1"/>
    <col min="9997" max="9997" width="21.140625" style="31" customWidth="1"/>
    <col min="9998" max="9998" width="9.5703125" style="31" customWidth="1"/>
    <col min="9999" max="9999" width="0.42578125" style="31" customWidth="1"/>
    <col min="10000" max="10006" width="6.42578125" style="31" customWidth="1"/>
    <col min="10007" max="10235" width="11.42578125" style="31"/>
    <col min="10236" max="10236" width="1" style="31" customWidth="1"/>
    <col min="10237" max="10237" width="4.28515625" style="31" customWidth="1"/>
    <col min="10238" max="10238" width="34.7109375" style="31" customWidth="1"/>
    <col min="10239" max="10239" width="0" style="31" hidden="1" customWidth="1"/>
    <col min="10240" max="10240" width="20" style="31" customWidth="1"/>
    <col min="10241" max="10241" width="20.85546875" style="31" customWidth="1"/>
    <col min="10242" max="10242" width="25" style="31" customWidth="1"/>
    <col min="10243" max="10243" width="18.7109375" style="31" customWidth="1"/>
    <col min="10244" max="10244" width="29.7109375" style="31" customWidth="1"/>
    <col min="10245" max="10245" width="13.42578125" style="31" customWidth="1"/>
    <col min="10246" max="10246" width="13.85546875" style="31" customWidth="1"/>
    <col min="10247" max="10251" width="16.5703125" style="31" customWidth="1"/>
    <col min="10252" max="10252" width="20.5703125" style="31" customWidth="1"/>
    <col min="10253" max="10253" width="21.140625" style="31" customWidth="1"/>
    <col min="10254" max="10254" width="9.5703125" style="31" customWidth="1"/>
    <col min="10255" max="10255" width="0.42578125" style="31" customWidth="1"/>
    <col min="10256" max="10262" width="6.42578125" style="31" customWidth="1"/>
    <col min="10263" max="10491" width="11.42578125" style="31"/>
    <col min="10492" max="10492" width="1" style="31" customWidth="1"/>
    <col min="10493" max="10493" width="4.28515625" style="31" customWidth="1"/>
    <col min="10494" max="10494" width="34.7109375" style="31" customWidth="1"/>
    <col min="10495" max="10495" width="0" style="31" hidden="1" customWidth="1"/>
    <col min="10496" max="10496" width="20" style="31" customWidth="1"/>
    <col min="10497" max="10497" width="20.85546875" style="31" customWidth="1"/>
    <col min="10498" max="10498" width="25" style="31" customWidth="1"/>
    <col min="10499" max="10499" width="18.7109375" style="31" customWidth="1"/>
    <col min="10500" max="10500" width="29.7109375" style="31" customWidth="1"/>
    <col min="10501" max="10501" width="13.42578125" style="31" customWidth="1"/>
    <col min="10502" max="10502" width="13.85546875" style="31" customWidth="1"/>
    <col min="10503" max="10507" width="16.5703125" style="31" customWidth="1"/>
    <col min="10508" max="10508" width="20.5703125" style="31" customWidth="1"/>
    <col min="10509" max="10509" width="21.140625" style="31" customWidth="1"/>
    <col min="10510" max="10510" width="9.5703125" style="31" customWidth="1"/>
    <col min="10511" max="10511" width="0.42578125" style="31" customWidth="1"/>
    <col min="10512" max="10518" width="6.42578125" style="31" customWidth="1"/>
    <col min="10519" max="10747" width="11.42578125" style="31"/>
    <col min="10748" max="10748" width="1" style="31" customWidth="1"/>
    <col min="10749" max="10749" width="4.28515625" style="31" customWidth="1"/>
    <col min="10750" max="10750" width="34.7109375" style="31" customWidth="1"/>
    <col min="10751" max="10751" width="0" style="31" hidden="1" customWidth="1"/>
    <col min="10752" max="10752" width="20" style="31" customWidth="1"/>
    <col min="10753" max="10753" width="20.85546875" style="31" customWidth="1"/>
    <col min="10754" max="10754" width="25" style="31" customWidth="1"/>
    <col min="10755" max="10755" width="18.7109375" style="31" customWidth="1"/>
    <col min="10756" max="10756" width="29.7109375" style="31" customWidth="1"/>
    <col min="10757" max="10757" width="13.42578125" style="31" customWidth="1"/>
    <col min="10758" max="10758" width="13.85546875" style="31" customWidth="1"/>
    <col min="10759" max="10763" width="16.5703125" style="31" customWidth="1"/>
    <col min="10764" max="10764" width="20.5703125" style="31" customWidth="1"/>
    <col min="10765" max="10765" width="21.140625" style="31" customWidth="1"/>
    <col min="10766" max="10766" width="9.5703125" style="31" customWidth="1"/>
    <col min="10767" max="10767" width="0.42578125" style="31" customWidth="1"/>
    <col min="10768" max="10774" width="6.42578125" style="31" customWidth="1"/>
    <col min="10775" max="11003" width="11.42578125" style="31"/>
    <col min="11004" max="11004" width="1" style="31" customWidth="1"/>
    <col min="11005" max="11005" width="4.28515625" style="31" customWidth="1"/>
    <col min="11006" max="11006" width="34.7109375" style="31" customWidth="1"/>
    <col min="11007" max="11007" width="0" style="31" hidden="1" customWidth="1"/>
    <col min="11008" max="11008" width="20" style="31" customWidth="1"/>
    <col min="11009" max="11009" width="20.85546875" style="31" customWidth="1"/>
    <col min="11010" max="11010" width="25" style="31" customWidth="1"/>
    <col min="11011" max="11011" width="18.7109375" style="31" customWidth="1"/>
    <col min="11012" max="11012" width="29.7109375" style="31" customWidth="1"/>
    <col min="11013" max="11013" width="13.42578125" style="31" customWidth="1"/>
    <col min="11014" max="11014" width="13.85546875" style="31" customWidth="1"/>
    <col min="11015" max="11019" width="16.5703125" style="31" customWidth="1"/>
    <col min="11020" max="11020" width="20.5703125" style="31" customWidth="1"/>
    <col min="11021" max="11021" width="21.140625" style="31" customWidth="1"/>
    <col min="11022" max="11022" width="9.5703125" style="31" customWidth="1"/>
    <col min="11023" max="11023" width="0.42578125" style="31" customWidth="1"/>
    <col min="11024" max="11030" width="6.42578125" style="31" customWidth="1"/>
    <col min="11031" max="11259" width="11.42578125" style="31"/>
    <col min="11260" max="11260" width="1" style="31" customWidth="1"/>
    <col min="11261" max="11261" width="4.28515625" style="31" customWidth="1"/>
    <col min="11262" max="11262" width="34.7109375" style="31" customWidth="1"/>
    <col min="11263" max="11263" width="0" style="31" hidden="1" customWidth="1"/>
    <col min="11264" max="11264" width="20" style="31" customWidth="1"/>
    <col min="11265" max="11265" width="20.85546875" style="31" customWidth="1"/>
    <col min="11266" max="11266" width="25" style="31" customWidth="1"/>
    <col min="11267" max="11267" width="18.7109375" style="31" customWidth="1"/>
    <col min="11268" max="11268" width="29.7109375" style="31" customWidth="1"/>
    <col min="11269" max="11269" width="13.42578125" style="31" customWidth="1"/>
    <col min="11270" max="11270" width="13.85546875" style="31" customWidth="1"/>
    <col min="11271" max="11275" width="16.5703125" style="31" customWidth="1"/>
    <col min="11276" max="11276" width="20.5703125" style="31" customWidth="1"/>
    <col min="11277" max="11277" width="21.140625" style="31" customWidth="1"/>
    <col min="11278" max="11278" width="9.5703125" style="31" customWidth="1"/>
    <col min="11279" max="11279" width="0.42578125" style="31" customWidth="1"/>
    <col min="11280" max="11286" width="6.42578125" style="31" customWidth="1"/>
    <col min="11287" max="11515" width="11.42578125" style="31"/>
    <col min="11516" max="11516" width="1" style="31" customWidth="1"/>
    <col min="11517" max="11517" width="4.28515625" style="31" customWidth="1"/>
    <col min="11518" max="11518" width="34.7109375" style="31" customWidth="1"/>
    <col min="11519" max="11519" width="0" style="31" hidden="1" customWidth="1"/>
    <col min="11520" max="11520" width="20" style="31" customWidth="1"/>
    <col min="11521" max="11521" width="20.85546875" style="31" customWidth="1"/>
    <col min="11522" max="11522" width="25" style="31" customWidth="1"/>
    <col min="11523" max="11523" width="18.7109375" style="31" customWidth="1"/>
    <col min="11524" max="11524" width="29.7109375" style="31" customWidth="1"/>
    <col min="11525" max="11525" width="13.42578125" style="31" customWidth="1"/>
    <col min="11526" max="11526" width="13.85546875" style="31" customWidth="1"/>
    <col min="11527" max="11531" width="16.5703125" style="31" customWidth="1"/>
    <col min="11532" max="11532" width="20.5703125" style="31" customWidth="1"/>
    <col min="11533" max="11533" width="21.140625" style="31" customWidth="1"/>
    <col min="11534" max="11534" width="9.5703125" style="31" customWidth="1"/>
    <col min="11535" max="11535" width="0.42578125" style="31" customWidth="1"/>
    <col min="11536" max="11542" width="6.42578125" style="31" customWidth="1"/>
    <col min="11543" max="11771" width="11.42578125" style="31"/>
    <col min="11772" max="11772" width="1" style="31" customWidth="1"/>
    <col min="11773" max="11773" width="4.28515625" style="31" customWidth="1"/>
    <col min="11774" max="11774" width="34.7109375" style="31" customWidth="1"/>
    <col min="11775" max="11775" width="0" style="31" hidden="1" customWidth="1"/>
    <col min="11776" max="11776" width="20" style="31" customWidth="1"/>
    <col min="11777" max="11777" width="20.85546875" style="31" customWidth="1"/>
    <col min="11778" max="11778" width="25" style="31" customWidth="1"/>
    <col min="11779" max="11779" width="18.7109375" style="31" customWidth="1"/>
    <col min="11780" max="11780" width="29.7109375" style="31" customWidth="1"/>
    <col min="11781" max="11781" width="13.42578125" style="31" customWidth="1"/>
    <col min="11782" max="11782" width="13.85546875" style="31" customWidth="1"/>
    <col min="11783" max="11787" width="16.5703125" style="31" customWidth="1"/>
    <col min="11788" max="11788" width="20.5703125" style="31" customWidth="1"/>
    <col min="11789" max="11789" width="21.140625" style="31" customWidth="1"/>
    <col min="11790" max="11790" width="9.5703125" style="31" customWidth="1"/>
    <col min="11791" max="11791" width="0.42578125" style="31" customWidth="1"/>
    <col min="11792" max="11798" width="6.42578125" style="31" customWidth="1"/>
    <col min="11799" max="12027" width="11.42578125" style="31"/>
    <col min="12028" max="12028" width="1" style="31" customWidth="1"/>
    <col min="12029" max="12029" width="4.28515625" style="31" customWidth="1"/>
    <col min="12030" max="12030" width="34.7109375" style="31" customWidth="1"/>
    <col min="12031" max="12031" width="0" style="31" hidden="1" customWidth="1"/>
    <col min="12032" max="12032" width="20" style="31" customWidth="1"/>
    <col min="12033" max="12033" width="20.85546875" style="31" customWidth="1"/>
    <col min="12034" max="12034" width="25" style="31" customWidth="1"/>
    <col min="12035" max="12035" width="18.7109375" style="31" customWidth="1"/>
    <col min="12036" max="12036" width="29.7109375" style="31" customWidth="1"/>
    <col min="12037" max="12037" width="13.42578125" style="31" customWidth="1"/>
    <col min="12038" max="12038" width="13.85546875" style="31" customWidth="1"/>
    <col min="12039" max="12043" width="16.5703125" style="31" customWidth="1"/>
    <col min="12044" max="12044" width="20.5703125" style="31" customWidth="1"/>
    <col min="12045" max="12045" width="21.140625" style="31" customWidth="1"/>
    <col min="12046" max="12046" width="9.5703125" style="31" customWidth="1"/>
    <col min="12047" max="12047" width="0.42578125" style="31" customWidth="1"/>
    <col min="12048" max="12054" width="6.42578125" style="31" customWidth="1"/>
    <col min="12055" max="12283" width="11.42578125" style="31"/>
    <col min="12284" max="12284" width="1" style="31" customWidth="1"/>
    <col min="12285" max="12285" width="4.28515625" style="31" customWidth="1"/>
    <col min="12286" max="12286" width="34.7109375" style="31" customWidth="1"/>
    <col min="12287" max="12287" width="0" style="31" hidden="1" customWidth="1"/>
    <col min="12288" max="12288" width="20" style="31" customWidth="1"/>
    <col min="12289" max="12289" width="20.85546875" style="31" customWidth="1"/>
    <col min="12290" max="12290" width="25" style="31" customWidth="1"/>
    <col min="12291" max="12291" width="18.7109375" style="31" customWidth="1"/>
    <col min="12292" max="12292" width="29.7109375" style="31" customWidth="1"/>
    <col min="12293" max="12293" width="13.42578125" style="31" customWidth="1"/>
    <col min="12294" max="12294" width="13.85546875" style="31" customWidth="1"/>
    <col min="12295" max="12299" width="16.5703125" style="31" customWidth="1"/>
    <col min="12300" max="12300" width="20.5703125" style="31" customWidth="1"/>
    <col min="12301" max="12301" width="21.140625" style="31" customWidth="1"/>
    <col min="12302" max="12302" width="9.5703125" style="31" customWidth="1"/>
    <col min="12303" max="12303" width="0.42578125" style="31" customWidth="1"/>
    <col min="12304" max="12310" width="6.42578125" style="31" customWidth="1"/>
    <col min="12311" max="12539" width="11.42578125" style="31"/>
    <col min="12540" max="12540" width="1" style="31" customWidth="1"/>
    <col min="12541" max="12541" width="4.28515625" style="31" customWidth="1"/>
    <col min="12542" max="12542" width="34.7109375" style="31" customWidth="1"/>
    <col min="12543" max="12543" width="0" style="31" hidden="1" customWidth="1"/>
    <col min="12544" max="12544" width="20" style="31" customWidth="1"/>
    <col min="12545" max="12545" width="20.85546875" style="31" customWidth="1"/>
    <col min="12546" max="12546" width="25" style="31" customWidth="1"/>
    <col min="12547" max="12547" width="18.7109375" style="31" customWidth="1"/>
    <col min="12548" max="12548" width="29.7109375" style="31" customWidth="1"/>
    <col min="12549" max="12549" width="13.42578125" style="31" customWidth="1"/>
    <col min="12550" max="12550" width="13.85546875" style="31" customWidth="1"/>
    <col min="12551" max="12555" width="16.5703125" style="31" customWidth="1"/>
    <col min="12556" max="12556" width="20.5703125" style="31" customWidth="1"/>
    <col min="12557" max="12557" width="21.140625" style="31" customWidth="1"/>
    <col min="12558" max="12558" width="9.5703125" style="31" customWidth="1"/>
    <col min="12559" max="12559" width="0.42578125" style="31" customWidth="1"/>
    <col min="12560" max="12566" width="6.42578125" style="31" customWidth="1"/>
    <col min="12567" max="12795" width="11.42578125" style="31"/>
    <col min="12796" max="12796" width="1" style="31" customWidth="1"/>
    <col min="12797" max="12797" width="4.28515625" style="31" customWidth="1"/>
    <col min="12798" max="12798" width="34.7109375" style="31" customWidth="1"/>
    <col min="12799" max="12799" width="0" style="31" hidden="1" customWidth="1"/>
    <col min="12800" max="12800" width="20" style="31" customWidth="1"/>
    <col min="12801" max="12801" width="20.85546875" style="31" customWidth="1"/>
    <col min="12802" max="12802" width="25" style="31" customWidth="1"/>
    <col min="12803" max="12803" width="18.7109375" style="31" customWidth="1"/>
    <col min="12804" max="12804" width="29.7109375" style="31" customWidth="1"/>
    <col min="12805" max="12805" width="13.42578125" style="31" customWidth="1"/>
    <col min="12806" max="12806" width="13.85546875" style="31" customWidth="1"/>
    <col min="12807" max="12811" width="16.5703125" style="31" customWidth="1"/>
    <col min="12812" max="12812" width="20.5703125" style="31" customWidth="1"/>
    <col min="12813" max="12813" width="21.140625" style="31" customWidth="1"/>
    <col min="12814" max="12814" width="9.5703125" style="31" customWidth="1"/>
    <col min="12815" max="12815" width="0.42578125" style="31" customWidth="1"/>
    <col min="12816" max="12822" width="6.42578125" style="31" customWidth="1"/>
    <col min="12823" max="13051" width="11.42578125" style="31"/>
    <col min="13052" max="13052" width="1" style="31" customWidth="1"/>
    <col min="13053" max="13053" width="4.28515625" style="31" customWidth="1"/>
    <col min="13054" max="13054" width="34.7109375" style="31" customWidth="1"/>
    <col min="13055" max="13055" width="0" style="31" hidden="1" customWidth="1"/>
    <col min="13056" max="13056" width="20" style="31" customWidth="1"/>
    <col min="13057" max="13057" width="20.85546875" style="31" customWidth="1"/>
    <col min="13058" max="13058" width="25" style="31" customWidth="1"/>
    <col min="13059" max="13059" width="18.7109375" style="31" customWidth="1"/>
    <col min="13060" max="13060" width="29.7109375" style="31" customWidth="1"/>
    <col min="13061" max="13061" width="13.42578125" style="31" customWidth="1"/>
    <col min="13062" max="13062" width="13.85546875" style="31" customWidth="1"/>
    <col min="13063" max="13067" width="16.5703125" style="31" customWidth="1"/>
    <col min="13068" max="13068" width="20.5703125" style="31" customWidth="1"/>
    <col min="13069" max="13069" width="21.140625" style="31" customWidth="1"/>
    <col min="13070" max="13070" width="9.5703125" style="31" customWidth="1"/>
    <col min="13071" max="13071" width="0.42578125" style="31" customWidth="1"/>
    <col min="13072" max="13078" width="6.42578125" style="31" customWidth="1"/>
    <col min="13079" max="13307" width="11.42578125" style="31"/>
    <col min="13308" max="13308" width="1" style="31" customWidth="1"/>
    <col min="13309" max="13309" width="4.28515625" style="31" customWidth="1"/>
    <col min="13310" max="13310" width="34.7109375" style="31" customWidth="1"/>
    <col min="13311" max="13311" width="0" style="31" hidden="1" customWidth="1"/>
    <col min="13312" max="13312" width="20" style="31" customWidth="1"/>
    <col min="13313" max="13313" width="20.85546875" style="31" customWidth="1"/>
    <col min="13314" max="13314" width="25" style="31" customWidth="1"/>
    <col min="13315" max="13315" width="18.7109375" style="31" customWidth="1"/>
    <col min="13316" max="13316" width="29.7109375" style="31" customWidth="1"/>
    <col min="13317" max="13317" width="13.42578125" style="31" customWidth="1"/>
    <col min="13318" max="13318" width="13.85546875" style="31" customWidth="1"/>
    <col min="13319" max="13323" width="16.5703125" style="31" customWidth="1"/>
    <col min="13324" max="13324" width="20.5703125" style="31" customWidth="1"/>
    <col min="13325" max="13325" width="21.140625" style="31" customWidth="1"/>
    <col min="13326" max="13326" width="9.5703125" style="31" customWidth="1"/>
    <col min="13327" max="13327" width="0.42578125" style="31" customWidth="1"/>
    <col min="13328" max="13334" width="6.42578125" style="31" customWidth="1"/>
    <col min="13335" max="13563" width="11.42578125" style="31"/>
    <col min="13564" max="13564" width="1" style="31" customWidth="1"/>
    <col min="13565" max="13565" width="4.28515625" style="31" customWidth="1"/>
    <col min="13566" max="13566" width="34.7109375" style="31" customWidth="1"/>
    <col min="13567" max="13567" width="0" style="31" hidden="1" customWidth="1"/>
    <col min="13568" max="13568" width="20" style="31" customWidth="1"/>
    <col min="13569" max="13569" width="20.85546875" style="31" customWidth="1"/>
    <col min="13570" max="13570" width="25" style="31" customWidth="1"/>
    <col min="13571" max="13571" width="18.7109375" style="31" customWidth="1"/>
    <col min="13572" max="13572" width="29.7109375" style="31" customWidth="1"/>
    <col min="13573" max="13573" width="13.42578125" style="31" customWidth="1"/>
    <col min="13574" max="13574" width="13.85546875" style="31" customWidth="1"/>
    <col min="13575" max="13579" width="16.5703125" style="31" customWidth="1"/>
    <col min="13580" max="13580" width="20.5703125" style="31" customWidth="1"/>
    <col min="13581" max="13581" width="21.140625" style="31" customWidth="1"/>
    <col min="13582" max="13582" width="9.5703125" style="31" customWidth="1"/>
    <col min="13583" max="13583" width="0.42578125" style="31" customWidth="1"/>
    <col min="13584" max="13590" width="6.42578125" style="31" customWidth="1"/>
    <col min="13591" max="13819" width="11.42578125" style="31"/>
    <col min="13820" max="13820" width="1" style="31" customWidth="1"/>
    <col min="13821" max="13821" width="4.28515625" style="31" customWidth="1"/>
    <col min="13822" max="13822" width="34.7109375" style="31" customWidth="1"/>
    <col min="13823" max="13823" width="0" style="31" hidden="1" customWidth="1"/>
    <col min="13824" max="13824" width="20" style="31" customWidth="1"/>
    <col min="13825" max="13825" width="20.85546875" style="31" customWidth="1"/>
    <col min="13826" max="13826" width="25" style="31" customWidth="1"/>
    <col min="13827" max="13827" width="18.7109375" style="31" customWidth="1"/>
    <col min="13828" max="13828" width="29.7109375" style="31" customWidth="1"/>
    <col min="13829" max="13829" width="13.42578125" style="31" customWidth="1"/>
    <col min="13830" max="13830" width="13.85546875" style="31" customWidth="1"/>
    <col min="13831" max="13835" width="16.5703125" style="31" customWidth="1"/>
    <col min="13836" max="13836" width="20.5703125" style="31" customWidth="1"/>
    <col min="13837" max="13837" width="21.140625" style="31" customWidth="1"/>
    <col min="13838" max="13838" width="9.5703125" style="31" customWidth="1"/>
    <col min="13839" max="13839" width="0.42578125" style="31" customWidth="1"/>
    <col min="13840" max="13846" width="6.42578125" style="31" customWidth="1"/>
    <col min="13847" max="14075" width="11.42578125" style="31"/>
    <col min="14076" max="14076" width="1" style="31" customWidth="1"/>
    <col min="14077" max="14077" width="4.28515625" style="31" customWidth="1"/>
    <col min="14078" max="14078" width="34.7109375" style="31" customWidth="1"/>
    <col min="14079" max="14079" width="0" style="31" hidden="1" customWidth="1"/>
    <col min="14080" max="14080" width="20" style="31" customWidth="1"/>
    <col min="14081" max="14081" width="20.85546875" style="31" customWidth="1"/>
    <col min="14082" max="14082" width="25" style="31" customWidth="1"/>
    <col min="14083" max="14083" width="18.7109375" style="31" customWidth="1"/>
    <col min="14084" max="14084" width="29.7109375" style="31" customWidth="1"/>
    <col min="14085" max="14085" width="13.42578125" style="31" customWidth="1"/>
    <col min="14086" max="14086" width="13.85546875" style="31" customWidth="1"/>
    <col min="14087" max="14091" width="16.5703125" style="31" customWidth="1"/>
    <col min="14092" max="14092" width="20.5703125" style="31" customWidth="1"/>
    <col min="14093" max="14093" width="21.140625" style="31" customWidth="1"/>
    <col min="14094" max="14094" width="9.5703125" style="31" customWidth="1"/>
    <col min="14095" max="14095" width="0.42578125" style="31" customWidth="1"/>
    <col min="14096" max="14102" width="6.42578125" style="31" customWidth="1"/>
    <col min="14103" max="14331" width="11.42578125" style="31"/>
    <col min="14332" max="14332" width="1" style="31" customWidth="1"/>
    <col min="14333" max="14333" width="4.28515625" style="31" customWidth="1"/>
    <col min="14334" max="14334" width="34.7109375" style="31" customWidth="1"/>
    <col min="14335" max="14335" width="0" style="31" hidden="1" customWidth="1"/>
    <col min="14336" max="14336" width="20" style="31" customWidth="1"/>
    <col min="14337" max="14337" width="20.85546875" style="31" customWidth="1"/>
    <col min="14338" max="14338" width="25" style="31" customWidth="1"/>
    <col min="14339" max="14339" width="18.7109375" style="31" customWidth="1"/>
    <col min="14340" max="14340" width="29.7109375" style="31" customWidth="1"/>
    <col min="14341" max="14341" width="13.42578125" style="31" customWidth="1"/>
    <col min="14342" max="14342" width="13.85546875" style="31" customWidth="1"/>
    <col min="14343" max="14347" width="16.5703125" style="31" customWidth="1"/>
    <col min="14348" max="14348" width="20.5703125" style="31" customWidth="1"/>
    <col min="14349" max="14349" width="21.140625" style="31" customWidth="1"/>
    <col min="14350" max="14350" width="9.5703125" style="31" customWidth="1"/>
    <col min="14351" max="14351" width="0.42578125" style="31" customWidth="1"/>
    <col min="14352" max="14358" width="6.42578125" style="31" customWidth="1"/>
    <col min="14359" max="14587" width="11.42578125" style="31"/>
    <col min="14588" max="14588" width="1" style="31" customWidth="1"/>
    <col min="14589" max="14589" width="4.28515625" style="31" customWidth="1"/>
    <col min="14590" max="14590" width="34.7109375" style="31" customWidth="1"/>
    <col min="14591" max="14591" width="0" style="31" hidden="1" customWidth="1"/>
    <col min="14592" max="14592" width="20" style="31" customWidth="1"/>
    <col min="14593" max="14593" width="20.85546875" style="31" customWidth="1"/>
    <col min="14594" max="14594" width="25" style="31" customWidth="1"/>
    <col min="14595" max="14595" width="18.7109375" style="31" customWidth="1"/>
    <col min="14596" max="14596" width="29.7109375" style="31" customWidth="1"/>
    <col min="14597" max="14597" width="13.42578125" style="31" customWidth="1"/>
    <col min="14598" max="14598" width="13.85546875" style="31" customWidth="1"/>
    <col min="14599" max="14603" width="16.5703125" style="31" customWidth="1"/>
    <col min="14604" max="14604" width="20.5703125" style="31" customWidth="1"/>
    <col min="14605" max="14605" width="21.140625" style="31" customWidth="1"/>
    <col min="14606" max="14606" width="9.5703125" style="31" customWidth="1"/>
    <col min="14607" max="14607" width="0.42578125" style="31" customWidth="1"/>
    <col min="14608" max="14614" width="6.42578125" style="31" customWidth="1"/>
    <col min="14615" max="14843" width="11.42578125" style="31"/>
    <col min="14844" max="14844" width="1" style="31" customWidth="1"/>
    <col min="14845" max="14845" width="4.28515625" style="31" customWidth="1"/>
    <col min="14846" max="14846" width="34.7109375" style="31" customWidth="1"/>
    <col min="14847" max="14847" width="0" style="31" hidden="1" customWidth="1"/>
    <col min="14848" max="14848" width="20" style="31" customWidth="1"/>
    <col min="14849" max="14849" width="20.85546875" style="31" customWidth="1"/>
    <col min="14850" max="14850" width="25" style="31" customWidth="1"/>
    <col min="14851" max="14851" width="18.7109375" style="31" customWidth="1"/>
    <col min="14852" max="14852" width="29.7109375" style="31" customWidth="1"/>
    <col min="14853" max="14853" width="13.42578125" style="31" customWidth="1"/>
    <col min="14854" max="14854" width="13.85546875" style="31" customWidth="1"/>
    <col min="14855" max="14859" width="16.5703125" style="31" customWidth="1"/>
    <col min="14860" max="14860" width="20.5703125" style="31" customWidth="1"/>
    <col min="14861" max="14861" width="21.140625" style="31" customWidth="1"/>
    <col min="14862" max="14862" width="9.5703125" style="31" customWidth="1"/>
    <col min="14863" max="14863" width="0.42578125" style="31" customWidth="1"/>
    <col min="14864" max="14870" width="6.42578125" style="31" customWidth="1"/>
    <col min="14871" max="15099" width="11.42578125" style="31"/>
    <col min="15100" max="15100" width="1" style="31" customWidth="1"/>
    <col min="15101" max="15101" width="4.28515625" style="31" customWidth="1"/>
    <col min="15102" max="15102" width="34.7109375" style="31" customWidth="1"/>
    <col min="15103" max="15103" width="0" style="31" hidden="1" customWidth="1"/>
    <col min="15104" max="15104" width="20" style="31" customWidth="1"/>
    <col min="15105" max="15105" width="20.85546875" style="31" customWidth="1"/>
    <col min="15106" max="15106" width="25" style="31" customWidth="1"/>
    <col min="15107" max="15107" width="18.7109375" style="31" customWidth="1"/>
    <col min="15108" max="15108" width="29.7109375" style="31" customWidth="1"/>
    <col min="15109" max="15109" width="13.42578125" style="31" customWidth="1"/>
    <col min="15110" max="15110" width="13.85546875" style="31" customWidth="1"/>
    <col min="15111" max="15115" width="16.5703125" style="31" customWidth="1"/>
    <col min="15116" max="15116" width="20.5703125" style="31" customWidth="1"/>
    <col min="15117" max="15117" width="21.140625" style="31" customWidth="1"/>
    <col min="15118" max="15118" width="9.5703125" style="31" customWidth="1"/>
    <col min="15119" max="15119" width="0.42578125" style="31" customWidth="1"/>
    <col min="15120" max="15126" width="6.42578125" style="31" customWidth="1"/>
    <col min="15127" max="15355" width="11.42578125" style="31"/>
    <col min="15356" max="15356" width="1" style="31" customWidth="1"/>
    <col min="15357" max="15357" width="4.28515625" style="31" customWidth="1"/>
    <col min="15358" max="15358" width="34.7109375" style="31" customWidth="1"/>
    <col min="15359" max="15359" width="0" style="31" hidden="1" customWidth="1"/>
    <col min="15360" max="15360" width="20" style="31" customWidth="1"/>
    <col min="15361" max="15361" width="20.85546875" style="31" customWidth="1"/>
    <col min="15362" max="15362" width="25" style="31" customWidth="1"/>
    <col min="15363" max="15363" width="18.7109375" style="31" customWidth="1"/>
    <col min="15364" max="15364" width="29.7109375" style="31" customWidth="1"/>
    <col min="15365" max="15365" width="13.42578125" style="31" customWidth="1"/>
    <col min="15366" max="15366" width="13.85546875" style="31" customWidth="1"/>
    <col min="15367" max="15371" width="16.5703125" style="31" customWidth="1"/>
    <col min="15372" max="15372" width="20.5703125" style="31" customWidth="1"/>
    <col min="15373" max="15373" width="21.140625" style="31" customWidth="1"/>
    <col min="15374" max="15374" width="9.5703125" style="31" customWidth="1"/>
    <col min="15375" max="15375" width="0.42578125" style="31" customWidth="1"/>
    <col min="15376" max="15382" width="6.42578125" style="31" customWidth="1"/>
    <col min="15383" max="15611" width="11.42578125" style="31"/>
    <col min="15612" max="15612" width="1" style="31" customWidth="1"/>
    <col min="15613" max="15613" width="4.28515625" style="31" customWidth="1"/>
    <col min="15614" max="15614" width="34.7109375" style="31" customWidth="1"/>
    <col min="15615" max="15615" width="0" style="31" hidden="1" customWidth="1"/>
    <col min="15616" max="15616" width="20" style="31" customWidth="1"/>
    <col min="15617" max="15617" width="20.85546875" style="31" customWidth="1"/>
    <col min="15618" max="15618" width="25" style="31" customWidth="1"/>
    <col min="15619" max="15619" width="18.7109375" style="31" customWidth="1"/>
    <col min="15620" max="15620" width="29.7109375" style="31" customWidth="1"/>
    <col min="15621" max="15621" width="13.42578125" style="31" customWidth="1"/>
    <col min="15622" max="15622" width="13.85546875" style="31" customWidth="1"/>
    <col min="15623" max="15627" width="16.5703125" style="31" customWidth="1"/>
    <col min="15628" max="15628" width="20.5703125" style="31" customWidth="1"/>
    <col min="15629" max="15629" width="21.140625" style="31" customWidth="1"/>
    <col min="15630" max="15630" width="9.5703125" style="31" customWidth="1"/>
    <col min="15631" max="15631" width="0.42578125" style="31" customWidth="1"/>
    <col min="15632" max="15638" width="6.42578125" style="31" customWidth="1"/>
    <col min="15639" max="15867" width="11.42578125" style="31"/>
    <col min="15868" max="15868" width="1" style="31" customWidth="1"/>
    <col min="15869" max="15869" width="4.28515625" style="31" customWidth="1"/>
    <col min="15870" max="15870" width="34.7109375" style="31" customWidth="1"/>
    <col min="15871" max="15871" width="0" style="31" hidden="1" customWidth="1"/>
    <col min="15872" max="15872" width="20" style="31" customWidth="1"/>
    <col min="15873" max="15873" width="20.85546875" style="31" customWidth="1"/>
    <col min="15874" max="15874" width="25" style="31" customWidth="1"/>
    <col min="15875" max="15875" width="18.7109375" style="31" customWidth="1"/>
    <col min="15876" max="15876" width="29.7109375" style="31" customWidth="1"/>
    <col min="15877" max="15877" width="13.42578125" style="31" customWidth="1"/>
    <col min="15878" max="15878" width="13.85546875" style="31" customWidth="1"/>
    <col min="15879" max="15883" width="16.5703125" style="31" customWidth="1"/>
    <col min="15884" max="15884" width="20.5703125" style="31" customWidth="1"/>
    <col min="15885" max="15885" width="21.140625" style="31" customWidth="1"/>
    <col min="15886" max="15886" width="9.5703125" style="31" customWidth="1"/>
    <col min="15887" max="15887" width="0.42578125" style="31" customWidth="1"/>
    <col min="15888" max="15894" width="6.42578125" style="31" customWidth="1"/>
    <col min="15895" max="16123" width="11.42578125" style="31"/>
    <col min="16124" max="16124" width="1" style="31" customWidth="1"/>
    <col min="16125" max="16125" width="4.28515625" style="31" customWidth="1"/>
    <col min="16126" max="16126" width="34.7109375" style="31" customWidth="1"/>
    <col min="16127" max="16127" width="0" style="31" hidden="1" customWidth="1"/>
    <col min="16128" max="16128" width="20" style="31" customWidth="1"/>
    <col min="16129" max="16129" width="20.85546875" style="31" customWidth="1"/>
    <col min="16130" max="16130" width="25" style="31" customWidth="1"/>
    <col min="16131" max="16131" width="18.7109375" style="31" customWidth="1"/>
    <col min="16132" max="16132" width="29.7109375" style="31" customWidth="1"/>
    <col min="16133" max="16133" width="13.42578125" style="31" customWidth="1"/>
    <col min="16134" max="16134" width="13.85546875" style="31" customWidth="1"/>
    <col min="16135" max="16139" width="16.5703125" style="31" customWidth="1"/>
    <col min="16140" max="16140" width="20.5703125" style="31" customWidth="1"/>
    <col min="16141" max="16141" width="21.140625" style="31" customWidth="1"/>
    <col min="16142" max="16142" width="9.5703125" style="31" customWidth="1"/>
    <col min="16143" max="16143" width="0.42578125" style="31" customWidth="1"/>
    <col min="16144" max="16150" width="6.42578125" style="31" customWidth="1"/>
    <col min="16151" max="16371" width="11.42578125" style="31"/>
    <col min="16372" max="16384" width="11.42578125" style="31" customWidth="1"/>
  </cols>
  <sheetData>
    <row r="2" spans="1:16" ht="15" x14ac:dyDescent="0.25">
      <c r="B2" s="1069" t="s">
        <v>2</v>
      </c>
      <c r="C2" s="1070"/>
      <c r="D2" s="1070"/>
      <c r="E2" s="1070"/>
      <c r="F2" s="1070"/>
      <c r="G2" s="1070"/>
      <c r="H2" s="1070"/>
      <c r="I2" s="1070"/>
      <c r="J2" s="1070"/>
      <c r="K2" s="1070"/>
      <c r="L2" s="1070"/>
      <c r="M2" s="1070"/>
      <c r="N2" s="1070"/>
      <c r="O2" s="1070"/>
      <c r="P2" s="1070"/>
    </row>
    <row r="4" spans="1:16" ht="15" x14ac:dyDescent="0.25">
      <c r="B4" s="1080" t="s">
        <v>3</v>
      </c>
      <c r="C4" s="1080"/>
      <c r="D4" s="1080"/>
      <c r="E4" s="1080"/>
      <c r="F4" s="1080"/>
      <c r="G4" s="1080"/>
      <c r="H4" s="1080"/>
      <c r="I4" s="1080"/>
      <c r="J4" s="1080"/>
      <c r="K4" s="1080"/>
      <c r="L4" s="1080"/>
      <c r="M4" s="1080"/>
      <c r="N4" s="1080"/>
      <c r="O4" s="1080"/>
      <c r="P4" s="1080"/>
    </row>
    <row r="5" spans="1:16" s="59" customFormat="1" ht="15" x14ac:dyDescent="0.25">
      <c r="A5" s="1083" t="s">
        <v>4</v>
      </c>
      <c r="B5" s="1083"/>
      <c r="C5" s="1083"/>
      <c r="D5" s="1083"/>
      <c r="E5" s="1083"/>
      <c r="F5" s="1083"/>
      <c r="G5" s="1083"/>
      <c r="H5" s="1083"/>
      <c r="I5" s="1083"/>
      <c r="J5" s="1083"/>
      <c r="K5" s="1083"/>
      <c r="L5" s="1083"/>
    </row>
    <row r="6" spans="1:16" ht="15" thickBot="1" x14ac:dyDescent="0.3"/>
    <row r="7" spans="1:16" ht="15.75" thickBot="1" x14ac:dyDescent="0.3">
      <c r="B7" s="238" t="s">
        <v>5</v>
      </c>
      <c r="C7" s="1075" t="s">
        <v>1227</v>
      </c>
      <c r="D7" s="1075"/>
      <c r="E7" s="1075"/>
      <c r="F7" s="1075"/>
      <c r="G7" s="1075"/>
      <c r="H7" s="1075"/>
      <c r="I7" s="1075"/>
      <c r="J7" s="1075"/>
      <c r="K7" s="1075"/>
      <c r="L7" s="1075"/>
      <c r="M7" s="1075"/>
      <c r="N7" s="1076"/>
    </row>
    <row r="8" spans="1:16" ht="15.75" thickBot="1" x14ac:dyDescent="0.3">
      <c r="B8" s="238" t="s">
        <v>6</v>
      </c>
      <c r="C8" s="1075"/>
      <c r="D8" s="1075"/>
      <c r="E8" s="1075"/>
      <c r="F8" s="1075"/>
      <c r="G8" s="1075"/>
      <c r="H8" s="1075"/>
      <c r="I8" s="1075"/>
      <c r="J8" s="1075"/>
      <c r="K8" s="1075"/>
      <c r="L8" s="1075"/>
      <c r="M8" s="1075"/>
      <c r="N8" s="1076"/>
    </row>
    <row r="9" spans="1:16" ht="15.75" thickBot="1" x14ac:dyDescent="0.3">
      <c r="B9" s="238" t="s">
        <v>7</v>
      </c>
      <c r="C9" s="1075"/>
      <c r="D9" s="1075"/>
      <c r="E9" s="1075"/>
      <c r="F9" s="1075"/>
      <c r="G9" s="1075"/>
      <c r="H9" s="1075"/>
      <c r="I9" s="1075"/>
      <c r="J9" s="1075"/>
      <c r="K9" s="1075"/>
      <c r="L9" s="1075"/>
      <c r="M9" s="1075"/>
      <c r="N9" s="1076"/>
    </row>
    <row r="10" spans="1:16" ht="15.75" thickBot="1" x14ac:dyDescent="0.3">
      <c r="B10" s="238" t="s">
        <v>8</v>
      </c>
      <c r="C10" s="1075"/>
      <c r="D10" s="1075"/>
      <c r="E10" s="1075"/>
      <c r="F10" s="1075"/>
      <c r="G10" s="1075"/>
      <c r="H10" s="1075"/>
      <c r="I10" s="1075"/>
      <c r="J10" s="1075"/>
      <c r="K10" s="1075"/>
      <c r="L10" s="1075"/>
      <c r="M10" s="1075"/>
      <c r="N10" s="1076"/>
    </row>
    <row r="11" spans="1:16" ht="81" customHeight="1" thickBot="1" x14ac:dyDescent="0.3">
      <c r="B11" s="238" t="s">
        <v>9</v>
      </c>
      <c r="C11" s="1077">
        <v>19</v>
      </c>
      <c r="D11" s="1077"/>
      <c r="E11" s="1078"/>
      <c r="F11" s="1314" t="s">
        <v>1228</v>
      </c>
      <c r="G11" s="1314"/>
      <c r="H11" s="1314"/>
      <c r="I11" s="1314"/>
      <c r="J11" s="1314"/>
      <c r="K11" s="1314"/>
      <c r="L11" s="1314"/>
      <c r="M11" s="1314"/>
      <c r="N11" s="1315"/>
    </row>
    <row r="12" spans="1:16" ht="15.75" thickBot="1" x14ac:dyDescent="0.3">
      <c r="B12" s="35" t="s">
        <v>10</v>
      </c>
      <c r="C12" s="38">
        <v>42023</v>
      </c>
      <c r="D12" s="207"/>
      <c r="E12" s="207"/>
      <c r="F12" s="207"/>
      <c r="G12" s="207"/>
      <c r="H12" s="207"/>
      <c r="I12" s="207"/>
      <c r="J12" s="207"/>
      <c r="K12" s="207"/>
      <c r="L12" s="207"/>
      <c r="M12" s="207"/>
      <c r="N12" s="208"/>
    </row>
    <row r="13" spans="1:16" ht="15" x14ac:dyDescent="0.25">
      <c r="B13" s="36"/>
      <c r="C13" s="39"/>
      <c r="D13" s="239"/>
      <c r="E13" s="239"/>
      <c r="F13" s="239"/>
      <c r="G13" s="239"/>
      <c r="H13" s="239"/>
      <c r="I13" s="62"/>
      <c r="J13" s="62"/>
      <c r="K13" s="62"/>
      <c r="L13" s="62"/>
      <c r="M13" s="62"/>
      <c r="N13" s="239"/>
    </row>
    <row r="14" spans="1:16" ht="15" x14ac:dyDescent="0.25">
      <c r="I14" s="62"/>
      <c r="J14" s="62"/>
      <c r="K14" s="62"/>
      <c r="L14" s="62"/>
      <c r="M14" s="62"/>
      <c r="N14" s="63"/>
    </row>
    <row r="15" spans="1:16" ht="30" customHeight="1" x14ac:dyDescent="0.25">
      <c r="B15" s="1071" t="s">
        <v>11</v>
      </c>
      <c r="C15" s="1071"/>
      <c r="D15" s="205" t="s">
        <v>12</v>
      </c>
      <c r="E15" s="205" t="s">
        <v>13</v>
      </c>
      <c r="F15" s="205" t="s">
        <v>14</v>
      </c>
      <c r="G15" s="64"/>
      <c r="I15" s="40"/>
      <c r="J15" s="40"/>
      <c r="K15" s="40"/>
      <c r="L15" s="40"/>
      <c r="M15" s="40"/>
      <c r="N15" s="63"/>
    </row>
    <row r="16" spans="1:16" ht="15" x14ac:dyDescent="0.25">
      <c r="B16" s="1071"/>
      <c r="C16" s="1071"/>
      <c r="D16" s="205">
        <v>19</v>
      </c>
      <c r="E16" s="65">
        <v>720995570</v>
      </c>
      <c r="F16" s="65">
        <v>265</v>
      </c>
      <c r="G16" s="66"/>
      <c r="I16" s="41"/>
      <c r="J16" s="41"/>
      <c r="K16" s="41"/>
      <c r="L16" s="41"/>
      <c r="M16" s="41"/>
      <c r="N16" s="63"/>
    </row>
    <row r="17" spans="1:14" ht="15" x14ac:dyDescent="0.25">
      <c r="B17" s="1071"/>
      <c r="C17" s="1071"/>
      <c r="D17" s="205"/>
      <c r="E17" s="65" t="s">
        <v>1229</v>
      </c>
      <c r="F17" s="65"/>
      <c r="G17" s="66"/>
      <c r="I17" s="41"/>
      <c r="J17" s="41"/>
      <c r="K17" s="41"/>
      <c r="L17" s="41"/>
      <c r="M17" s="41"/>
      <c r="N17" s="63"/>
    </row>
    <row r="18" spans="1:14" ht="15" x14ac:dyDescent="0.25">
      <c r="B18" s="1071"/>
      <c r="C18" s="1071"/>
      <c r="D18" s="205"/>
      <c r="E18" s="67"/>
      <c r="F18" s="65"/>
      <c r="G18" s="66"/>
      <c r="I18" s="41"/>
      <c r="J18" s="41"/>
      <c r="K18" s="41"/>
      <c r="L18" s="41"/>
      <c r="M18" s="41"/>
      <c r="N18" s="63"/>
    </row>
    <row r="19" spans="1:14" ht="15" x14ac:dyDescent="0.25">
      <c r="B19" s="1071"/>
      <c r="C19" s="1071"/>
      <c r="D19" s="205"/>
      <c r="E19" s="67"/>
      <c r="F19" s="65"/>
      <c r="G19" s="66"/>
      <c r="H19" s="42"/>
      <c r="I19" s="41"/>
      <c r="J19" s="41"/>
      <c r="K19" s="41"/>
      <c r="L19" s="41"/>
      <c r="M19" s="41"/>
      <c r="N19" s="68"/>
    </row>
    <row r="20" spans="1:14" ht="15" x14ac:dyDescent="0.25">
      <c r="B20" s="1071"/>
      <c r="C20" s="1071"/>
      <c r="D20" s="205"/>
      <c r="E20" s="67"/>
      <c r="F20" s="65"/>
      <c r="G20" s="66"/>
      <c r="H20" s="42"/>
      <c r="I20" s="43"/>
      <c r="J20" s="43"/>
      <c r="K20" s="43"/>
      <c r="L20" s="43"/>
      <c r="M20" s="43"/>
      <c r="N20" s="68"/>
    </row>
    <row r="21" spans="1:14" ht="15" x14ac:dyDescent="0.25">
      <c r="B21" s="1071"/>
      <c r="C21" s="1071"/>
      <c r="D21" s="205"/>
      <c r="E21" s="67"/>
      <c r="F21" s="65"/>
      <c r="G21" s="66"/>
      <c r="H21" s="42"/>
      <c r="I21" s="62"/>
      <c r="J21" s="62"/>
      <c r="K21" s="62"/>
      <c r="L21" s="62"/>
      <c r="M21" s="62"/>
      <c r="N21" s="68"/>
    </row>
    <row r="22" spans="1:14" ht="15" x14ac:dyDescent="0.25">
      <c r="B22" s="1071"/>
      <c r="C22" s="1071"/>
      <c r="D22" s="205"/>
      <c r="E22" s="67"/>
      <c r="F22" s="65"/>
      <c r="G22" s="66"/>
      <c r="H22" s="42"/>
      <c r="I22" s="62"/>
      <c r="J22" s="62"/>
      <c r="K22" s="62"/>
      <c r="L22" s="62"/>
      <c r="M22" s="62"/>
      <c r="N22" s="68"/>
    </row>
    <row r="23" spans="1:14" ht="15.75" thickBot="1" x14ac:dyDescent="0.3">
      <c r="B23" s="1056" t="s">
        <v>15</v>
      </c>
      <c r="C23" s="1058"/>
      <c r="D23" s="205"/>
      <c r="E23" s="69">
        <f>SUM(E16:E22)</f>
        <v>720995570</v>
      </c>
      <c r="F23" s="65">
        <f>SUM(F16:F22)</f>
        <v>265</v>
      </c>
      <c r="G23" s="66"/>
      <c r="H23" s="42"/>
      <c r="I23" s="62"/>
      <c r="J23" s="62"/>
      <c r="K23" s="62"/>
      <c r="L23" s="62"/>
      <c r="M23" s="62"/>
      <c r="N23" s="68"/>
    </row>
    <row r="24" spans="1:14" ht="43.5" thickBot="1" x14ac:dyDescent="0.3">
      <c r="A24" s="35"/>
      <c r="B24" s="212" t="s">
        <v>16</v>
      </c>
      <c r="C24" s="212" t="s">
        <v>17</v>
      </c>
      <c r="E24" s="40"/>
      <c r="F24" s="40"/>
      <c r="G24" s="40"/>
      <c r="H24" s="40"/>
      <c r="I24" s="36"/>
      <c r="J24" s="36"/>
      <c r="K24" s="36"/>
      <c r="L24" s="36"/>
      <c r="M24" s="36"/>
    </row>
    <row r="25" spans="1:14" ht="15.75" thickBot="1" x14ac:dyDescent="0.3">
      <c r="A25" s="70">
        <v>1</v>
      </c>
      <c r="C25" s="71">
        <f>+F23*80%</f>
        <v>212</v>
      </c>
      <c r="D25" s="41"/>
      <c r="E25" s="72">
        <f>E23</f>
        <v>720995570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205" t="s">
        <v>19</v>
      </c>
      <c r="C30" s="205" t="s">
        <v>0</v>
      </c>
      <c r="D30" s="205" t="s">
        <v>20</v>
      </c>
      <c r="E30" s="59"/>
      <c r="F30" s="59"/>
      <c r="G30" s="59"/>
      <c r="H30" s="59"/>
      <c r="I30" s="62"/>
      <c r="J30" s="62"/>
      <c r="K30" s="62"/>
      <c r="L30" s="62"/>
      <c r="M30" s="62"/>
      <c r="N30" s="63"/>
    </row>
    <row r="31" spans="1:14" ht="15" x14ac:dyDescent="0.2">
      <c r="A31" s="74"/>
      <c r="B31" s="213" t="s">
        <v>22</v>
      </c>
      <c r="C31" s="204" t="s">
        <v>23</v>
      </c>
      <c r="D31" s="213"/>
      <c r="E31" s="59"/>
      <c r="F31" s="59"/>
      <c r="G31" s="59"/>
      <c r="H31" s="59"/>
      <c r="I31" s="62"/>
      <c r="J31" s="62"/>
      <c r="K31" s="62"/>
      <c r="L31" s="62"/>
      <c r="M31" s="62"/>
      <c r="N31" s="63"/>
    </row>
    <row r="32" spans="1:14" ht="15" x14ac:dyDescent="0.2">
      <c r="A32" s="74"/>
      <c r="B32" s="213" t="s">
        <v>24</v>
      </c>
      <c r="C32" s="204" t="s">
        <v>23</v>
      </c>
      <c r="D32" s="213"/>
      <c r="E32" s="59"/>
      <c r="F32" s="59"/>
      <c r="G32" s="59"/>
      <c r="H32" s="59"/>
      <c r="I32" s="62"/>
      <c r="J32" s="62"/>
      <c r="K32" s="62"/>
      <c r="L32" s="62"/>
      <c r="M32" s="62"/>
      <c r="N32" s="63"/>
    </row>
    <row r="33" spans="1:14" ht="15" x14ac:dyDescent="0.2">
      <c r="A33" s="74"/>
      <c r="B33" s="213" t="s">
        <v>25</v>
      </c>
      <c r="C33" s="204" t="s">
        <v>23</v>
      </c>
      <c r="D33" s="204"/>
      <c r="E33" s="59"/>
      <c r="F33" s="59"/>
      <c r="G33" s="59"/>
      <c r="H33" s="59"/>
      <c r="I33" s="62"/>
      <c r="J33" s="62"/>
      <c r="K33" s="62"/>
      <c r="L33" s="62"/>
      <c r="M33" s="62"/>
      <c r="N33" s="63"/>
    </row>
    <row r="34" spans="1:14" ht="15" x14ac:dyDescent="0.2">
      <c r="A34" s="74"/>
      <c r="B34" s="213" t="s">
        <v>26</v>
      </c>
      <c r="C34" s="204" t="s">
        <v>23</v>
      </c>
      <c r="D34" s="204"/>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205" t="s">
        <v>19</v>
      </c>
      <c r="C40" s="205" t="s">
        <v>28</v>
      </c>
      <c r="D40" s="206" t="s">
        <v>29</v>
      </c>
      <c r="E40" s="206" t="s">
        <v>30</v>
      </c>
      <c r="F40" s="59"/>
      <c r="G40" s="59"/>
      <c r="H40" s="59"/>
      <c r="I40" s="62"/>
      <c r="J40" s="62"/>
      <c r="K40" s="62"/>
      <c r="L40" s="62"/>
      <c r="M40" s="62"/>
      <c r="N40" s="63"/>
    </row>
    <row r="41" spans="1:14" ht="42.75" x14ac:dyDescent="0.2">
      <c r="A41" s="74"/>
      <c r="B41" s="76" t="s">
        <v>31</v>
      </c>
      <c r="C41" s="141">
        <v>40</v>
      </c>
      <c r="D41" s="204">
        <v>20</v>
      </c>
      <c r="E41" s="1052">
        <f>+D41+D42</f>
        <v>20</v>
      </c>
      <c r="F41" s="59"/>
      <c r="G41" s="59"/>
      <c r="H41" s="59"/>
      <c r="I41" s="62"/>
      <c r="J41" s="62"/>
      <c r="K41" s="62"/>
      <c r="L41" s="62"/>
      <c r="M41" s="62"/>
      <c r="N41" s="63"/>
    </row>
    <row r="42" spans="1:14" ht="71.25" x14ac:dyDescent="0.2">
      <c r="A42" s="74"/>
      <c r="B42" s="76" t="s">
        <v>32</v>
      </c>
      <c r="C42" s="141">
        <v>60</v>
      </c>
      <c r="D42" s="204">
        <v>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M47" s="77"/>
      <c r="N47" s="77"/>
    </row>
    <row r="48" spans="1:14" ht="15" thickBot="1" x14ac:dyDescent="0.3">
      <c r="M48" s="77"/>
      <c r="N48" s="77"/>
    </row>
    <row r="49" spans="1:26" s="62" customFormat="1" ht="75"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200" t="s">
        <v>48</v>
      </c>
      <c r="Q49" s="200" t="s">
        <v>49</v>
      </c>
    </row>
    <row r="50" spans="1:26" s="129" customFormat="1" x14ac:dyDescent="0.25">
      <c r="A50" s="141">
        <v>1</v>
      </c>
      <c r="B50" s="4" t="s">
        <v>1227</v>
      </c>
      <c r="C50" s="4" t="s">
        <v>1227</v>
      </c>
      <c r="D50" s="4" t="s">
        <v>486</v>
      </c>
      <c r="E50" s="4" t="s">
        <v>1230</v>
      </c>
      <c r="F50" s="5" t="s">
        <v>0</v>
      </c>
      <c r="G50" s="223" t="s">
        <v>50</v>
      </c>
      <c r="H50" s="224">
        <v>41246</v>
      </c>
      <c r="I50" s="224">
        <v>41988</v>
      </c>
      <c r="J50" s="225" t="s">
        <v>20</v>
      </c>
      <c r="K50" s="263">
        <f>+(I50-H50)/30</f>
        <v>24.733333333333334</v>
      </c>
      <c r="L50" s="228" t="s">
        <v>50</v>
      </c>
      <c r="M50" s="6">
        <v>315</v>
      </c>
      <c r="N50" s="228" t="s">
        <v>50</v>
      </c>
      <c r="O50" s="243">
        <v>1527919959</v>
      </c>
      <c r="P50" s="243" t="s">
        <v>1231</v>
      </c>
      <c r="Q50" s="211"/>
      <c r="R50" s="8"/>
      <c r="S50" s="8"/>
      <c r="T50" s="8"/>
      <c r="U50" s="8"/>
      <c r="V50" s="8"/>
      <c r="W50" s="8"/>
      <c r="X50" s="8"/>
      <c r="Y50" s="8"/>
      <c r="Z50" s="8"/>
    </row>
    <row r="51" spans="1:26" s="129" customFormat="1" ht="15" x14ac:dyDescent="0.25">
      <c r="A51" s="141"/>
      <c r="B51" s="26" t="s">
        <v>30</v>
      </c>
      <c r="C51" s="5"/>
      <c r="D51" s="4"/>
      <c r="E51" s="240"/>
      <c r="F51" s="5"/>
      <c r="G51" s="5"/>
      <c r="H51" s="5"/>
      <c r="I51" s="225"/>
      <c r="J51" s="225"/>
      <c r="K51" s="241">
        <f>SUM(K50:K50)</f>
        <v>24.733333333333334</v>
      </c>
      <c r="L51" s="241">
        <f>SUM(L50:L50)</f>
        <v>0</v>
      </c>
      <c r="M51" s="269">
        <f>SUM(M50:M50)</f>
        <v>315</v>
      </c>
      <c r="N51" s="242">
        <f>SUM(N50:N50)</f>
        <v>0</v>
      </c>
      <c r="O51" s="243"/>
      <c r="P51" s="243"/>
      <c r="Q51" s="211"/>
    </row>
    <row r="52" spans="1:26" x14ac:dyDescent="0.25">
      <c r="E52" s="46"/>
      <c r="K52" s="47"/>
    </row>
    <row r="53" spans="1:26" ht="15" x14ac:dyDescent="0.25">
      <c r="B53" s="1049" t="s">
        <v>51</v>
      </c>
      <c r="C53" s="1049" t="s">
        <v>52</v>
      </c>
      <c r="D53" s="1080" t="s">
        <v>53</v>
      </c>
      <c r="E53" s="1080"/>
      <c r="K53" s="48"/>
      <c r="L53" s="48"/>
      <c r="M53" s="48"/>
    </row>
    <row r="54" spans="1:26" ht="15" x14ac:dyDescent="0.2">
      <c r="B54" s="1051"/>
      <c r="C54" s="1051"/>
      <c r="D54" s="206" t="s">
        <v>54</v>
      </c>
      <c r="E54" s="49" t="s">
        <v>55</v>
      </c>
      <c r="H54" s="244"/>
      <c r="I54" s="51"/>
      <c r="K54" s="51"/>
      <c r="L54" s="48"/>
      <c r="O54" s="411"/>
    </row>
    <row r="55" spans="1:26" ht="15" x14ac:dyDescent="0.25">
      <c r="B55" s="50" t="s">
        <v>56</v>
      </c>
      <c r="C55" s="52">
        <f>+K51</f>
        <v>24.733333333333334</v>
      </c>
      <c r="D55" s="204" t="s">
        <v>23</v>
      </c>
      <c r="E55" s="204"/>
      <c r="F55" s="245"/>
      <c r="G55" s="245"/>
      <c r="H55" s="245"/>
      <c r="I55" s="245"/>
      <c r="J55" s="245"/>
      <c r="L55" s="412" t="e">
        <f>K50+#REF!+#REF!+#REF!</f>
        <v>#REF!</v>
      </c>
      <c r="M55" s="245"/>
    </row>
    <row r="56" spans="1:26" ht="15" x14ac:dyDescent="0.25">
      <c r="B56" s="50" t="s">
        <v>57</v>
      </c>
      <c r="C56" s="54">
        <f>+M51</f>
        <v>315</v>
      </c>
      <c r="D56" s="204" t="s">
        <v>23</v>
      </c>
      <c r="E56" s="204"/>
    </row>
    <row r="57" spans="1:26" x14ac:dyDescent="0.25">
      <c r="B57" s="74"/>
      <c r="C57" s="1081"/>
      <c r="D57" s="1081"/>
      <c r="E57" s="1081"/>
      <c r="F57" s="1081"/>
      <c r="G57" s="1081"/>
      <c r="H57" s="1081"/>
      <c r="I57" s="1081"/>
      <c r="J57" s="1081"/>
      <c r="K57" s="1081"/>
      <c r="L57" s="1081"/>
      <c r="M57" s="1081"/>
      <c r="N57" s="1081"/>
    </row>
    <row r="58" spans="1:26" ht="15" thickBot="1" x14ac:dyDescent="0.3"/>
    <row r="59" spans="1:26" ht="15.75" thickBot="1" x14ac:dyDescent="0.3">
      <c r="B59" s="1082" t="s">
        <v>58</v>
      </c>
      <c r="C59" s="1082"/>
      <c r="D59" s="1082"/>
      <c r="E59" s="1082"/>
      <c r="F59" s="1082"/>
      <c r="G59" s="1082"/>
      <c r="H59" s="1082"/>
      <c r="I59" s="1082"/>
      <c r="J59" s="1082"/>
      <c r="K59" s="1082"/>
      <c r="L59" s="1082"/>
      <c r="M59" s="1082"/>
      <c r="N59" s="1082"/>
    </row>
    <row r="62" spans="1:26" ht="90" x14ac:dyDescent="0.25">
      <c r="B62" s="205" t="s">
        <v>59</v>
      </c>
      <c r="C62" s="80" t="s">
        <v>60</v>
      </c>
      <c r="D62" s="80" t="s">
        <v>61</v>
      </c>
      <c r="E62" s="80" t="s">
        <v>62</v>
      </c>
      <c r="F62" s="80" t="s">
        <v>63</v>
      </c>
      <c r="G62" s="80" t="s">
        <v>64</v>
      </c>
      <c r="H62" s="80" t="s">
        <v>498</v>
      </c>
      <c r="I62" s="205" t="s">
        <v>65</v>
      </c>
      <c r="J62" s="80" t="s">
        <v>66</v>
      </c>
      <c r="K62" s="80" t="s">
        <v>67</v>
      </c>
      <c r="L62" s="80" t="s">
        <v>68</v>
      </c>
      <c r="M62" s="80" t="s">
        <v>69</v>
      </c>
      <c r="N62" s="81" t="s">
        <v>70</v>
      </c>
      <c r="O62" s="81" t="s">
        <v>71</v>
      </c>
      <c r="P62" s="1056" t="s">
        <v>21</v>
      </c>
      <c r="Q62" s="1058"/>
      <c r="R62" s="80" t="s">
        <v>72</v>
      </c>
    </row>
    <row r="63" spans="1:26" ht="171" customHeight="1" x14ac:dyDescent="0.25">
      <c r="B63" s="213" t="s">
        <v>901</v>
      </c>
      <c r="C63" s="212" t="s">
        <v>117</v>
      </c>
      <c r="D63" s="141" t="s">
        <v>1232</v>
      </c>
      <c r="E63" s="141">
        <v>160</v>
      </c>
      <c r="F63" s="141" t="s">
        <v>20</v>
      </c>
      <c r="G63" s="198" t="s">
        <v>20</v>
      </c>
      <c r="H63" s="141" t="s">
        <v>0</v>
      </c>
      <c r="I63" s="141" t="s">
        <v>20</v>
      </c>
      <c r="J63" s="141" t="s">
        <v>50</v>
      </c>
      <c r="K63" s="212" t="s">
        <v>0</v>
      </c>
      <c r="L63" s="212" t="s">
        <v>0</v>
      </c>
      <c r="M63" s="212" t="s">
        <v>0</v>
      </c>
      <c r="N63" s="212" t="s">
        <v>0</v>
      </c>
      <c r="O63" s="212" t="s">
        <v>0</v>
      </c>
      <c r="P63" s="1169" t="s">
        <v>1233</v>
      </c>
      <c r="Q63" s="1170"/>
      <c r="R63" s="141" t="s">
        <v>0</v>
      </c>
    </row>
    <row r="64" spans="1:26" ht="182.25" customHeight="1" x14ac:dyDescent="0.25">
      <c r="B64" s="213" t="s">
        <v>901</v>
      </c>
      <c r="C64" s="212" t="s">
        <v>117</v>
      </c>
      <c r="D64" s="204" t="s">
        <v>1234</v>
      </c>
      <c r="E64" s="204">
        <v>105</v>
      </c>
      <c r="F64" s="141" t="s">
        <v>20</v>
      </c>
      <c r="G64" s="198" t="s">
        <v>20</v>
      </c>
      <c r="H64" s="141" t="s">
        <v>0</v>
      </c>
      <c r="I64" s="141" t="s">
        <v>20</v>
      </c>
      <c r="J64" s="141" t="s">
        <v>50</v>
      </c>
      <c r="K64" s="212" t="s">
        <v>0</v>
      </c>
      <c r="L64" s="212" t="s">
        <v>0</v>
      </c>
      <c r="M64" s="212" t="s">
        <v>0</v>
      </c>
      <c r="N64" s="212" t="s">
        <v>0</v>
      </c>
      <c r="O64" s="212" t="s">
        <v>0</v>
      </c>
      <c r="P64" s="1169" t="s">
        <v>1233</v>
      </c>
      <c r="Q64" s="1170"/>
      <c r="R64" s="141" t="s">
        <v>0</v>
      </c>
    </row>
    <row r="65" spans="2:17" x14ac:dyDescent="0.25">
      <c r="B65" s="31" t="s">
        <v>73</v>
      </c>
      <c r="H65" s="213"/>
      <c r="I65" s="213"/>
    </row>
    <row r="66" spans="2:17" x14ac:dyDescent="0.25">
      <c r="B66" s="31" t="s">
        <v>74</v>
      </c>
    </row>
    <row r="67" spans="2:17" x14ac:dyDescent="0.25">
      <c r="B67" s="31" t="s">
        <v>75</v>
      </c>
    </row>
    <row r="69" spans="2:17" ht="15" thickBot="1" x14ac:dyDescent="0.3"/>
    <row r="70" spans="2:17" ht="15.75" thickBot="1" x14ac:dyDescent="0.3">
      <c r="B70" s="1063" t="s">
        <v>76</v>
      </c>
      <c r="C70" s="1064"/>
      <c r="D70" s="1064"/>
      <c r="E70" s="1064"/>
      <c r="F70" s="1064"/>
      <c r="G70" s="1064"/>
      <c r="H70" s="1064"/>
      <c r="I70" s="1064"/>
      <c r="J70" s="1064"/>
      <c r="K70" s="1064"/>
      <c r="L70" s="1064"/>
      <c r="M70" s="1064"/>
      <c r="N70" s="1065"/>
    </row>
    <row r="72" spans="2:17" ht="15" x14ac:dyDescent="0.25">
      <c r="B72" s="1054" t="s">
        <v>77</v>
      </c>
      <c r="C72" s="1071" t="s">
        <v>78</v>
      </c>
      <c r="D72" s="1071" t="s">
        <v>79</v>
      </c>
      <c r="E72" s="1071" t="s">
        <v>80</v>
      </c>
      <c r="F72" s="1071" t="s">
        <v>81</v>
      </c>
      <c r="G72" s="1071" t="s">
        <v>82</v>
      </c>
      <c r="H72" s="1071" t="s">
        <v>83</v>
      </c>
      <c r="I72" s="1071" t="s">
        <v>84</v>
      </c>
      <c r="J72" s="1071" t="s">
        <v>85</v>
      </c>
      <c r="K72" s="1071"/>
      <c r="L72" s="1071"/>
      <c r="M72" s="1071" t="s">
        <v>86</v>
      </c>
      <c r="N72" s="1071" t="s">
        <v>478</v>
      </c>
      <c r="O72" s="1071" t="s">
        <v>479</v>
      </c>
      <c r="P72" s="1071" t="s">
        <v>21</v>
      </c>
      <c r="Q72" s="1071"/>
    </row>
    <row r="73" spans="2:17" ht="28.5" x14ac:dyDescent="0.2">
      <c r="B73" s="1055"/>
      <c r="C73" s="1071"/>
      <c r="D73" s="1071"/>
      <c r="E73" s="1071"/>
      <c r="F73" s="1071"/>
      <c r="G73" s="1071"/>
      <c r="H73" s="1071"/>
      <c r="I73" s="1071"/>
      <c r="J73" s="56" t="s">
        <v>87</v>
      </c>
      <c r="K73" s="37" t="s">
        <v>88</v>
      </c>
      <c r="L73" s="11" t="s">
        <v>89</v>
      </c>
      <c r="M73" s="1071"/>
      <c r="N73" s="1071"/>
      <c r="O73" s="1071"/>
      <c r="P73" s="1071"/>
      <c r="Q73" s="1071"/>
    </row>
    <row r="74" spans="2:17" ht="68.25" customHeight="1" x14ac:dyDescent="0.25">
      <c r="B74" s="141" t="s">
        <v>90</v>
      </c>
      <c r="C74" s="103" t="s">
        <v>120</v>
      </c>
      <c r="D74" s="141" t="s">
        <v>1235</v>
      </c>
      <c r="E74" s="413">
        <v>1016010456</v>
      </c>
      <c r="F74" s="141" t="s">
        <v>1022</v>
      </c>
      <c r="G74" s="141" t="s">
        <v>1165</v>
      </c>
      <c r="H74" s="7">
        <v>40532</v>
      </c>
      <c r="I74" s="413" t="s">
        <v>50</v>
      </c>
      <c r="J74" s="141" t="s">
        <v>1227</v>
      </c>
      <c r="K74" s="7" t="s">
        <v>1236</v>
      </c>
      <c r="L74" s="7" t="s">
        <v>1237</v>
      </c>
      <c r="M74" s="141" t="s">
        <v>0</v>
      </c>
      <c r="N74" s="141" t="s">
        <v>0</v>
      </c>
      <c r="O74" s="141" t="s">
        <v>0</v>
      </c>
      <c r="P74" s="1048"/>
      <c r="Q74" s="1048"/>
    </row>
    <row r="75" spans="2:17" ht="63.75" customHeight="1" x14ac:dyDescent="0.25">
      <c r="B75" s="141" t="s">
        <v>90</v>
      </c>
      <c r="C75" s="257" t="s">
        <v>120</v>
      </c>
      <c r="D75" s="141" t="s">
        <v>1238</v>
      </c>
      <c r="E75" s="413">
        <v>45578272</v>
      </c>
      <c r="F75" s="141" t="s">
        <v>1190</v>
      </c>
      <c r="G75" s="141" t="s">
        <v>1149</v>
      </c>
      <c r="H75" s="7">
        <v>36939</v>
      </c>
      <c r="I75" s="413" t="s">
        <v>1239</v>
      </c>
      <c r="J75" s="141" t="s">
        <v>1227</v>
      </c>
      <c r="K75" s="7" t="s">
        <v>1240</v>
      </c>
      <c r="L75" s="7" t="s">
        <v>1241</v>
      </c>
      <c r="M75" s="141" t="s">
        <v>0</v>
      </c>
      <c r="N75" s="141" t="s">
        <v>0</v>
      </c>
      <c r="O75" s="141" t="s">
        <v>0</v>
      </c>
      <c r="P75" s="1048" t="s">
        <v>126</v>
      </c>
      <c r="Q75" s="1048"/>
    </row>
    <row r="76" spans="2:17" ht="107.25" customHeight="1" x14ac:dyDescent="0.2">
      <c r="B76" s="141" t="s">
        <v>91</v>
      </c>
      <c r="C76" s="257" t="s">
        <v>120</v>
      </c>
      <c r="D76" s="141" t="s">
        <v>1242</v>
      </c>
      <c r="E76" s="413">
        <v>30400675</v>
      </c>
      <c r="F76" s="141" t="s">
        <v>1153</v>
      </c>
      <c r="G76" s="141" t="s">
        <v>1243</v>
      </c>
      <c r="H76" s="7">
        <v>37435</v>
      </c>
      <c r="I76" s="141" t="s">
        <v>1244</v>
      </c>
      <c r="J76" s="141" t="s">
        <v>1245</v>
      </c>
      <c r="K76" s="92" t="s">
        <v>1246</v>
      </c>
      <c r="L76" s="141" t="s">
        <v>1247</v>
      </c>
      <c r="M76" s="141" t="s">
        <v>0</v>
      </c>
      <c r="N76" s="141" t="s">
        <v>0</v>
      </c>
      <c r="O76" s="141" t="s">
        <v>0</v>
      </c>
      <c r="P76" s="1048"/>
      <c r="Q76" s="1048"/>
    </row>
    <row r="77" spans="2:17" ht="92.25" customHeight="1" x14ac:dyDescent="0.25">
      <c r="B77" s="141" t="s">
        <v>91</v>
      </c>
      <c r="C77" s="257" t="s">
        <v>120</v>
      </c>
      <c r="D77" s="141" t="s">
        <v>1248</v>
      </c>
      <c r="E77" s="413">
        <v>525052535</v>
      </c>
      <c r="F77" s="141" t="s">
        <v>109</v>
      </c>
      <c r="G77" s="141" t="s">
        <v>769</v>
      </c>
      <c r="H77" s="7">
        <v>36447</v>
      </c>
      <c r="I77" s="141" t="s">
        <v>1239</v>
      </c>
      <c r="J77" s="141" t="s">
        <v>1249</v>
      </c>
      <c r="K77" s="141" t="s">
        <v>1250</v>
      </c>
      <c r="L77" s="141" t="s">
        <v>1251</v>
      </c>
      <c r="M77" s="141" t="s">
        <v>0</v>
      </c>
      <c r="N77" s="141" t="s">
        <v>0</v>
      </c>
      <c r="O77" s="141" t="s">
        <v>0</v>
      </c>
      <c r="P77" s="1048" t="s">
        <v>126</v>
      </c>
      <c r="Q77" s="1048"/>
    </row>
    <row r="80" spans="2:17" ht="15" thickBot="1" x14ac:dyDescent="0.3"/>
    <row r="81" spans="1:26" ht="15.75" thickBot="1" x14ac:dyDescent="0.3">
      <c r="B81" s="1063" t="s">
        <v>92</v>
      </c>
      <c r="C81" s="1064"/>
      <c r="D81" s="1064"/>
      <c r="E81" s="1064"/>
      <c r="F81" s="1064"/>
      <c r="G81" s="1064"/>
      <c r="H81" s="1064"/>
      <c r="I81" s="1064"/>
      <c r="J81" s="1064"/>
      <c r="K81" s="1064"/>
      <c r="L81" s="1064"/>
      <c r="M81" s="1064"/>
      <c r="N81" s="1065"/>
    </row>
    <row r="84" spans="1:26" ht="30" x14ac:dyDescent="0.25">
      <c r="B84" s="80" t="s">
        <v>19</v>
      </c>
      <c r="C84" s="80" t="s">
        <v>72</v>
      </c>
      <c r="D84" s="1056" t="s">
        <v>21</v>
      </c>
      <c r="E84" s="1058"/>
    </row>
    <row r="85" spans="1:26" ht="28.5" x14ac:dyDescent="0.25">
      <c r="B85" s="212" t="s">
        <v>1252</v>
      </c>
      <c r="C85" s="204" t="s">
        <v>0</v>
      </c>
      <c r="D85" s="1073"/>
      <c r="E85" s="1073"/>
    </row>
    <row r="88" spans="1:26" ht="15" x14ac:dyDescent="0.25">
      <c r="B88" s="1069" t="s">
        <v>93</v>
      </c>
      <c r="C88" s="1070"/>
      <c r="D88" s="1070"/>
      <c r="E88" s="1070"/>
      <c r="F88" s="1070"/>
      <c r="G88" s="1070"/>
      <c r="H88" s="1070"/>
      <c r="I88" s="1070"/>
      <c r="J88" s="1070"/>
      <c r="K88" s="1070"/>
      <c r="L88" s="1070"/>
      <c r="M88" s="1070"/>
      <c r="N88" s="1070"/>
      <c r="O88" s="1070"/>
      <c r="P88" s="1070"/>
    </row>
    <row r="90" spans="1:26" ht="15" thickBot="1" x14ac:dyDescent="0.3"/>
    <row r="91" spans="1:26" ht="15.75" thickBot="1" x14ac:dyDescent="0.3">
      <c r="B91" s="1063" t="s">
        <v>94</v>
      </c>
      <c r="C91" s="1064"/>
      <c r="D91" s="1064"/>
      <c r="E91" s="1064"/>
      <c r="F91" s="1064"/>
      <c r="G91" s="1064"/>
      <c r="H91" s="1064"/>
      <c r="I91" s="1064"/>
      <c r="J91" s="1064"/>
      <c r="K91" s="1064"/>
      <c r="L91" s="1064"/>
      <c r="M91" s="1064"/>
      <c r="N91" s="1065"/>
    </row>
    <row r="93" spans="1:26" ht="15" thickBot="1" x14ac:dyDescent="0.3">
      <c r="M93" s="77"/>
      <c r="N93" s="77"/>
    </row>
    <row r="94" spans="1:26" s="62" customFormat="1" ht="75" x14ac:dyDescent="0.25">
      <c r="B94" s="78" t="s">
        <v>34</v>
      </c>
      <c r="C94" s="78" t="s">
        <v>35</v>
      </c>
      <c r="D94" s="78" t="s">
        <v>36</v>
      </c>
      <c r="E94" s="78" t="s">
        <v>37</v>
      </c>
      <c r="F94" s="78" t="s">
        <v>38</v>
      </c>
      <c r="G94" s="78" t="s">
        <v>39</v>
      </c>
      <c r="H94" s="78" t="s">
        <v>40</v>
      </c>
      <c r="I94" s="78" t="s">
        <v>41</v>
      </c>
      <c r="J94" s="78" t="s">
        <v>42</v>
      </c>
      <c r="K94" s="78" t="s">
        <v>43</v>
      </c>
      <c r="L94" s="78" t="s">
        <v>44</v>
      </c>
      <c r="M94" s="79" t="s">
        <v>45</v>
      </c>
      <c r="N94" s="78" t="s">
        <v>46</v>
      </c>
      <c r="O94" s="78" t="s">
        <v>47</v>
      </c>
      <c r="P94" s="200" t="s">
        <v>48</v>
      </c>
      <c r="Q94" s="200" t="s">
        <v>49</v>
      </c>
    </row>
    <row r="95" spans="1:26" s="129" customFormat="1" ht="102" customHeight="1" x14ac:dyDescent="0.25">
      <c r="A95" s="141">
        <v>1</v>
      </c>
      <c r="B95" s="4" t="s">
        <v>1227</v>
      </c>
      <c r="C95" s="4" t="s">
        <v>1227</v>
      </c>
      <c r="D95" s="4" t="s">
        <v>1245</v>
      </c>
      <c r="E95" s="4" t="s">
        <v>1253</v>
      </c>
      <c r="F95" s="5" t="s">
        <v>0</v>
      </c>
      <c r="G95" s="223" t="s">
        <v>50</v>
      </c>
      <c r="H95" s="247">
        <v>41667</v>
      </c>
      <c r="I95" s="247">
        <v>41853</v>
      </c>
      <c r="J95" s="225" t="s">
        <v>20</v>
      </c>
      <c r="K95" s="228">
        <f>+(I95-H95)/30</f>
        <v>6.2</v>
      </c>
      <c r="L95" s="248" t="s">
        <v>50</v>
      </c>
      <c r="M95" s="278">
        <v>97</v>
      </c>
      <c r="N95" s="228" t="s">
        <v>50</v>
      </c>
      <c r="O95" s="243">
        <v>271110143</v>
      </c>
      <c r="P95" s="243">
        <v>81</v>
      </c>
      <c r="Q95" s="76" t="s">
        <v>1254</v>
      </c>
      <c r="R95" s="8"/>
      <c r="S95" s="8"/>
      <c r="T95" s="8"/>
      <c r="U95" s="8"/>
      <c r="V95" s="8"/>
      <c r="W95" s="8"/>
      <c r="X95" s="8"/>
      <c r="Y95" s="8"/>
      <c r="Z95" s="8"/>
    </row>
    <row r="96" spans="1:26" s="129" customFormat="1" ht="381.75" customHeight="1" x14ac:dyDescent="0.25">
      <c r="A96" s="141">
        <f>+A95+1</f>
        <v>2</v>
      </c>
      <c r="B96" s="4" t="s">
        <v>1227</v>
      </c>
      <c r="C96" s="4" t="s">
        <v>1227</v>
      </c>
      <c r="D96" s="4" t="s">
        <v>1245</v>
      </c>
      <c r="E96" s="4" t="s">
        <v>1255</v>
      </c>
      <c r="F96" s="5" t="s">
        <v>0</v>
      </c>
      <c r="G96" s="223" t="s">
        <v>50</v>
      </c>
      <c r="H96" s="247">
        <v>41865</v>
      </c>
      <c r="I96" s="247">
        <v>41984</v>
      </c>
      <c r="J96" s="225" t="s">
        <v>20</v>
      </c>
      <c r="K96" s="248">
        <f>+(I96-H96)/30</f>
        <v>3.9666666666666668</v>
      </c>
      <c r="L96" s="248" t="s">
        <v>50</v>
      </c>
      <c r="M96" s="278">
        <v>97</v>
      </c>
      <c r="N96" s="228" t="s">
        <v>50</v>
      </c>
      <c r="O96" s="243">
        <v>164721593</v>
      </c>
      <c r="P96" s="243">
        <v>81</v>
      </c>
      <c r="Q96" s="76" t="s">
        <v>1256</v>
      </c>
      <c r="R96" s="8"/>
      <c r="S96" s="8"/>
      <c r="T96" s="8"/>
      <c r="U96" s="8"/>
      <c r="V96" s="8"/>
      <c r="W96" s="8"/>
      <c r="X96" s="8"/>
      <c r="Y96" s="8"/>
      <c r="Z96" s="8"/>
    </row>
    <row r="97" spans="1:17" s="129" customFormat="1" ht="23.25" customHeight="1" x14ac:dyDescent="0.25">
      <c r="A97" s="141"/>
      <c r="B97" s="26" t="s">
        <v>30</v>
      </c>
      <c r="C97" s="5"/>
      <c r="D97" s="4"/>
      <c r="E97" s="240"/>
      <c r="F97" s="5"/>
      <c r="G97" s="5"/>
      <c r="H97" s="5"/>
      <c r="I97" s="225"/>
      <c r="J97" s="225"/>
      <c r="K97" s="241">
        <f>SUM(K95:K96)</f>
        <v>10.166666666666668</v>
      </c>
      <c r="L97" s="242">
        <f>SUM(L95:L96)</f>
        <v>0</v>
      </c>
      <c r="M97" s="241">
        <v>97</v>
      </c>
      <c r="N97" s="242">
        <f>SUM(N95:N96)</f>
        <v>0</v>
      </c>
      <c r="O97" s="243"/>
      <c r="P97" s="243"/>
      <c r="Q97" s="211"/>
    </row>
    <row r="98" spans="1:17" x14ac:dyDescent="0.25">
      <c r="E98" s="46"/>
    </row>
    <row r="99" spans="1:17" ht="15" x14ac:dyDescent="0.25">
      <c r="B99" s="50" t="s">
        <v>95</v>
      </c>
      <c r="C99" s="52">
        <f>+K97</f>
        <v>10.166666666666668</v>
      </c>
      <c r="I99" s="414"/>
      <c r="J99" s="245"/>
      <c r="K99" s="245"/>
      <c r="L99" s="245"/>
      <c r="M99" s="245"/>
    </row>
    <row r="101" spans="1:17" ht="15" thickBot="1" x14ac:dyDescent="0.3"/>
    <row r="102" spans="1:17" ht="30.75" thickBot="1" x14ac:dyDescent="0.3">
      <c r="B102" s="86" t="s">
        <v>96</v>
      </c>
      <c r="C102" s="87" t="s">
        <v>97</v>
      </c>
      <c r="D102" s="86" t="s">
        <v>29</v>
      </c>
      <c r="E102" s="87" t="s">
        <v>98</v>
      </c>
    </row>
    <row r="103" spans="1:17" x14ac:dyDescent="0.25">
      <c r="B103" s="141" t="s">
        <v>99</v>
      </c>
      <c r="C103" s="88">
        <v>20</v>
      </c>
      <c r="D103" s="88">
        <v>20</v>
      </c>
      <c r="E103" s="1066">
        <f>+D103+D104+D105</f>
        <v>20</v>
      </c>
    </row>
    <row r="104" spans="1:17" x14ac:dyDescent="0.25">
      <c r="B104" s="141" t="s">
        <v>100</v>
      </c>
      <c r="C104" s="204">
        <v>30</v>
      </c>
      <c r="D104" s="204">
        <v>0</v>
      </c>
      <c r="E104" s="1067"/>
    </row>
    <row r="105" spans="1:17" ht="15" thickBot="1" x14ac:dyDescent="0.3">
      <c r="B105" s="141" t="s">
        <v>101</v>
      </c>
      <c r="C105" s="89">
        <v>40</v>
      </c>
      <c r="D105" s="89">
        <v>0</v>
      </c>
      <c r="E105" s="1068"/>
    </row>
    <row r="107" spans="1:17" ht="15" thickBot="1" x14ac:dyDescent="0.3"/>
    <row r="108" spans="1:17" ht="15.75" thickBot="1" x14ac:dyDescent="0.3">
      <c r="B108" s="1063" t="s">
        <v>102</v>
      </c>
      <c r="C108" s="1064"/>
      <c r="D108" s="1064"/>
      <c r="E108" s="1064"/>
      <c r="F108" s="1064"/>
      <c r="G108" s="1064"/>
      <c r="H108" s="1064"/>
      <c r="I108" s="1064"/>
      <c r="J108" s="1064"/>
      <c r="K108" s="1064"/>
      <c r="L108" s="1064"/>
      <c r="M108" s="1064"/>
      <c r="N108" s="1065"/>
    </row>
    <row r="110" spans="1:17" ht="15" x14ac:dyDescent="0.25">
      <c r="B110" s="1054" t="s">
        <v>77</v>
      </c>
      <c r="C110" s="1054" t="s">
        <v>78</v>
      </c>
      <c r="D110" s="1054" t="s">
        <v>79</v>
      </c>
      <c r="E110" s="1054" t="s">
        <v>80</v>
      </c>
      <c r="F110" s="1054" t="s">
        <v>81</v>
      </c>
      <c r="G110" s="1054" t="s">
        <v>82</v>
      </c>
      <c r="H110" s="1054" t="s">
        <v>83</v>
      </c>
      <c r="I110" s="1054" t="s">
        <v>84</v>
      </c>
      <c r="J110" s="1056" t="s">
        <v>85</v>
      </c>
      <c r="K110" s="1057"/>
      <c r="L110" s="1058"/>
      <c r="M110" s="1054" t="s">
        <v>86</v>
      </c>
      <c r="N110" s="1054" t="s">
        <v>478</v>
      </c>
      <c r="O110" s="1054" t="s">
        <v>479</v>
      </c>
      <c r="P110" s="1059" t="s">
        <v>21</v>
      </c>
      <c r="Q110" s="1060"/>
    </row>
    <row r="111" spans="1:17" ht="30" x14ac:dyDescent="0.25">
      <c r="B111" s="1055"/>
      <c r="C111" s="1055"/>
      <c r="D111" s="1055"/>
      <c r="E111" s="1055"/>
      <c r="F111" s="1055"/>
      <c r="G111" s="1055"/>
      <c r="H111" s="1055"/>
      <c r="I111" s="1055"/>
      <c r="J111" s="205" t="s">
        <v>87</v>
      </c>
      <c r="K111" s="205" t="s">
        <v>88</v>
      </c>
      <c r="L111" s="205" t="s">
        <v>89</v>
      </c>
      <c r="M111" s="1055"/>
      <c r="N111" s="1055"/>
      <c r="O111" s="1055"/>
      <c r="P111" s="1061"/>
      <c r="Q111" s="1062"/>
    </row>
    <row r="112" spans="1:17" ht="45.75" customHeight="1" x14ac:dyDescent="0.25">
      <c r="B112" s="141" t="s">
        <v>1257</v>
      </c>
      <c r="C112" s="141"/>
      <c r="D112" s="141"/>
      <c r="E112" s="141"/>
      <c r="F112" s="141"/>
      <c r="G112" s="141"/>
      <c r="H112" s="141"/>
      <c r="I112" s="141"/>
      <c r="J112" s="141"/>
      <c r="K112" s="141"/>
      <c r="L112" s="141"/>
      <c r="M112" s="141"/>
      <c r="N112" s="141"/>
      <c r="O112" s="141"/>
      <c r="P112" s="1048"/>
      <c r="Q112" s="1048"/>
    </row>
    <row r="113" spans="2:17" ht="45.75" customHeight="1" x14ac:dyDescent="0.25">
      <c r="B113" s="141" t="s">
        <v>560</v>
      </c>
      <c r="C113" s="141"/>
      <c r="D113" s="141"/>
      <c r="E113" s="141"/>
      <c r="F113" s="141"/>
      <c r="G113" s="141"/>
      <c r="H113" s="141"/>
      <c r="I113" s="141"/>
      <c r="J113" s="141"/>
      <c r="K113" s="141"/>
      <c r="L113" s="141"/>
      <c r="M113" s="141"/>
      <c r="N113" s="141"/>
      <c r="O113" s="141"/>
      <c r="P113" s="1048"/>
      <c r="Q113" s="1048"/>
    </row>
    <row r="114" spans="2:17" ht="50.25" customHeight="1" x14ac:dyDescent="0.25">
      <c r="B114" s="141" t="s">
        <v>115</v>
      </c>
      <c r="C114" s="141"/>
      <c r="D114" s="141"/>
      <c r="E114" s="141"/>
      <c r="F114" s="141"/>
      <c r="G114" s="141"/>
      <c r="H114" s="141"/>
      <c r="I114" s="141"/>
      <c r="J114" s="141"/>
      <c r="K114" s="141"/>
      <c r="L114" s="141"/>
      <c r="M114" s="141"/>
      <c r="N114" s="141"/>
      <c r="O114" s="141"/>
      <c r="P114" s="1048"/>
      <c r="Q114" s="1048"/>
    </row>
    <row r="115" spans="2:17" x14ac:dyDescent="0.2">
      <c r="B115" s="291"/>
      <c r="C115" s="107"/>
      <c r="D115" s="294"/>
      <c r="E115" s="294"/>
      <c r="F115" s="294"/>
      <c r="G115" s="294"/>
      <c r="H115" s="294"/>
      <c r="I115" s="294"/>
      <c r="J115" s="294"/>
      <c r="K115" s="294"/>
      <c r="L115" s="294"/>
      <c r="M115" s="294"/>
      <c r="N115" s="294"/>
      <c r="O115" s="294"/>
      <c r="P115" s="43"/>
      <c r="Q115" s="43"/>
    </row>
    <row r="118" spans="2:17" ht="15" thickBot="1" x14ac:dyDescent="0.3"/>
    <row r="119" spans="2:17" ht="30" x14ac:dyDescent="0.25">
      <c r="B119" s="206" t="s">
        <v>19</v>
      </c>
      <c r="C119" s="206" t="s">
        <v>96</v>
      </c>
      <c r="D119" s="205" t="s">
        <v>97</v>
      </c>
      <c r="E119" s="206" t="s">
        <v>29</v>
      </c>
      <c r="F119" s="87" t="s">
        <v>103</v>
      </c>
      <c r="G119" s="64"/>
    </row>
    <row r="120" spans="2:17" ht="156.75" x14ac:dyDescent="0.2">
      <c r="B120" s="1048" t="s">
        <v>104</v>
      </c>
      <c r="C120" s="92" t="s">
        <v>105</v>
      </c>
      <c r="D120" s="204">
        <v>25</v>
      </c>
      <c r="E120" s="204"/>
      <c r="F120" s="1049">
        <f>+E120+E121+E122</f>
        <v>0</v>
      </c>
      <c r="G120" s="128"/>
    </row>
    <row r="121" spans="2:17" ht="114" x14ac:dyDescent="0.2">
      <c r="B121" s="1048"/>
      <c r="C121" s="92" t="s">
        <v>106</v>
      </c>
      <c r="D121" s="141">
        <v>25</v>
      </c>
      <c r="E121" s="204"/>
      <c r="F121" s="1050"/>
      <c r="G121" s="128"/>
    </row>
    <row r="122" spans="2:17" ht="99.75" x14ac:dyDescent="0.2">
      <c r="B122" s="1048"/>
      <c r="C122" s="92" t="s">
        <v>107</v>
      </c>
      <c r="D122" s="204">
        <v>10</v>
      </c>
      <c r="E122" s="204"/>
      <c r="F122" s="1051"/>
      <c r="G122" s="128"/>
    </row>
    <row r="123" spans="2:17" x14ac:dyDescent="0.2">
      <c r="C123" s="59"/>
    </row>
    <row r="126" spans="2:17" ht="15" x14ac:dyDescent="0.25">
      <c r="B126" s="75" t="s">
        <v>108</v>
      </c>
    </row>
    <row r="129" spans="2:5" ht="15" x14ac:dyDescent="0.25">
      <c r="B129" s="205" t="s">
        <v>19</v>
      </c>
      <c r="C129" s="205" t="s">
        <v>28</v>
      </c>
      <c r="D129" s="206" t="s">
        <v>29</v>
      </c>
      <c r="E129" s="206" t="s">
        <v>30</v>
      </c>
    </row>
    <row r="130" spans="2:5" ht="42.75" x14ac:dyDescent="0.25">
      <c r="B130" s="76" t="s">
        <v>31</v>
      </c>
      <c r="C130" s="141">
        <v>40</v>
      </c>
      <c r="D130" s="204">
        <f>+E103</f>
        <v>20</v>
      </c>
      <c r="E130" s="1052">
        <f>+D130+D131</f>
        <v>20</v>
      </c>
    </row>
    <row r="131" spans="2:5" ht="71.25" x14ac:dyDescent="0.25">
      <c r="B131" s="76" t="s">
        <v>32</v>
      </c>
      <c r="C131" s="141">
        <v>60</v>
      </c>
      <c r="D131" s="204">
        <f>+F120</f>
        <v>0</v>
      </c>
      <c r="E131" s="1053"/>
    </row>
  </sheetData>
  <mergeCells count="65">
    <mergeCell ref="E130:E131"/>
    <mergeCell ref="P110:Q111"/>
    <mergeCell ref="P112:Q112"/>
    <mergeCell ref="P113:Q113"/>
    <mergeCell ref="P114:Q114"/>
    <mergeCell ref="M110:M111"/>
    <mergeCell ref="N110:N111"/>
    <mergeCell ref="O110:O111"/>
    <mergeCell ref="J110:L110"/>
    <mergeCell ref="G110:G111"/>
    <mergeCell ref="E103:E105"/>
    <mergeCell ref="B120:B122"/>
    <mergeCell ref="F120:F122"/>
    <mergeCell ref="H110:H111"/>
    <mergeCell ref="I110:I111"/>
    <mergeCell ref="B108:N108"/>
    <mergeCell ref="B110:B111"/>
    <mergeCell ref="C110:C111"/>
    <mergeCell ref="D110:D111"/>
    <mergeCell ref="E110:E111"/>
    <mergeCell ref="F110:F111"/>
    <mergeCell ref="B91:N91"/>
    <mergeCell ref="D84:E84"/>
    <mergeCell ref="D85:E85"/>
    <mergeCell ref="B88:P88"/>
    <mergeCell ref="B81:N81"/>
    <mergeCell ref="O72:O73"/>
    <mergeCell ref="P74:Q74"/>
    <mergeCell ref="P75:Q75"/>
    <mergeCell ref="P76:Q76"/>
    <mergeCell ref="P77:Q77"/>
    <mergeCell ref="P62:Q62"/>
    <mergeCell ref="P63:Q63"/>
    <mergeCell ref="P64:Q64"/>
    <mergeCell ref="B70:N70"/>
    <mergeCell ref="B72:B73"/>
    <mergeCell ref="C72:C73"/>
    <mergeCell ref="D72:D73"/>
    <mergeCell ref="E72:E73"/>
    <mergeCell ref="F72:F73"/>
    <mergeCell ref="G72:G73"/>
    <mergeCell ref="H72:H73"/>
    <mergeCell ref="I72:I73"/>
    <mergeCell ref="J72:L72"/>
    <mergeCell ref="M72:M73"/>
    <mergeCell ref="N72:N73"/>
    <mergeCell ref="P72:Q73"/>
    <mergeCell ref="B59:N59"/>
    <mergeCell ref="C10:N10"/>
    <mergeCell ref="C11:E11"/>
    <mergeCell ref="F11:N11"/>
    <mergeCell ref="B15:C22"/>
    <mergeCell ref="B23:C23"/>
    <mergeCell ref="E41:E42"/>
    <mergeCell ref="M46:N46"/>
    <mergeCell ref="B53:B54"/>
    <mergeCell ref="C53:C54"/>
    <mergeCell ref="D53:E53"/>
    <mergeCell ref="C57:N57"/>
    <mergeCell ref="C9:N9"/>
    <mergeCell ref="B2:P2"/>
    <mergeCell ref="B4:P4"/>
    <mergeCell ref="A5:L5"/>
    <mergeCell ref="C7:N7"/>
    <mergeCell ref="C8:N8"/>
  </mergeCells>
  <dataValidations count="2">
    <dataValidation type="list" allowBlank="1" showInputMessage="1" showErrorMessage="1" sqref="WVE983047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47 WBM983047 VRQ983047 VHU983047 UXY983047 UOC983047 UEG983047 TUK983047 TKO983047 TAS983047 SQW983047 SHA983047 RXE983047 RNI983047 RDM983047 QTQ983047 QJU983047 PZY983047 PQC983047 PGG983047 OWK983047 OMO983047 OCS983047 NSW983047 NJA983047 MZE983047 MPI983047 MFM983047 LVQ983047 LLU983047 LBY983047 KSC983047 KIG983047 JYK983047 JOO983047 JES983047 IUW983047 ILA983047 IBE983047 HRI983047 HHM983047 GXQ983047 GNU983047 GDY983047 FUC983047 FKG983047 FAK983047 EQO983047 EGS983047 DWW983047 DNA983047 DDE983047 CTI983047 CJM983047 BZQ983047 BPU983047 BFY983047 AWC983047 AMG983047 ACK983047 SO983047 IS983047 A983047 WVE917511 WLI917511 WBM917511 VRQ917511 VHU917511 UXY917511 UOC917511 UEG917511 TUK917511 TKO917511 TAS917511 SQW917511 SHA917511 RXE917511 RNI917511 RDM917511 QTQ917511 QJU917511 PZY917511 PQC917511 PGG917511 OWK917511 OMO917511 OCS917511 NSW917511 NJA917511 MZE917511 MPI917511 MFM917511 LVQ917511 LLU917511 LBY917511 KSC917511 KIG917511 JYK917511 JOO917511 JES917511 IUW917511 ILA917511 IBE917511 HRI917511 HHM917511 GXQ917511 GNU917511 GDY917511 FUC917511 FKG917511 FAK917511 EQO917511 EGS917511 DWW917511 DNA917511 DDE917511 CTI917511 CJM917511 BZQ917511 BPU917511 BFY917511 AWC917511 AMG917511 ACK917511 SO917511 IS917511 A917511 WVE851975 WLI851975 WBM851975 VRQ851975 VHU851975 UXY851975 UOC851975 UEG851975 TUK851975 TKO851975 TAS851975 SQW851975 SHA851975 RXE851975 RNI851975 RDM851975 QTQ851975 QJU851975 PZY851975 PQC851975 PGG851975 OWK851975 OMO851975 OCS851975 NSW851975 NJA851975 MZE851975 MPI851975 MFM851975 LVQ851975 LLU851975 LBY851975 KSC851975 KIG851975 JYK851975 JOO851975 JES851975 IUW851975 ILA851975 IBE851975 HRI851975 HHM851975 GXQ851975 GNU851975 GDY851975 FUC851975 FKG851975 FAK851975 EQO851975 EGS851975 DWW851975 DNA851975 DDE851975 CTI851975 CJM851975 BZQ851975 BPU851975 BFY851975 AWC851975 AMG851975 ACK851975 SO851975 IS851975 A851975 WVE786439 WLI786439 WBM786439 VRQ786439 VHU786439 UXY786439 UOC786439 UEG786439 TUK786439 TKO786439 TAS786439 SQW786439 SHA786439 RXE786439 RNI786439 RDM786439 QTQ786439 QJU786439 PZY786439 PQC786439 PGG786439 OWK786439 OMO786439 OCS786439 NSW786439 NJA786439 MZE786439 MPI786439 MFM786439 LVQ786439 LLU786439 LBY786439 KSC786439 KIG786439 JYK786439 JOO786439 JES786439 IUW786439 ILA786439 IBE786439 HRI786439 HHM786439 GXQ786439 GNU786439 GDY786439 FUC786439 FKG786439 FAK786439 EQO786439 EGS786439 DWW786439 DNA786439 DDE786439 CTI786439 CJM786439 BZQ786439 BPU786439 BFY786439 AWC786439 AMG786439 ACK786439 SO786439 IS786439 A786439 WVE720903 WLI720903 WBM720903 VRQ720903 VHU720903 UXY720903 UOC720903 UEG720903 TUK720903 TKO720903 TAS720903 SQW720903 SHA720903 RXE720903 RNI720903 RDM720903 QTQ720903 QJU720903 PZY720903 PQC720903 PGG720903 OWK720903 OMO720903 OCS720903 NSW720903 NJA720903 MZE720903 MPI720903 MFM720903 LVQ720903 LLU720903 LBY720903 KSC720903 KIG720903 JYK720903 JOO720903 JES720903 IUW720903 ILA720903 IBE720903 HRI720903 HHM720903 GXQ720903 GNU720903 GDY720903 FUC720903 FKG720903 FAK720903 EQO720903 EGS720903 DWW720903 DNA720903 DDE720903 CTI720903 CJM720903 BZQ720903 BPU720903 BFY720903 AWC720903 AMG720903 ACK720903 SO720903 IS720903 A720903 WVE655367 WLI655367 WBM655367 VRQ655367 VHU655367 UXY655367 UOC655367 UEG655367 TUK655367 TKO655367 TAS655367 SQW655367 SHA655367 RXE655367 RNI655367 RDM655367 QTQ655367 QJU655367 PZY655367 PQC655367 PGG655367 OWK655367 OMO655367 OCS655367 NSW655367 NJA655367 MZE655367 MPI655367 MFM655367 LVQ655367 LLU655367 LBY655367 KSC655367 KIG655367 JYK655367 JOO655367 JES655367 IUW655367 ILA655367 IBE655367 HRI655367 HHM655367 GXQ655367 GNU655367 GDY655367 FUC655367 FKG655367 FAK655367 EQO655367 EGS655367 DWW655367 DNA655367 DDE655367 CTI655367 CJM655367 BZQ655367 BPU655367 BFY655367 AWC655367 AMG655367 ACK655367 SO655367 IS655367 A655367 WVE589831 WLI589831 WBM589831 VRQ589831 VHU589831 UXY589831 UOC589831 UEG589831 TUK589831 TKO589831 TAS589831 SQW589831 SHA589831 RXE589831 RNI589831 RDM589831 QTQ589831 QJU589831 PZY589831 PQC589831 PGG589831 OWK589831 OMO589831 OCS589831 NSW589831 NJA589831 MZE589831 MPI589831 MFM589831 LVQ589831 LLU589831 LBY589831 KSC589831 KIG589831 JYK589831 JOO589831 JES589831 IUW589831 ILA589831 IBE589831 HRI589831 HHM589831 GXQ589831 GNU589831 GDY589831 FUC589831 FKG589831 FAK589831 EQO589831 EGS589831 DWW589831 DNA589831 DDE589831 CTI589831 CJM589831 BZQ589831 BPU589831 BFY589831 AWC589831 AMG589831 ACK589831 SO589831 IS589831 A589831 WVE524295 WLI524295 WBM524295 VRQ524295 VHU524295 UXY524295 UOC524295 UEG524295 TUK524295 TKO524295 TAS524295 SQW524295 SHA524295 RXE524295 RNI524295 RDM524295 QTQ524295 QJU524295 PZY524295 PQC524295 PGG524295 OWK524295 OMO524295 OCS524295 NSW524295 NJA524295 MZE524295 MPI524295 MFM524295 LVQ524295 LLU524295 LBY524295 KSC524295 KIG524295 JYK524295 JOO524295 JES524295 IUW524295 ILA524295 IBE524295 HRI524295 HHM524295 GXQ524295 GNU524295 GDY524295 FUC524295 FKG524295 FAK524295 EQO524295 EGS524295 DWW524295 DNA524295 DDE524295 CTI524295 CJM524295 BZQ524295 BPU524295 BFY524295 AWC524295 AMG524295 ACK524295 SO524295 IS524295 A524295 WVE458759 WLI458759 WBM458759 VRQ458759 VHU458759 UXY458759 UOC458759 UEG458759 TUK458759 TKO458759 TAS458759 SQW458759 SHA458759 RXE458759 RNI458759 RDM458759 QTQ458759 QJU458759 PZY458759 PQC458759 PGG458759 OWK458759 OMO458759 OCS458759 NSW458759 NJA458759 MZE458759 MPI458759 MFM458759 LVQ458759 LLU458759 LBY458759 KSC458759 KIG458759 JYK458759 JOO458759 JES458759 IUW458759 ILA458759 IBE458759 HRI458759 HHM458759 GXQ458759 GNU458759 GDY458759 FUC458759 FKG458759 FAK458759 EQO458759 EGS458759 DWW458759 DNA458759 DDE458759 CTI458759 CJM458759 BZQ458759 BPU458759 BFY458759 AWC458759 AMG458759 ACK458759 SO458759 IS458759 A458759 WVE393223 WLI393223 WBM393223 VRQ393223 VHU393223 UXY393223 UOC393223 UEG393223 TUK393223 TKO393223 TAS393223 SQW393223 SHA393223 RXE393223 RNI393223 RDM393223 QTQ393223 QJU393223 PZY393223 PQC393223 PGG393223 OWK393223 OMO393223 OCS393223 NSW393223 NJA393223 MZE393223 MPI393223 MFM393223 LVQ393223 LLU393223 LBY393223 KSC393223 KIG393223 JYK393223 JOO393223 JES393223 IUW393223 ILA393223 IBE393223 HRI393223 HHM393223 GXQ393223 GNU393223 GDY393223 FUC393223 FKG393223 FAK393223 EQO393223 EGS393223 DWW393223 DNA393223 DDE393223 CTI393223 CJM393223 BZQ393223 BPU393223 BFY393223 AWC393223 AMG393223 ACK393223 SO393223 IS393223 A393223 WVE327687 WLI327687 WBM327687 VRQ327687 VHU327687 UXY327687 UOC327687 UEG327687 TUK327687 TKO327687 TAS327687 SQW327687 SHA327687 RXE327687 RNI327687 RDM327687 QTQ327687 QJU327687 PZY327687 PQC327687 PGG327687 OWK327687 OMO327687 OCS327687 NSW327687 NJA327687 MZE327687 MPI327687 MFM327687 LVQ327687 LLU327687 LBY327687 KSC327687 KIG327687 JYK327687 JOO327687 JES327687 IUW327687 ILA327687 IBE327687 HRI327687 HHM327687 GXQ327687 GNU327687 GDY327687 FUC327687 FKG327687 FAK327687 EQO327687 EGS327687 DWW327687 DNA327687 DDE327687 CTI327687 CJM327687 BZQ327687 BPU327687 BFY327687 AWC327687 AMG327687 ACK327687 SO327687 IS327687 A327687 WVE262151 WLI262151 WBM262151 VRQ262151 VHU262151 UXY262151 UOC262151 UEG262151 TUK262151 TKO262151 TAS262151 SQW262151 SHA262151 RXE262151 RNI262151 RDM262151 QTQ262151 QJU262151 PZY262151 PQC262151 PGG262151 OWK262151 OMO262151 OCS262151 NSW262151 NJA262151 MZE262151 MPI262151 MFM262151 LVQ262151 LLU262151 LBY262151 KSC262151 KIG262151 JYK262151 JOO262151 JES262151 IUW262151 ILA262151 IBE262151 HRI262151 HHM262151 GXQ262151 GNU262151 GDY262151 FUC262151 FKG262151 FAK262151 EQO262151 EGS262151 DWW262151 DNA262151 DDE262151 CTI262151 CJM262151 BZQ262151 BPU262151 BFY262151 AWC262151 AMG262151 ACK262151 SO262151 IS262151 A262151 WVE196615 WLI196615 WBM196615 VRQ196615 VHU196615 UXY196615 UOC196615 UEG196615 TUK196615 TKO196615 TAS196615 SQW196615 SHA196615 RXE196615 RNI196615 RDM196615 QTQ196615 QJU196615 PZY196615 PQC196615 PGG196615 OWK196615 OMO196615 OCS196615 NSW196615 NJA196615 MZE196615 MPI196615 MFM196615 LVQ196615 LLU196615 LBY196615 KSC196615 KIG196615 JYK196615 JOO196615 JES196615 IUW196615 ILA196615 IBE196615 HRI196615 HHM196615 GXQ196615 GNU196615 GDY196615 FUC196615 FKG196615 FAK196615 EQO196615 EGS196615 DWW196615 DNA196615 DDE196615 CTI196615 CJM196615 BZQ196615 BPU196615 BFY196615 AWC196615 AMG196615 ACK196615 SO196615 IS196615 A196615 WVE131079 WLI131079 WBM131079 VRQ131079 VHU131079 UXY131079 UOC131079 UEG131079 TUK131079 TKO131079 TAS131079 SQW131079 SHA131079 RXE131079 RNI131079 RDM131079 QTQ131079 QJU131079 PZY131079 PQC131079 PGG131079 OWK131079 OMO131079 OCS131079 NSW131079 NJA131079 MZE131079 MPI131079 MFM131079 LVQ131079 LLU131079 LBY131079 KSC131079 KIG131079 JYK131079 JOO131079 JES131079 IUW131079 ILA131079 IBE131079 HRI131079 HHM131079 GXQ131079 GNU131079 GDY131079 FUC131079 FKG131079 FAK131079 EQO131079 EGS131079 DWW131079 DNA131079 DDE131079 CTI131079 CJM131079 BZQ131079 BPU131079 BFY131079 AWC131079 AMG131079 ACK131079 SO131079 IS131079 A131079 WVE65543 WLI65543 WBM65543 VRQ65543 VHU65543 UXY65543 UOC65543 UEG65543 TUK65543 TKO65543 TAS65543 SQW65543 SHA65543 RXE65543 RNI65543 RDM65543 QTQ65543 QJU65543 PZY65543 PQC65543 PGG65543 OWK65543 OMO65543 OCS65543 NSW65543 NJA65543 MZE65543 MPI65543 MFM65543 LVQ65543 LLU65543 LBY65543 KSC65543 KIG65543 JYK65543 JOO65543 JES65543 IUW65543 ILA65543 IBE65543 HRI65543 HHM65543 GXQ65543 GNU65543 GDY65543 FUC65543 FKG65543 FAK65543 EQO65543 EGS65543 DWW65543 DNA65543 DDE65543 CTI65543 CJM65543 BZQ65543 BPU65543 BFY65543 AWC65543 AMG65543 ACK65543 SO65543 IS65543 A65543">
      <formula1>"1,2,3,4,5"</formula1>
    </dataValidation>
    <dataValidation type="decimal" allowBlank="1" showInputMessage="1" showErrorMessage="1" sqref="WVH983047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47 VRT983047 VHX983047 UYB983047 UOF983047 UEJ983047 TUN983047 TKR983047 TAV983047 SQZ983047 SHD983047 RXH983047 RNL983047 RDP983047 QTT983047 QJX983047 QAB983047 PQF983047 PGJ983047 OWN983047 OMR983047 OCV983047 NSZ983047 NJD983047 MZH983047 MPL983047 MFP983047 LVT983047 LLX983047 LCB983047 KSF983047 KIJ983047 JYN983047 JOR983047 JEV983047 IUZ983047 ILD983047 IBH983047 HRL983047 HHP983047 GXT983047 GNX983047 GEB983047 FUF983047 FKJ983047 FAN983047 EQR983047 EGV983047 DWZ983047 DND983047 DDH983047 CTL983047 CJP983047 BZT983047 BPX983047 BGB983047 AWF983047 AMJ983047 ACN983047 SR983047 IV983047 C983047 WVH917511 WLL917511 WBP917511 VRT917511 VHX917511 UYB917511 UOF917511 UEJ917511 TUN917511 TKR917511 TAV917511 SQZ917511 SHD917511 RXH917511 RNL917511 RDP917511 QTT917511 QJX917511 QAB917511 PQF917511 PGJ917511 OWN917511 OMR917511 OCV917511 NSZ917511 NJD917511 MZH917511 MPL917511 MFP917511 LVT917511 LLX917511 LCB917511 KSF917511 KIJ917511 JYN917511 JOR917511 JEV917511 IUZ917511 ILD917511 IBH917511 HRL917511 HHP917511 GXT917511 GNX917511 GEB917511 FUF917511 FKJ917511 FAN917511 EQR917511 EGV917511 DWZ917511 DND917511 DDH917511 CTL917511 CJP917511 BZT917511 BPX917511 BGB917511 AWF917511 AMJ917511 ACN917511 SR917511 IV917511 C917511 WVH851975 WLL851975 WBP851975 VRT851975 VHX851975 UYB851975 UOF851975 UEJ851975 TUN851975 TKR851975 TAV851975 SQZ851975 SHD851975 RXH851975 RNL851975 RDP851975 QTT851975 QJX851975 QAB851975 PQF851975 PGJ851975 OWN851975 OMR851975 OCV851975 NSZ851975 NJD851975 MZH851975 MPL851975 MFP851975 LVT851975 LLX851975 LCB851975 KSF851975 KIJ851975 JYN851975 JOR851975 JEV851975 IUZ851975 ILD851975 IBH851975 HRL851975 HHP851975 GXT851975 GNX851975 GEB851975 FUF851975 FKJ851975 FAN851975 EQR851975 EGV851975 DWZ851975 DND851975 DDH851975 CTL851975 CJP851975 BZT851975 BPX851975 BGB851975 AWF851975 AMJ851975 ACN851975 SR851975 IV851975 C851975 WVH786439 WLL786439 WBP786439 VRT786439 VHX786439 UYB786439 UOF786439 UEJ786439 TUN786439 TKR786439 TAV786439 SQZ786439 SHD786439 RXH786439 RNL786439 RDP786439 QTT786439 QJX786439 QAB786439 PQF786439 PGJ786439 OWN786439 OMR786439 OCV786439 NSZ786439 NJD786439 MZH786439 MPL786439 MFP786439 LVT786439 LLX786439 LCB786439 KSF786439 KIJ786439 JYN786439 JOR786439 JEV786439 IUZ786439 ILD786439 IBH786439 HRL786439 HHP786439 GXT786439 GNX786439 GEB786439 FUF786439 FKJ786439 FAN786439 EQR786439 EGV786439 DWZ786439 DND786439 DDH786439 CTL786439 CJP786439 BZT786439 BPX786439 BGB786439 AWF786439 AMJ786439 ACN786439 SR786439 IV786439 C786439 WVH720903 WLL720903 WBP720903 VRT720903 VHX720903 UYB720903 UOF720903 UEJ720903 TUN720903 TKR720903 TAV720903 SQZ720903 SHD720903 RXH720903 RNL720903 RDP720903 QTT720903 QJX720903 QAB720903 PQF720903 PGJ720903 OWN720903 OMR720903 OCV720903 NSZ720903 NJD720903 MZH720903 MPL720903 MFP720903 LVT720903 LLX720903 LCB720903 KSF720903 KIJ720903 JYN720903 JOR720903 JEV720903 IUZ720903 ILD720903 IBH720903 HRL720903 HHP720903 GXT720903 GNX720903 GEB720903 FUF720903 FKJ720903 FAN720903 EQR720903 EGV720903 DWZ720903 DND720903 DDH720903 CTL720903 CJP720903 BZT720903 BPX720903 BGB720903 AWF720903 AMJ720903 ACN720903 SR720903 IV720903 C720903 WVH655367 WLL655367 WBP655367 VRT655367 VHX655367 UYB655367 UOF655367 UEJ655367 TUN655367 TKR655367 TAV655367 SQZ655367 SHD655367 RXH655367 RNL655367 RDP655367 QTT655367 QJX655367 QAB655367 PQF655367 PGJ655367 OWN655367 OMR655367 OCV655367 NSZ655367 NJD655367 MZH655367 MPL655367 MFP655367 LVT655367 LLX655367 LCB655367 KSF655367 KIJ655367 JYN655367 JOR655367 JEV655367 IUZ655367 ILD655367 IBH655367 HRL655367 HHP655367 GXT655367 GNX655367 GEB655367 FUF655367 FKJ655367 FAN655367 EQR655367 EGV655367 DWZ655367 DND655367 DDH655367 CTL655367 CJP655367 BZT655367 BPX655367 BGB655367 AWF655367 AMJ655367 ACN655367 SR655367 IV655367 C655367 WVH589831 WLL589831 WBP589831 VRT589831 VHX589831 UYB589831 UOF589831 UEJ589831 TUN589831 TKR589831 TAV589831 SQZ589831 SHD589831 RXH589831 RNL589831 RDP589831 QTT589831 QJX589831 QAB589831 PQF589831 PGJ589831 OWN589831 OMR589831 OCV589831 NSZ589831 NJD589831 MZH589831 MPL589831 MFP589831 LVT589831 LLX589831 LCB589831 KSF589831 KIJ589831 JYN589831 JOR589831 JEV589831 IUZ589831 ILD589831 IBH589831 HRL589831 HHP589831 GXT589831 GNX589831 GEB589831 FUF589831 FKJ589831 FAN589831 EQR589831 EGV589831 DWZ589831 DND589831 DDH589831 CTL589831 CJP589831 BZT589831 BPX589831 BGB589831 AWF589831 AMJ589831 ACN589831 SR589831 IV589831 C589831 WVH524295 WLL524295 WBP524295 VRT524295 VHX524295 UYB524295 UOF524295 UEJ524295 TUN524295 TKR524295 TAV524295 SQZ524295 SHD524295 RXH524295 RNL524295 RDP524295 QTT524295 QJX524295 QAB524295 PQF524295 PGJ524295 OWN524295 OMR524295 OCV524295 NSZ524295 NJD524295 MZH524295 MPL524295 MFP524295 LVT524295 LLX524295 LCB524295 KSF524295 KIJ524295 JYN524295 JOR524295 JEV524295 IUZ524295 ILD524295 IBH524295 HRL524295 HHP524295 GXT524295 GNX524295 GEB524295 FUF524295 FKJ524295 FAN524295 EQR524295 EGV524295 DWZ524295 DND524295 DDH524295 CTL524295 CJP524295 BZT524295 BPX524295 BGB524295 AWF524295 AMJ524295 ACN524295 SR524295 IV524295 C524295 WVH458759 WLL458759 WBP458759 VRT458759 VHX458759 UYB458759 UOF458759 UEJ458759 TUN458759 TKR458759 TAV458759 SQZ458759 SHD458759 RXH458759 RNL458759 RDP458759 QTT458759 QJX458759 QAB458759 PQF458759 PGJ458759 OWN458759 OMR458759 OCV458759 NSZ458759 NJD458759 MZH458759 MPL458759 MFP458759 LVT458759 LLX458759 LCB458759 KSF458759 KIJ458759 JYN458759 JOR458759 JEV458759 IUZ458759 ILD458759 IBH458759 HRL458759 HHP458759 GXT458759 GNX458759 GEB458759 FUF458759 FKJ458759 FAN458759 EQR458759 EGV458759 DWZ458759 DND458759 DDH458759 CTL458759 CJP458759 BZT458759 BPX458759 BGB458759 AWF458759 AMJ458759 ACN458759 SR458759 IV458759 C458759 WVH393223 WLL393223 WBP393223 VRT393223 VHX393223 UYB393223 UOF393223 UEJ393223 TUN393223 TKR393223 TAV393223 SQZ393223 SHD393223 RXH393223 RNL393223 RDP393223 QTT393223 QJX393223 QAB393223 PQF393223 PGJ393223 OWN393223 OMR393223 OCV393223 NSZ393223 NJD393223 MZH393223 MPL393223 MFP393223 LVT393223 LLX393223 LCB393223 KSF393223 KIJ393223 JYN393223 JOR393223 JEV393223 IUZ393223 ILD393223 IBH393223 HRL393223 HHP393223 GXT393223 GNX393223 GEB393223 FUF393223 FKJ393223 FAN393223 EQR393223 EGV393223 DWZ393223 DND393223 DDH393223 CTL393223 CJP393223 BZT393223 BPX393223 BGB393223 AWF393223 AMJ393223 ACN393223 SR393223 IV393223 C393223 WVH327687 WLL327687 WBP327687 VRT327687 VHX327687 UYB327687 UOF327687 UEJ327687 TUN327687 TKR327687 TAV327687 SQZ327687 SHD327687 RXH327687 RNL327687 RDP327687 QTT327687 QJX327687 QAB327687 PQF327687 PGJ327687 OWN327687 OMR327687 OCV327687 NSZ327687 NJD327687 MZH327687 MPL327687 MFP327687 LVT327687 LLX327687 LCB327687 KSF327687 KIJ327687 JYN327687 JOR327687 JEV327687 IUZ327687 ILD327687 IBH327687 HRL327687 HHP327687 GXT327687 GNX327687 GEB327687 FUF327687 FKJ327687 FAN327687 EQR327687 EGV327687 DWZ327687 DND327687 DDH327687 CTL327687 CJP327687 BZT327687 BPX327687 BGB327687 AWF327687 AMJ327687 ACN327687 SR327687 IV327687 C327687 WVH262151 WLL262151 WBP262151 VRT262151 VHX262151 UYB262151 UOF262151 UEJ262151 TUN262151 TKR262151 TAV262151 SQZ262151 SHD262151 RXH262151 RNL262151 RDP262151 QTT262151 QJX262151 QAB262151 PQF262151 PGJ262151 OWN262151 OMR262151 OCV262151 NSZ262151 NJD262151 MZH262151 MPL262151 MFP262151 LVT262151 LLX262151 LCB262151 KSF262151 KIJ262151 JYN262151 JOR262151 JEV262151 IUZ262151 ILD262151 IBH262151 HRL262151 HHP262151 GXT262151 GNX262151 GEB262151 FUF262151 FKJ262151 FAN262151 EQR262151 EGV262151 DWZ262151 DND262151 DDH262151 CTL262151 CJP262151 BZT262151 BPX262151 BGB262151 AWF262151 AMJ262151 ACN262151 SR262151 IV262151 C262151 WVH196615 WLL196615 WBP196615 VRT196615 VHX196615 UYB196615 UOF196615 UEJ196615 TUN196615 TKR196615 TAV196615 SQZ196615 SHD196615 RXH196615 RNL196615 RDP196615 QTT196615 QJX196615 QAB196615 PQF196615 PGJ196615 OWN196615 OMR196615 OCV196615 NSZ196615 NJD196615 MZH196615 MPL196615 MFP196615 LVT196615 LLX196615 LCB196615 KSF196615 KIJ196615 JYN196615 JOR196615 JEV196615 IUZ196615 ILD196615 IBH196615 HRL196615 HHP196615 GXT196615 GNX196615 GEB196615 FUF196615 FKJ196615 FAN196615 EQR196615 EGV196615 DWZ196615 DND196615 DDH196615 CTL196615 CJP196615 BZT196615 BPX196615 BGB196615 AWF196615 AMJ196615 ACN196615 SR196615 IV196615 C196615 WVH131079 WLL131079 WBP131079 VRT131079 VHX131079 UYB131079 UOF131079 UEJ131079 TUN131079 TKR131079 TAV131079 SQZ131079 SHD131079 RXH131079 RNL131079 RDP131079 QTT131079 QJX131079 QAB131079 PQF131079 PGJ131079 OWN131079 OMR131079 OCV131079 NSZ131079 NJD131079 MZH131079 MPL131079 MFP131079 LVT131079 LLX131079 LCB131079 KSF131079 KIJ131079 JYN131079 JOR131079 JEV131079 IUZ131079 ILD131079 IBH131079 HRL131079 HHP131079 GXT131079 GNX131079 GEB131079 FUF131079 FKJ131079 FAN131079 EQR131079 EGV131079 DWZ131079 DND131079 DDH131079 CTL131079 CJP131079 BZT131079 BPX131079 BGB131079 AWF131079 AMJ131079 ACN131079 SR131079 IV131079 C131079 WVH65543 WLL65543 WBP65543 VRT65543 VHX65543 UYB65543 UOF65543 UEJ65543 TUN65543 TKR65543 TAV65543 SQZ65543 SHD65543 RXH65543 RNL65543 RDP65543 QTT65543 QJX65543 QAB65543 PQF65543 PGJ65543 OWN65543 OMR65543 OCV65543 NSZ65543 NJD65543 MZH65543 MPL65543 MFP65543 LVT65543 LLX65543 LCB65543 KSF65543 KIJ65543 JYN65543 JOR65543 JEV65543 IUZ65543 ILD65543 IBH65543 HRL65543 HHP65543 GXT65543 GNX65543 GEB65543 FUF65543 FKJ65543 FAN65543 EQR65543 EGV65543 DWZ65543 DND65543 DDH65543 CTL65543 CJP65543 BZT65543 BPX65543 BGB65543 AWF65543 AMJ65543 ACN65543 SR65543 IV65543 C65543 WLL983047">
      <formula1>0</formula1>
      <formula2>1</formula2>
    </dataValidation>
  </dataValidations>
  <pageMargins left="0.7" right="0.7" top="0.75" bottom="0.75" header="0.3" footer="0.3"/>
  <pageSetup orientation="portrait"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8"/>
  <sheetViews>
    <sheetView topLeftCell="A110" zoomScale="70" zoomScaleNormal="70" workbookViewId="0">
      <selection activeCell="K50" sqref="K50"/>
    </sheetView>
  </sheetViews>
  <sheetFormatPr baseColWidth="10" defaultRowHeight="15" x14ac:dyDescent="0.25"/>
  <cols>
    <col min="1" max="1" width="3.140625" style="628" bestFit="1" customWidth="1"/>
    <col min="2" max="2" width="58.85546875" style="628" customWidth="1"/>
    <col min="3" max="3" width="31.140625" style="628" customWidth="1"/>
    <col min="4" max="4" width="26.7109375" style="628" customWidth="1"/>
    <col min="5" max="5" width="25" style="628" customWidth="1"/>
    <col min="6" max="7" width="29.7109375" style="628" customWidth="1"/>
    <col min="8" max="8" width="23" style="628" customWidth="1"/>
    <col min="9" max="9" width="27.28515625" style="628" customWidth="1"/>
    <col min="10" max="10" width="29.5703125" style="628" customWidth="1"/>
    <col min="11" max="11" width="33" style="628" customWidth="1"/>
    <col min="12" max="12" width="29.85546875" style="628" customWidth="1"/>
    <col min="13" max="13" width="26.28515625" style="628" customWidth="1"/>
    <col min="14" max="14" width="22.140625" style="628" customWidth="1"/>
    <col min="15" max="15" width="26.140625" style="628" customWidth="1"/>
    <col min="16" max="16" width="19.5703125" style="628" bestFit="1" customWidth="1"/>
    <col min="17" max="17" width="21.85546875" style="628" customWidth="1"/>
    <col min="18" max="18" width="18.28515625" style="628" customWidth="1"/>
    <col min="19" max="22" width="6.42578125" style="628" customWidth="1"/>
    <col min="23" max="251" width="11.42578125" style="628"/>
    <col min="252" max="252" width="1" style="628" customWidth="1"/>
    <col min="253" max="253" width="4.28515625" style="628" customWidth="1"/>
    <col min="254" max="254" width="34.7109375" style="628" customWidth="1"/>
    <col min="255" max="255" width="0" style="628" hidden="1" customWidth="1"/>
    <col min="256" max="256" width="20" style="628" customWidth="1"/>
    <col min="257" max="257" width="20.85546875" style="628" customWidth="1"/>
    <col min="258" max="258" width="25" style="628" customWidth="1"/>
    <col min="259" max="259" width="18.7109375" style="628" customWidth="1"/>
    <col min="260" max="260" width="29.7109375" style="628" customWidth="1"/>
    <col min="261" max="261" width="13.42578125" style="628" customWidth="1"/>
    <col min="262" max="262" width="13.85546875" style="628" customWidth="1"/>
    <col min="263" max="267" width="16.5703125" style="628" customWidth="1"/>
    <col min="268" max="268" width="20.5703125" style="628" customWidth="1"/>
    <col min="269" max="269" width="21.140625" style="628" customWidth="1"/>
    <col min="270" max="270" width="9.5703125" style="628" customWidth="1"/>
    <col min="271" max="271" width="0.42578125" style="628" customWidth="1"/>
    <col min="272" max="278" width="6.42578125" style="628" customWidth="1"/>
    <col min="279" max="507" width="11.42578125" style="628"/>
    <col min="508" max="508" width="1" style="628" customWidth="1"/>
    <col min="509" max="509" width="4.28515625" style="628" customWidth="1"/>
    <col min="510" max="510" width="34.7109375" style="628" customWidth="1"/>
    <col min="511" max="511" width="0" style="628" hidden="1" customWidth="1"/>
    <col min="512" max="512" width="20" style="628" customWidth="1"/>
    <col min="513" max="513" width="20.85546875" style="628" customWidth="1"/>
    <col min="514" max="514" width="25" style="628" customWidth="1"/>
    <col min="515" max="515" width="18.7109375" style="628" customWidth="1"/>
    <col min="516" max="516" width="29.7109375" style="628" customWidth="1"/>
    <col min="517" max="517" width="13.42578125" style="628" customWidth="1"/>
    <col min="518" max="518" width="13.85546875" style="628" customWidth="1"/>
    <col min="519" max="523" width="16.5703125" style="628" customWidth="1"/>
    <col min="524" max="524" width="20.5703125" style="628" customWidth="1"/>
    <col min="525" max="525" width="21.140625" style="628" customWidth="1"/>
    <col min="526" max="526" width="9.5703125" style="628" customWidth="1"/>
    <col min="527" max="527" width="0.42578125" style="628" customWidth="1"/>
    <col min="528" max="534" width="6.42578125" style="628" customWidth="1"/>
    <col min="535" max="763" width="11.42578125" style="628"/>
    <col min="764" max="764" width="1" style="628" customWidth="1"/>
    <col min="765" max="765" width="4.28515625" style="628" customWidth="1"/>
    <col min="766" max="766" width="34.7109375" style="628" customWidth="1"/>
    <col min="767" max="767" width="0" style="628" hidden="1" customWidth="1"/>
    <col min="768" max="768" width="20" style="628" customWidth="1"/>
    <col min="769" max="769" width="20.85546875" style="628" customWidth="1"/>
    <col min="770" max="770" width="25" style="628" customWidth="1"/>
    <col min="771" max="771" width="18.7109375" style="628" customWidth="1"/>
    <col min="772" max="772" width="29.7109375" style="628" customWidth="1"/>
    <col min="773" max="773" width="13.42578125" style="628" customWidth="1"/>
    <col min="774" max="774" width="13.85546875" style="628" customWidth="1"/>
    <col min="775" max="779" width="16.5703125" style="628" customWidth="1"/>
    <col min="780" max="780" width="20.5703125" style="628" customWidth="1"/>
    <col min="781" max="781" width="21.140625" style="628" customWidth="1"/>
    <col min="782" max="782" width="9.5703125" style="628" customWidth="1"/>
    <col min="783" max="783" width="0.42578125" style="628" customWidth="1"/>
    <col min="784" max="790" width="6.42578125" style="628" customWidth="1"/>
    <col min="791" max="1019" width="11.42578125" style="628"/>
    <col min="1020" max="1020" width="1" style="628" customWidth="1"/>
    <col min="1021" max="1021" width="4.28515625" style="628" customWidth="1"/>
    <col min="1022" max="1022" width="34.7109375" style="628" customWidth="1"/>
    <col min="1023" max="1023" width="0" style="628" hidden="1" customWidth="1"/>
    <col min="1024" max="1024" width="20" style="628" customWidth="1"/>
    <col min="1025" max="1025" width="20.85546875" style="628" customWidth="1"/>
    <col min="1026" max="1026" width="25" style="628" customWidth="1"/>
    <col min="1027" max="1027" width="18.7109375" style="628" customWidth="1"/>
    <col min="1028" max="1028" width="29.7109375" style="628" customWidth="1"/>
    <col min="1029" max="1029" width="13.42578125" style="628" customWidth="1"/>
    <col min="1030" max="1030" width="13.85546875" style="628" customWidth="1"/>
    <col min="1031" max="1035" width="16.5703125" style="628" customWidth="1"/>
    <col min="1036" max="1036" width="20.5703125" style="628" customWidth="1"/>
    <col min="1037" max="1037" width="21.140625" style="628" customWidth="1"/>
    <col min="1038" max="1038" width="9.5703125" style="628" customWidth="1"/>
    <col min="1039" max="1039" width="0.42578125" style="628" customWidth="1"/>
    <col min="1040" max="1046" width="6.42578125" style="628" customWidth="1"/>
    <col min="1047" max="1275" width="11.42578125" style="628"/>
    <col min="1276" max="1276" width="1" style="628" customWidth="1"/>
    <col min="1277" max="1277" width="4.28515625" style="628" customWidth="1"/>
    <col min="1278" max="1278" width="34.7109375" style="628" customWidth="1"/>
    <col min="1279" max="1279" width="0" style="628" hidden="1" customWidth="1"/>
    <col min="1280" max="1280" width="20" style="628" customWidth="1"/>
    <col min="1281" max="1281" width="20.85546875" style="628" customWidth="1"/>
    <col min="1282" max="1282" width="25" style="628" customWidth="1"/>
    <col min="1283" max="1283" width="18.7109375" style="628" customWidth="1"/>
    <col min="1284" max="1284" width="29.7109375" style="628" customWidth="1"/>
    <col min="1285" max="1285" width="13.42578125" style="628" customWidth="1"/>
    <col min="1286" max="1286" width="13.85546875" style="628" customWidth="1"/>
    <col min="1287" max="1291" width="16.5703125" style="628" customWidth="1"/>
    <col min="1292" max="1292" width="20.5703125" style="628" customWidth="1"/>
    <col min="1293" max="1293" width="21.140625" style="628" customWidth="1"/>
    <col min="1294" max="1294" width="9.5703125" style="628" customWidth="1"/>
    <col min="1295" max="1295" width="0.42578125" style="628" customWidth="1"/>
    <col min="1296" max="1302" width="6.42578125" style="628" customWidth="1"/>
    <col min="1303" max="1531" width="11.42578125" style="628"/>
    <col min="1532" max="1532" width="1" style="628" customWidth="1"/>
    <col min="1533" max="1533" width="4.28515625" style="628" customWidth="1"/>
    <col min="1534" max="1534" width="34.7109375" style="628" customWidth="1"/>
    <col min="1535" max="1535" width="0" style="628" hidden="1" customWidth="1"/>
    <col min="1536" max="1536" width="20" style="628" customWidth="1"/>
    <col min="1537" max="1537" width="20.85546875" style="628" customWidth="1"/>
    <col min="1538" max="1538" width="25" style="628" customWidth="1"/>
    <col min="1539" max="1539" width="18.7109375" style="628" customWidth="1"/>
    <col min="1540" max="1540" width="29.7109375" style="628" customWidth="1"/>
    <col min="1541" max="1541" width="13.42578125" style="628" customWidth="1"/>
    <col min="1542" max="1542" width="13.85546875" style="628" customWidth="1"/>
    <col min="1543" max="1547" width="16.5703125" style="628" customWidth="1"/>
    <col min="1548" max="1548" width="20.5703125" style="628" customWidth="1"/>
    <col min="1549" max="1549" width="21.140625" style="628" customWidth="1"/>
    <col min="1550" max="1550" width="9.5703125" style="628" customWidth="1"/>
    <col min="1551" max="1551" width="0.42578125" style="628" customWidth="1"/>
    <col min="1552" max="1558" width="6.42578125" style="628" customWidth="1"/>
    <col min="1559" max="1787" width="11.42578125" style="628"/>
    <col min="1788" max="1788" width="1" style="628" customWidth="1"/>
    <col min="1789" max="1789" width="4.28515625" style="628" customWidth="1"/>
    <col min="1790" max="1790" width="34.7109375" style="628" customWidth="1"/>
    <col min="1791" max="1791" width="0" style="628" hidden="1" customWidth="1"/>
    <col min="1792" max="1792" width="20" style="628" customWidth="1"/>
    <col min="1793" max="1793" width="20.85546875" style="628" customWidth="1"/>
    <col min="1794" max="1794" width="25" style="628" customWidth="1"/>
    <col min="1795" max="1795" width="18.7109375" style="628" customWidth="1"/>
    <col min="1796" max="1796" width="29.7109375" style="628" customWidth="1"/>
    <col min="1797" max="1797" width="13.42578125" style="628" customWidth="1"/>
    <col min="1798" max="1798" width="13.85546875" style="628" customWidth="1"/>
    <col min="1799" max="1803" width="16.5703125" style="628" customWidth="1"/>
    <col min="1804" max="1804" width="20.5703125" style="628" customWidth="1"/>
    <col min="1805" max="1805" width="21.140625" style="628" customWidth="1"/>
    <col min="1806" max="1806" width="9.5703125" style="628" customWidth="1"/>
    <col min="1807" max="1807" width="0.42578125" style="628" customWidth="1"/>
    <col min="1808" max="1814" width="6.42578125" style="628" customWidth="1"/>
    <col min="1815" max="2043" width="11.42578125" style="628"/>
    <col min="2044" max="2044" width="1" style="628" customWidth="1"/>
    <col min="2045" max="2045" width="4.28515625" style="628" customWidth="1"/>
    <col min="2046" max="2046" width="34.7109375" style="628" customWidth="1"/>
    <col min="2047" max="2047" width="0" style="628" hidden="1" customWidth="1"/>
    <col min="2048" max="2048" width="20" style="628" customWidth="1"/>
    <col min="2049" max="2049" width="20.85546875" style="628" customWidth="1"/>
    <col min="2050" max="2050" width="25" style="628" customWidth="1"/>
    <col min="2051" max="2051" width="18.7109375" style="628" customWidth="1"/>
    <col min="2052" max="2052" width="29.7109375" style="628" customWidth="1"/>
    <col min="2053" max="2053" width="13.42578125" style="628" customWidth="1"/>
    <col min="2054" max="2054" width="13.85546875" style="628" customWidth="1"/>
    <col min="2055" max="2059" width="16.5703125" style="628" customWidth="1"/>
    <col min="2060" max="2060" width="20.5703125" style="628" customWidth="1"/>
    <col min="2061" max="2061" width="21.140625" style="628" customWidth="1"/>
    <col min="2062" max="2062" width="9.5703125" style="628" customWidth="1"/>
    <col min="2063" max="2063" width="0.42578125" style="628" customWidth="1"/>
    <col min="2064" max="2070" width="6.42578125" style="628" customWidth="1"/>
    <col min="2071" max="2299" width="11.42578125" style="628"/>
    <col min="2300" max="2300" width="1" style="628" customWidth="1"/>
    <col min="2301" max="2301" width="4.28515625" style="628" customWidth="1"/>
    <col min="2302" max="2302" width="34.7109375" style="628" customWidth="1"/>
    <col min="2303" max="2303" width="0" style="628" hidden="1" customWidth="1"/>
    <col min="2304" max="2304" width="20" style="628" customWidth="1"/>
    <col min="2305" max="2305" width="20.85546875" style="628" customWidth="1"/>
    <col min="2306" max="2306" width="25" style="628" customWidth="1"/>
    <col min="2307" max="2307" width="18.7109375" style="628" customWidth="1"/>
    <col min="2308" max="2308" width="29.7109375" style="628" customWidth="1"/>
    <col min="2309" max="2309" width="13.42578125" style="628" customWidth="1"/>
    <col min="2310" max="2310" width="13.85546875" style="628" customWidth="1"/>
    <col min="2311" max="2315" width="16.5703125" style="628" customWidth="1"/>
    <col min="2316" max="2316" width="20.5703125" style="628" customWidth="1"/>
    <col min="2317" max="2317" width="21.140625" style="628" customWidth="1"/>
    <col min="2318" max="2318" width="9.5703125" style="628" customWidth="1"/>
    <col min="2319" max="2319" width="0.42578125" style="628" customWidth="1"/>
    <col min="2320" max="2326" width="6.42578125" style="628" customWidth="1"/>
    <col min="2327" max="2555" width="11.42578125" style="628"/>
    <col min="2556" max="2556" width="1" style="628" customWidth="1"/>
    <col min="2557" max="2557" width="4.28515625" style="628" customWidth="1"/>
    <col min="2558" max="2558" width="34.7109375" style="628" customWidth="1"/>
    <col min="2559" max="2559" width="0" style="628" hidden="1" customWidth="1"/>
    <col min="2560" max="2560" width="20" style="628" customWidth="1"/>
    <col min="2561" max="2561" width="20.85546875" style="628" customWidth="1"/>
    <col min="2562" max="2562" width="25" style="628" customWidth="1"/>
    <col min="2563" max="2563" width="18.7109375" style="628" customWidth="1"/>
    <col min="2564" max="2564" width="29.7109375" style="628" customWidth="1"/>
    <col min="2565" max="2565" width="13.42578125" style="628" customWidth="1"/>
    <col min="2566" max="2566" width="13.85546875" style="628" customWidth="1"/>
    <col min="2567" max="2571" width="16.5703125" style="628" customWidth="1"/>
    <col min="2572" max="2572" width="20.5703125" style="628" customWidth="1"/>
    <col min="2573" max="2573" width="21.140625" style="628" customWidth="1"/>
    <col min="2574" max="2574" width="9.5703125" style="628" customWidth="1"/>
    <col min="2575" max="2575" width="0.42578125" style="628" customWidth="1"/>
    <col min="2576" max="2582" width="6.42578125" style="628" customWidth="1"/>
    <col min="2583" max="2811" width="11.42578125" style="628"/>
    <col min="2812" max="2812" width="1" style="628" customWidth="1"/>
    <col min="2813" max="2813" width="4.28515625" style="628" customWidth="1"/>
    <col min="2814" max="2814" width="34.7109375" style="628" customWidth="1"/>
    <col min="2815" max="2815" width="0" style="628" hidden="1" customWidth="1"/>
    <col min="2816" max="2816" width="20" style="628" customWidth="1"/>
    <col min="2817" max="2817" width="20.85546875" style="628" customWidth="1"/>
    <col min="2818" max="2818" width="25" style="628" customWidth="1"/>
    <col min="2819" max="2819" width="18.7109375" style="628" customWidth="1"/>
    <col min="2820" max="2820" width="29.7109375" style="628" customWidth="1"/>
    <col min="2821" max="2821" width="13.42578125" style="628" customWidth="1"/>
    <col min="2822" max="2822" width="13.85546875" style="628" customWidth="1"/>
    <col min="2823" max="2827" width="16.5703125" style="628" customWidth="1"/>
    <col min="2828" max="2828" width="20.5703125" style="628" customWidth="1"/>
    <col min="2829" max="2829" width="21.140625" style="628" customWidth="1"/>
    <col min="2830" max="2830" width="9.5703125" style="628" customWidth="1"/>
    <col min="2831" max="2831" width="0.42578125" style="628" customWidth="1"/>
    <col min="2832" max="2838" width="6.42578125" style="628" customWidth="1"/>
    <col min="2839" max="3067" width="11.42578125" style="628"/>
    <col min="3068" max="3068" width="1" style="628" customWidth="1"/>
    <col min="3069" max="3069" width="4.28515625" style="628" customWidth="1"/>
    <col min="3070" max="3070" width="34.7109375" style="628" customWidth="1"/>
    <col min="3071" max="3071" width="0" style="628" hidden="1" customWidth="1"/>
    <col min="3072" max="3072" width="20" style="628" customWidth="1"/>
    <col min="3073" max="3073" width="20.85546875" style="628" customWidth="1"/>
    <col min="3074" max="3074" width="25" style="628" customWidth="1"/>
    <col min="3075" max="3075" width="18.7109375" style="628" customWidth="1"/>
    <col min="3076" max="3076" width="29.7109375" style="628" customWidth="1"/>
    <col min="3077" max="3077" width="13.42578125" style="628" customWidth="1"/>
    <col min="3078" max="3078" width="13.85546875" style="628" customWidth="1"/>
    <col min="3079" max="3083" width="16.5703125" style="628" customWidth="1"/>
    <col min="3084" max="3084" width="20.5703125" style="628" customWidth="1"/>
    <col min="3085" max="3085" width="21.140625" style="628" customWidth="1"/>
    <col min="3086" max="3086" width="9.5703125" style="628" customWidth="1"/>
    <col min="3087" max="3087" width="0.42578125" style="628" customWidth="1"/>
    <col min="3088" max="3094" width="6.42578125" style="628" customWidth="1"/>
    <col min="3095" max="3323" width="11.42578125" style="628"/>
    <col min="3324" max="3324" width="1" style="628" customWidth="1"/>
    <col min="3325" max="3325" width="4.28515625" style="628" customWidth="1"/>
    <col min="3326" max="3326" width="34.7109375" style="628" customWidth="1"/>
    <col min="3327" max="3327" width="0" style="628" hidden="1" customWidth="1"/>
    <col min="3328" max="3328" width="20" style="628" customWidth="1"/>
    <col min="3329" max="3329" width="20.85546875" style="628" customWidth="1"/>
    <col min="3330" max="3330" width="25" style="628" customWidth="1"/>
    <col min="3331" max="3331" width="18.7109375" style="628" customWidth="1"/>
    <col min="3332" max="3332" width="29.7109375" style="628" customWidth="1"/>
    <col min="3333" max="3333" width="13.42578125" style="628" customWidth="1"/>
    <col min="3334" max="3334" width="13.85546875" style="628" customWidth="1"/>
    <col min="3335" max="3339" width="16.5703125" style="628" customWidth="1"/>
    <col min="3340" max="3340" width="20.5703125" style="628" customWidth="1"/>
    <col min="3341" max="3341" width="21.140625" style="628" customWidth="1"/>
    <col min="3342" max="3342" width="9.5703125" style="628" customWidth="1"/>
    <col min="3343" max="3343" width="0.42578125" style="628" customWidth="1"/>
    <col min="3344" max="3350" width="6.42578125" style="628" customWidth="1"/>
    <col min="3351" max="3579" width="11.42578125" style="628"/>
    <col min="3580" max="3580" width="1" style="628" customWidth="1"/>
    <col min="3581" max="3581" width="4.28515625" style="628" customWidth="1"/>
    <col min="3582" max="3582" width="34.7109375" style="628" customWidth="1"/>
    <col min="3583" max="3583" width="0" style="628" hidden="1" customWidth="1"/>
    <col min="3584" max="3584" width="20" style="628" customWidth="1"/>
    <col min="3585" max="3585" width="20.85546875" style="628" customWidth="1"/>
    <col min="3586" max="3586" width="25" style="628" customWidth="1"/>
    <col min="3587" max="3587" width="18.7109375" style="628" customWidth="1"/>
    <col min="3588" max="3588" width="29.7109375" style="628" customWidth="1"/>
    <col min="3589" max="3589" width="13.42578125" style="628" customWidth="1"/>
    <col min="3590" max="3590" width="13.85546875" style="628" customWidth="1"/>
    <col min="3591" max="3595" width="16.5703125" style="628" customWidth="1"/>
    <col min="3596" max="3596" width="20.5703125" style="628" customWidth="1"/>
    <col min="3597" max="3597" width="21.140625" style="628" customWidth="1"/>
    <col min="3598" max="3598" width="9.5703125" style="628" customWidth="1"/>
    <col min="3599" max="3599" width="0.42578125" style="628" customWidth="1"/>
    <col min="3600" max="3606" width="6.42578125" style="628" customWidth="1"/>
    <col min="3607" max="3835" width="11.42578125" style="628"/>
    <col min="3836" max="3836" width="1" style="628" customWidth="1"/>
    <col min="3837" max="3837" width="4.28515625" style="628" customWidth="1"/>
    <col min="3838" max="3838" width="34.7109375" style="628" customWidth="1"/>
    <col min="3839" max="3839" width="0" style="628" hidden="1" customWidth="1"/>
    <col min="3840" max="3840" width="20" style="628" customWidth="1"/>
    <col min="3841" max="3841" width="20.85546875" style="628" customWidth="1"/>
    <col min="3842" max="3842" width="25" style="628" customWidth="1"/>
    <col min="3843" max="3843" width="18.7109375" style="628" customWidth="1"/>
    <col min="3844" max="3844" width="29.7109375" style="628" customWidth="1"/>
    <col min="3845" max="3845" width="13.42578125" style="628" customWidth="1"/>
    <col min="3846" max="3846" width="13.85546875" style="628" customWidth="1"/>
    <col min="3847" max="3851" width="16.5703125" style="628" customWidth="1"/>
    <col min="3852" max="3852" width="20.5703125" style="628" customWidth="1"/>
    <col min="3853" max="3853" width="21.140625" style="628" customWidth="1"/>
    <col min="3854" max="3854" width="9.5703125" style="628" customWidth="1"/>
    <col min="3855" max="3855" width="0.42578125" style="628" customWidth="1"/>
    <col min="3856" max="3862" width="6.42578125" style="628" customWidth="1"/>
    <col min="3863" max="4091" width="11.42578125" style="628"/>
    <col min="4092" max="4092" width="1" style="628" customWidth="1"/>
    <col min="4093" max="4093" width="4.28515625" style="628" customWidth="1"/>
    <col min="4094" max="4094" width="34.7109375" style="628" customWidth="1"/>
    <col min="4095" max="4095" width="0" style="628" hidden="1" customWidth="1"/>
    <col min="4096" max="4096" width="20" style="628" customWidth="1"/>
    <col min="4097" max="4097" width="20.85546875" style="628" customWidth="1"/>
    <col min="4098" max="4098" width="25" style="628" customWidth="1"/>
    <col min="4099" max="4099" width="18.7109375" style="628" customWidth="1"/>
    <col min="4100" max="4100" width="29.7109375" style="628" customWidth="1"/>
    <col min="4101" max="4101" width="13.42578125" style="628" customWidth="1"/>
    <col min="4102" max="4102" width="13.85546875" style="628" customWidth="1"/>
    <col min="4103" max="4107" width="16.5703125" style="628" customWidth="1"/>
    <col min="4108" max="4108" width="20.5703125" style="628" customWidth="1"/>
    <col min="4109" max="4109" width="21.140625" style="628" customWidth="1"/>
    <col min="4110" max="4110" width="9.5703125" style="628" customWidth="1"/>
    <col min="4111" max="4111" width="0.42578125" style="628" customWidth="1"/>
    <col min="4112" max="4118" width="6.42578125" style="628" customWidth="1"/>
    <col min="4119" max="4347" width="11.42578125" style="628"/>
    <col min="4348" max="4348" width="1" style="628" customWidth="1"/>
    <col min="4349" max="4349" width="4.28515625" style="628" customWidth="1"/>
    <col min="4350" max="4350" width="34.7109375" style="628" customWidth="1"/>
    <col min="4351" max="4351" width="0" style="628" hidden="1" customWidth="1"/>
    <col min="4352" max="4352" width="20" style="628" customWidth="1"/>
    <col min="4353" max="4353" width="20.85546875" style="628" customWidth="1"/>
    <col min="4354" max="4354" width="25" style="628" customWidth="1"/>
    <col min="4355" max="4355" width="18.7109375" style="628" customWidth="1"/>
    <col min="4356" max="4356" width="29.7109375" style="628" customWidth="1"/>
    <col min="4357" max="4357" width="13.42578125" style="628" customWidth="1"/>
    <col min="4358" max="4358" width="13.85546875" style="628" customWidth="1"/>
    <col min="4359" max="4363" width="16.5703125" style="628" customWidth="1"/>
    <col min="4364" max="4364" width="20.5703125" style="628" customWidth="1"/>
    <col min="4365" max="4365" width="21.140625" style="628" customWidth="1"/>
    <col min="4366" max="4366" width="9.5703125" style="628" customWidth="1"/>
    <col min="4367" max="4367" width="0.42578125" style="628" customWidth="1"/>
    <col min="4368" max="4374" width="6.42578125" style="628" customWidth="1"/>
    <col min="4375" max="4603" width="11.42578125" style="628"/>
    <col min="4604" max="4604" width="1" style="628" customWidth="1"/>
    <col min="4605" max="4605" width="4.28515625" style="628" customWidth="1"/>
    <col min="4606" max="4606" width="34.7109375" style="628" customWidth="1"/>
    <col min="4607" max="4607" width="0" style="628" hidden="1" customWidth="1"/>
    <col min="4608" max="4608" width="20" style="628" customWidth="1"/>
    <col min="4609" max="4609" width="20.85546875" style="628" customWidth="1"/>
    <col min="4610" max="4610" width="25" style="628" customWidth="1"/>
    <col min="4611" max="4611" width="18.7109375" style="628" customWidth="1"/>
    <col min="4612" max="4612" width="29.7109375" style="628" customWidth="1"/>
    <col min="4613" max="4613" width="13.42578125" style="628" customWidth="1"/>
    <col min="4614" max="4614" width="13.85546875" style="628" customWidth="1"/>
    <col min="4615" max="4619" width="16.5703125" style="628" customWidth="1"/>
    <col min="4620" max="4620" width="20.5703125" style="628" customWidth="1"/>
    <col min="4621" max="4621" width="21.140625" style="628" customWidth="1"/>
    <col min="4622" max="4622" width="9.5703125" style="628" customWidth="1"/>
    <col min="4623" max="4623" width="0.42578125" style="628" customWidth="1"/>
    <col min="4624" max="4630" width="6.42578125" style="628" customWidth="1"/>
    <col min="4631" max="4859" width="11.42578125" style="628"/>
    <col min="4860" max="4860" width="1" style="628" customWidth="1"/>
    <col min="4861" max="4861" width="4.28515625" style="628" customWidth="1"/>
    <col min="4862" max="4862" width="34.7109375" style="628" customWidth="1"/>
    <col min="4863" max="4863" width="0" style="628" hidden="1" customWidth="1"/>
    <col min="4864" max="4864" width="20" style="628" customWidth="1"/>
    <col min="4865" max="4865" width="20.85546875" style="628" customWidth="1"/>
    <col min="4866" max="4866" width="25" style="628" customWidth="1"/>
    <col min="4867" max="4867" width="18.7109375" style="628" customWidth="1"/>
    <col min="4868" max="4868" width="29.7109375" style="628" customWidth="1"/>
    <col min="4869" max="4869" width="13.42578125" style="628" customWidth="1"/>
    <col min="4870" max="4870" width="13.85546875" style="628" customWidth="1"/>
    <col min="4871" max="4875" width="16.5703125" style="628" customWidth="1"/>
    <col min="4876" max="4876" width="20.5703125" style="628" customWidth="1"/>
    <col min="4877" max="4877" width="21.140625" style="628" customWidth="1"/>
    <col min="4878" max="4878" width="9.5703125" style="628" customWidth="1"/>
    <col min="4879" max="4879" width="0.42578125" style="628" customWidth="1"/>
    <col min="4880" max="4886" width="6.42578125" style="628" customWidth="1"/>
    <col min="4887" max="5115" width="11.42578125" style="628"/>
    <col min="5116" max="5116" width="1" style="628" customWidth="1"/>
    <col min="5117" max="5117" width="4.28515625" style="628" customWidth="1"/>
    <col min="5118" max="5118" width="34.7109375" style="628" customWidth="1"/>
    <col min="5119" max="5119" width="0" style="628" hidden="1" customWidth="1"/>
    <col min="5120" max="5120" width="20" style="628" customWidth="1"/>
    <col min="5121" max="5121" width="20.85546875" style="628" customWidth="1"/>
    <col min="5122" max="5122" width="25" style="628" customWidth="1"/>
    <col min="5123" max="5123" width="18.7109375" style="628" customWidth="1"/>
    <col min="5124" max="5124" width="29.7109375" style="628" customWidth="1"/>
    <col min="5125" max="5125" width="13.42578125" style="628" customWidth="1"/>
    <col min="5126" max="5126" width="13.85546875" style="628" customWidth="1"/>
    <col min="5127" max="5131" width="16.5703125" style="628" customWidth="1"/>
    <col min="5132" max="5132" width="20.5703125" style="628" customWidth="1"/>
    <col min="5133" max="5133" width="21.140625" style="628" customWidth="1"/>
    <col min="5134" max="5134" width="9.5703125" style="628" customWidth="1"/>
    <col min="5135" max="5135" width="0.42578125" style="628" customWidth="1"/>
    <col min="5136" max="5142" width="6.42578125" style="628" customWidth="1"/>
    <col min="5143" max="5371" width="11.42578125" style="628"/>
    <col min="5372" max="5372" width="1" style="628" customWidth="1"/>
    <col min="5373" max="5373" width="4.28515625" style="628" customWidth="1"/>
    <col min="5374" max="5374" width="34.7109375" style="628" customWidth="1"/>
    <col min="5375" max="5375" width="0" style="628" hidden="1" customWidth="1"/>
    <col min="5376" max="5376" width="20" style="628" customWidth="1"/>
    <col min="5377" max="5377" width="20.85546875" style="628" customWidth="1"/>
    <col min="5378" max="5378" width="25" style="628" customWidth="1"/>
    <col min="5379" max="5379" width="18.7109375" style="628" customWidth="1"/>
    <col min="5380" max="5380" width="29.7109375" style="628" customWidth="1"/>
    <col min="5381" max="5381" width="13.42578125" style="628" customWidth="1"/>
    <col min="5382" max="5382" width="13.85546875" style="628" customWidth="1"/>
    <col min="5383" max="5387" width="16.5703125" style="628" customWidth="1"/>
    <col min="5388" max="5388" width="20.5703125" style="628" customWidth="1"/>
    <col min="5389" max="5389" width="21.140625" style="628" customWidth="1"/>
    <col min="5390" max="5390" width="9.5703125" style="628" customWidth="1"/>
    <col min="5391" max="5391" width="0.42578125" style="628" customWidth="1"/>
    <col min="5392" max="5398" width="6.42578125" style="628" customWidth="1"/>
    <col min="5399" max="5627" width="11.42578125" style="628"/>
    <col min="5628" max="5628" width="1" style="628" customWidth="1"/>
    <col min="5629" max="5629" width="4.28515625" style="628" customWidth="1"/>
    <col min="5630" max="5630" width="34.7109375" style="628" customWidth="1"/>
    <col min="5631" max="5631" width="0" style="628" hidden="1" customWidth="1"/>
    <col min="5632" max="5632" width="20" style="628" customWidth="1"/>
    <col min="5633" max="5633" width="20.85546875" style="628" customWidth="1"/>
    <col min="5634" max="5634" width="25" style="628" customWidth="1"/>
    <col min="5635" max="5635" width="18.7109375" style="628" customWidth="1"/>
    <col min="5636" max="5636" width="29.7109375" style="628" customWidth="1"/>
    <col min="5637" max="5637" width="13.42578125" style="628" customWidth="1"/>
    <col min="5638" max="5638" width="13.85546875" style="628" customWidth="1"/>
    <col min="5639" max="5643" width="16.5703125" style="628" customWidth="1"/>
    <col min="5644" max="5644" width="20.5703125" style="628" customWidth="1"/>
    <col min="5645" max="5645" width="21.140625" style="628" customWidth="1"/>
    <col min="5646" max="5646" width="9.5703125" style="628" customWidth="1"/>
    <col min="5647" max="5647" width="0.42578125" style="628" customWidth="1"/>
    <col min="5648" max="5654" width="6.42578125" style="628" customWidth="1"/>
    <col min="5655" max="5883" width="11.42578125" style="628"/>
    <col min="5884" max="5884" width="1" style="628" customWidth="1"/>
    <col min="5885" max="5885" width="4.28515625" style="628" customWidth="1"/>
    <col min="5886" max="5886" width="34.7109375" style="628" customWidth="1"/>
    <col min="5887" max="5887" width="0" style="628" hidden="1" customWidth="1"/>
    <col min="5888" max="5888" width="20" style="628" customWidth="1"/>
    <col min="5889" max="5889" width="20.85546875" style="628" customWidth="1"/>
    <col min="5890" max="5890" width="25" style="628" customWidth="1"/>
    <col min="5891" max="5891" width="18.7109375" style="628" customWidth="1"/>
    <col min="5892" max="5892" width="29.7109375" style="628" customWidth="1"/>
    <col min="5893" max="5893" width="13.42578125" style="628" customWidth="1"/>
    <col min="5894" max="5894" width="13.85546875" style="628" customWidth="1"/>
    <col min="5895" max="5899" width="16.5703125" style="628" customWidth="1"/>
    <col min="5900" max="5900" width="20.5703125" style="628" customWidth="1"/>
    <col min="5901" max="5901" width="21.140625" style="628" customWidth="1"/>
    <col min="5902" max="5902" width="9.5703125" style="628" customWidth="1"/>
    <col min="5903" max="5903" width="0.42578125" style="628" customWidth="1"/>
    <col min="5904" max="5910" width="6.42578125" style="628" customWidth="1"/>
    <col min="5911" max="6139" width="11.42578125" style="628"/>
    <col min="6140" max="6140" width="1" style="628" customWidth="1"/>
    <col min="6141" max="6141" width="4.28515625" style="628" customWidth="1"/>
    <col min="6142" max="6142" width="34.7109375" style="628" customWidth="1"/>
    <col min="6143" max="6143" width="0" style="628" hidden="1" customWidth="1"/>
    <col min="6144" max="6144" width="20" style="628" customWidth="1"/>
    <col min="6145" max="6145" width="20.85546875" style="628" customWidth="1"/>
    <col min="6146" max="6146" width="25" style="628" customWidth="1"/>
    <col min="6147" max="6147" width="18.7109375" style="628" customWidth="1"/>
    <col min="6148" max="6148" width="29.7109375" style="628" customWidth="1"/>
    <col min="6149" max="6149" width="13.42578125" style="628" customWidth="1"/>
    <col min="6150" max="6150" width="13.85546875" style="628" customWidth="1"/>
    <col min="6151" max="6155" width="16.5703125" style="628" customWidth="1"/>
    <col min="6156" max="6156" width="20.5703125" style="628" customWidth="1"/>
    <col min="6157" max="6157" width="21.140625" style="628" customWidth="1"/>
    <col min="6158" max="6158" width="9.5703125" style="628" customWidth="1"/>
    <col min="6159" max="6159" width="0.42578125" style="628" customWidth="1"/>
    <col min="6160" max="6166" width="6.42578125" style="628" customWidth="1"/>
    <col min="6167" max="6395" width="11.42578125" style="628"/>
    <col min="6396" max="6396" width="1" style="628" customWidth="1"/>
    <col min="6397" max="6397" width="4.28515625" style="628" customWidth="1"/>
    <col min="6398" max="6398" width="34.7109375" style="628" customWidth="1"/>
    <col min="6399" max="6399" width="0" style="628" hidden="1" customWidth="1"/>
    <col min="6400" max="6400" width="20" style="628" customWidth="1"/>
    <col min="6401" max="6401" width="20.85546875" style="628" customWidth="1"/>
    <col min="6402" max="6402" width="25" style="628" customWidth="1"/>
    <col min="6403" max="6403" width="18.7109375" style="628" customWidth="1"/>
    <col min="6404" max="6404" width="29.7109375" style="628" customWidth="1"/>
    <col min="6405" max="6405" width="13.42578125" style="628" customWidth="1"/>
    <col min="6406" max="6406" width="13.85546875" style="628" customWidth="1"/>
    <col min="6407" max="6411" width="16.5703125" style="628" customWidth="1"/>
    <col min="6412" max="6412" width="20.5703125" style="628" customWidth="1"/>
    <col min="6413" max="6413" width="21.140625" style="628" customWidth="1"/>
    <col min="6414" max="6414" width="9.5703125" style="628" customWidth="1"/>
    <col min="6415" max="6415" width="0.42578125" style="628" customWidth="1"/>
    <col min="6416" max="6422" width="6.42578125" style="628" customWidth="1"/>
    <col min="6423" max="6651" width="11.42578125" style="628"/>
    <col min="6652" max="6652" width="1" style="628" customWidth="1"/>
    <col min="6653" max="6653" width="4.28515625" style="628" customWidth="1"/>
    <col min="6654" max="6654" width="34.7109375" style="628" customWidth="1"/>
    <col min="6655" max="6655" width="0" style="628" hidden="1" customWidth="1"/>
    <col min="6656" max="6656" width="20" style="628" customWidth="1"/>
    <col min="6657" max="6657" width="20.85546875" style="628" customWidth="1"/>
    <col min="6658" max="6658" width="25" style="628" customWidth="1"/>
    <col min="6659" max="6659" width="18.7109375" style="628" customWidth="1"/>
    <col min="6660" max="6660" width="29.7109375" style="628" customWidth="1"/>
    <col min="6661" max="6661" width="13.42578125" style="628" customWidth="1"/>
    <col min="6662" max="6662" width="13.85546875" style="628" customWidth="1"/>
    <col min="6663" max="6667" width="16.5703125" style="628" customWidth="1"/>
    <col min="6668" max="6668" width="20.5703125" style="628" customWidth="1"/>
    <col min="6669" max="6669" width="21.140625" style="628" customWidth="1"/>
    <col min="6670" max="6670" width="9.5703125" style="628" customWidth="1"/>
    <col min="6671" max="6671" width="0.42578125" style="628" customWidth="1"/>
    <col min="6672" max="6678" width="6.42578125" style="628" customWidth="1"/>
    <col min="6679" max="6907" width="11.42578125" style="628"/>
    <col min="6908" max="6908" width="1" style="628" customWidth="1"/>
    <col min="6909" max="6909" width="4.28515625" style="628" customWidth="1"/>
    <col min="6910" max="6910" width="34.7109375" style="628" customWidth="1"/>
    <col min="6911" max="6911" width="0" style="628" hidden="1" customWidth="1"/>
    <col min="6912" max="6912" width="20" style="628" customWidth="1"/>
    <col min="6913" max="6913" width="20.85546875" style="628" customWidth="1"/>
    <col min="6914" max="6914" width="25" style="628" customWidth="1"/>
    <col min="6915" max="6915" width="18.7109375" style="628" customWidth="1"/>
    <col min="6916" max="6916" width="29.7109375" style="628" customWidth="1"/>
    <col min="6917" max="6917" width="13.42578125" style="628" customWidth="1"/>
    <col min="6918" max="6918" width="13.85546875" style="628" customWidth="1"/>
    <col min="6919" max="6923" width="16.5703125" style="628" customWidth="1"/>
    <col min="6924" max="6924" width="20.5703125" style="628" customWidth="1"/>
    <col min="6925" max="6925" width="21.140625" style="628" customWidth="1"/>
    <col min="6926" max="6926" width="9.5703125" style="628" customWidth="1"/>
    <col min="6927" max="6927" width="0.42578125" style="628" customWidth="1"/>
    <col min="6928" max="6934" width="6.42578125" style="628" customWidth="1"/>
    <col min="6935" max="7163" width="11.42578125" style="628"/>
    <col min="7164" max="7164" width="1" style="628" customWidth="1"/>
    <col min="7165" max="7165" width="4.28515625" style="628" customWidth="1"/>
    <col min="7166" max="7166" width="34.7109375" style="628" customWidth="1"/>
    <col min="7167" max="7167" width="0" style="628" hidden="1" customWidth="1"/>
    <col min="7168" max="7168" width="20" style="628" customWidth="1"/>
    <col min="7169" max="7169" width="20.85546875" style="628" customWidth="1"/>
    <col min="7170" max="7170" width="25" style="628" customWidth="1"/>
    <col min="7171" max="7171" width="18.7109375" style="628" customWidth="1"/>
    <col min="7172" max="7172" width="29.7109375" style="628" customWidth="1"/>
    <col min="7173" max="7173" width="13.42578125" style="628" customWidth="1"/>
    <col min="7174" max="7174" width="13.85546875" style="628" customWidth="1"/>
    <col min="7175" max="7179" width="16.5703125" style="628" customWidth="1"/>
    <col min="7180" max="7180" width="20.5703125" style="628" customWidth="1"/>
    <col min="7181" max="7181" width="21.140625" style="628" customWidth="1"/>
    <col min="7182" max="7182" width="9.5703125" style="628" customWidth="1"/>
    <col min="7183" max="7183" width="0.42578125" style="628" customWidth="1"/>
    <col min="7184" max="7190" width="6.42578125" style="628" customWidth="1"/>
    <col min="7191" max="7419" width="11.42578125" style="628"/>
    <col min="7420" max="7420" width="1" style="628" customWidth="1"/>
    <col min="7421" max="7421" width="4.28515625" style="628" customWidth="1"/>
    <col min="7422" max="7422" width="34.7109375" style="628" customWidth="1"/>
    <col min="7423" max="7423" width="0" style="628" hidden="1" customWidth="1"/>
    <col min="7424" max="7424" width="20" style="628" customWidth="1"/>
    <col min="7425" max="7425" width="20.85546875" style="628" customWidth="1"/>
    <col min="7426" max="7426" width="25" style="628" customWidth="1"/>
    <col min="7427" max="7427" width="18.7109375" style="628" customWidth="1"/>
    <col min="7428" max="7428" width="29.7109375" style="628" customWidth="1"/>
    <col min="7429" max="7429" width="13.42578125" style="628" customWidth="1"/>
    <col min="7430" max="7430" width="13.85546875" style="628" customWidth="1"/>
    <col min="7431" max="7435" width="16.5703125" style="628" customWidth="1"/>
    <col min="7436" max="7436" width="20.5703125" style="628" customWidth="1"/>
    <col min="7437" max="7437" width="21.140625" style="628" customWidth="1"/>
    <col min="7438" max="7438" width="9.5703125" style="628" customWidth="1"/>
    <col min="7439" max="7439" width="0.42578125" style="628" customWidth="1"/>
    <col min="7440" max="7446" width="6.42578125" style="628" customWidth="1"/>
    <col min="7447" max="7675" width="11.42578125" style="628"/>
    <col min="7676" max="7676" width="1" style="628" customWidth="1"/>
    <col min="7677" max="7677" width="4.28515625" style="628" customWidth="1"/>
    <col min="7678" max="7678" width="34.7109375" style="628" customWidth="1"/>
    <col min="7679" max="7679" width="0" style="628" hidden="1" customWidth="1"/>
    <col min="7680" max="7680" width="20" style="628" customWidth="1"/>
    <col min="7681" max="7681" width="20.85546875" style="628" customWidth="1"/>
    <col min="7682" max="7682" width="25" style="628" customWidth="1"/>
    <col min="7683" max="7683" width="18.7109375" style="628" customWidth="1"/>
    <col min="7684" max="7684" width="29.7109375" style="628" customWidth="1"/>
    <col min="7685" max="7685" width="13.42578125" style="628" customWidth="1"/>
    <col min="7686" max="7686" width="13.85546875" style="628" customWidth="1"/>
    <col min="7687" max="7691" width="16.5703125" style="628" customWidth="1"/>
    <col min="7692" max="7692" width="20.5703125" style="628" customWidth="1"/>
    <col min="7693" max="7693" width="21.140625" style="628" customWidth="1"/>
    <col min="7694" max="7694" width="9.5703125" style="628" customWidth="1"/>
    <col min="7695" max="7695" width="0.42578125" style="628" customWidth="1"/>
    <col min="7696" max="7702" width="6.42578125" style="628" customWidth="1"/>
    <col min="7703" max="7931" width="11.42578125" style="628"/>
    <col min="7932" max="7932" width="1" style="628" customWidth="1"/>
    <col min="7933" max="7933" width="4.28515625" style="628" customWidth="1"/>
    <col min="7934" max="7934" width="34.7109375" style="628" customWidth="1"/>
    <col min="7935" max="7935" width="0" style="628" hidden="1" customWidth="1"/>
    <col min="7936" max="7936" width="20" style="628" customWidth="1"/>
    <col min="7937" max="7937" width="20.85546875" style="628" customWidth="1"/>
    <col min="7938" max="7938" width="25" style="628" customWidth="1"/>
    <col min="7939" max="7939" width="18.7109375" style="628" customWidth="1"/>
    <col min="7940" max="7940" width="29.7109375" style="628" customWidth="1"/>
    <col min="7941" max="7941" width="13.42578125" style="628" customWidth="1"/>
    <col min="7942" max="7942" width="13.85546875" style="628" customWidth="1"/>
    <col min="7943" max="7947" width="16.5703125" style="628" customWidth="1"/>
    <col min="7948" max="7948" width="20.5703125" style="628" customWidth="1"/>
    <col min="7949" max="7949" width="21.140625" style="628" customWidth="1"/>
    <col min="7950" max="7950" width="9.5703125" style="628" customWidth="1"/>
    <col min="7951" max="7951" width="0.42578125" style="628" customWidth="1"/>
    <col min="7952" max="7958" width="6.42578125" style="628" customWidth="1"/>
    <col min="7959" max="8187" width="11.42578125" style="628"/>
    <col min="8188" max="8188" width="1" style="628" customWidth="1"/>
    <col min="8189" max="8189" width="4.28515625" style="628" customWidth="1"/>
    <col min="8190" max="8190" width="34.7109375" style="628" customWidth="1"/>
    <col min="8191" max="8191" width="0" style="628" hidden="1" customWidth="1"/>
    <col min="8192" max="8192" width="20" style="628" customWidth="1"/>
    <col min="8193" max="8193" width="20.85546875" style="628" customWidth="1"/>
    <col min="8194" max="8194" width="25" style="628" customWidth="1"/>
    <col min="8195" max="8195" width="18.7109375" style="628" customWidth="1"/>
    <col min="8196" max="8196" width="29.7109375" style="628" customWidth="1"/>
    <col min="8197" max="8197" width="13.42578125" style="628" customWidth="1"/>
    <col min="8198" max="8198" width="13.85546875" style="628" customWidth="1"/>
    <col min="8199" max="8203" width="16.5703125" style="628" customWidth="1"/>
    <col min="8204" max="8204" width="20.5703125" style="628" customWidth="1"/>
    <col min="8205" max="8205" width="21.140625" style="628" customWidth="1"/>
    <col min="8206" max="8206" width="9.5703125" style="628" customWidth="1"/>
    <col min="8207" max="8207" width="0.42578125" style="628" customWidth="1"/>
    <col min="8208" max="8214" width="6.42578125" style="628" customWidth="1"/>
    <col min="8215" max="8443" width="11.42578125" style="628"/>
    <col min="8444" max="8444" width="1" style="628" customWidth="1"/>
    <col min="8445" max="8445" width="4.28515625" style="628" customWidth="1"/>
    <col min="8446" max="8446" width="34.7109375" style="628" customWidth="1"/>
    <col min="8447" max="8447" width="0" style="628" hidden="1" customWidth="1"/>
    <col min="8448" max="8448" width="20" style="628" customWidth="1"/>
    <col min="8449" max="8449" width="20.85546875" style="628" customWidth="1"/>
    <col min="8450" max="8450" width="25" style="628" customWidth="1"/>
    <col min="8451" max="8451" width="18.7109375" style="628" customWidth="1"/>
    <col min="8452" max="8452" width="29.7109375" style="628" customWidth="1"/>
    <col min="8453" max="8453" width="13.42578125" style="628" customWidth="1"/>
    <col min="8454" max="8454" width="13.85546875" style="628" customWidth="1"/>
    <col min="8455" max="8459" width="16.5703125" style="628" customWidth="1"/>
    <col min="8460" max="8460" width="20.5703125" style="628" customWidth="1"/>
    <col min="8461" max="8461" width="21.140625" style="628" customWidth="1"/>
    <col min="8462" max="8462" width="9.5703125" style="628" customWidth="1"/>
    <col min="8463" max="8463" width="0.42578125" style="628" customWidth="1"/>
    <col min="8464" max="8470" width="6.42578125" style="628" customWidth="1"/>
    <col min="8471" max="8699" width="11.42578125" style="628"/>
    <col min="8700" max="8700" width="1" style="628" customWidth="1"/>
    <col min="8701" max="8701" width="4.28515625" style="628" customWidth="1"/>
    <col min="8702" max="8702" width="34.7109375" style="628" customWidth="1"/>
    <col min="8703" max="8703" width="0" style="628" hidden="1" customWidth="1"/>
    <col min="8704" max="8704" width="20" style="628" customWidth="1"/>
    <col min="8705" max="8705" width="20.85546875" style="628" customWidth="1"/>
    <col min="8706" max="8706" width="25" style="628" customWidth="1"/>
    <col min="8707" max="8707" width="18.7109375" style="628" customWidth="1"/>
    <col min="8708" max="8708" width="29.7109375" style="628" customWidth="1"/>
    <col min="8709" max="8709" width="13.42578125" style="628" customWidth="1"/>
    <col min="8710" max="8710" width="13.85546875" style="628" customWidth="1"/>
    <col min="8711" max="8715" width="16.5703125" style="628" customWidth="1"/>
    <col min="8716" max="8716" width="20.5703125" style="628" customWidth="1"/>
    <col min="8717" max="8717" width="21.140625" style="628" customWidth="1"/>
    <col min="8718" max="8718" width="9.5703125" style="628" customWidth="1"/>
    <col min="8719" max="8719" width="0.42578125" style="628" customWidth="1"/>
    <col min="8720" max="8726" width="6.42578125" style="628" customWidth="1"/>
    <col min="8727" max="8955" width="11.42578125" style="628"/>
    <col min="8956" max="8956" width="1" style="628" customWidth="1"/>
    <col min="8957" max="8957" width="4.28515625" style="628" customWidth="1"/>
    <col min="8958" max="8958" width="34.7109375" style="628" customWidth="1"/>
    <col min="8959" max="8959" width="0" style="628" hidden="1" customWidth="1"/>
    <col min="8960" max="8960" width="20" style="628" customWidth="1"/>
    <col min="8961" max="8961" width="20.85546875" style="628" customWidth="1"/>
    <col min="8962" max="8962" width="25" style="628" customWidth="1"/>
    <col min="8963" max="8963" width="18.7109375" style="628" customWidth="1"/>
    <col min="8964" max="8964" width="29.7109375" style="628" customWidth="1"/>
    <col min="8965" max="8965" width="13.42578125" style="628" customWidth="1"/>
    <col min="8966" max="8966" width="13.85546875" style="628" customWidth="1"/>
    <col min="8967" max="8971" width="16.5703125" style="628" customWidth="1"/>
    <col min="8972" max="8972" width="20.5703125" style="628" customWidth="1"/>
    <col min="8973" max="8973" width="21.140625" style="628" customWidth="1"/>
    <col min="8974" max="8974" width="9.5703125" style="628" customWidth="1"/>
    <col min="8975" max="8975" width="0.42578125" style="628" customWidth="1"/>
    <col min="8976" max="8982" width="6.42578125" style="628" customWidth="1"/>
    <col min="8983" max="9211" width="11.42578125" style="628"/>
    <col min="9212" max="9212" width="1" style="628" customWidth="1"/>
    <col min="9213" max="9213" width="4.28515625" style="628" customWidth="1"/>
    <col min="9214" max="9214" width="34.7109375" style="628" customWidth="1"/>
    <col min="9215" max="9215" width="0" style="628" hidden="1" customWidth="1"/>
    <col min="9216" max="9216" width="20" style="628" customWidth="1"/>
    <col min="9217" max="9217" width="20.85546875" style="628" customWidth="1"/>
    <col min="9218" max="9218" width="25" style="628" customWidth="1"/>
    <col min="9219" max="9219" width="18.7109375" style="628" customWidth="1"/>
    <col min="9220" max="9220" width="29.7109375" style="628" customWidth="1"/>
    <col min="9221" max="9221" width="13.42578125" style="628" customWidth="1"/>
    <col min="9222" max="9222" width="13.85546875" style="628" customWidth="1"/>
    <col min="9223" max="9227" width="16.5703125" style="628" customWidth="1"/>
    <col min="9228" max="9228" width="20.5703125" style="628" customWidth="1"/>
    <col min="9229" max="9229" width="21.140625" style="628" customWidth="1"/>
    <col min="9230" max="9230" width="9.5703125" style="628" customWidth="1"/>
    <col min="9231" max="9231" width="0.42578125" style="628" customWidth="1"/>
    <col min="9232" max="9238" width="6.42578125" style="628" customWidth="1"/>
    <col min="9239" max="9467" width="11.42578125" style="628"/>
    <col min="9468" max="9468" width="1" style="628" customWidth="1"/>
    <col min="9469" max="9469" width="4.28515625" style="628" customWidth="1"/>
    <col min="9470" max="9470" width="34.7109375" style="628" customWidth="1"/>
    <col min="9471" max="9471" width="0" style="628" hidden="1" customWidth="1"/>
    <col min="9472" max="9472" width="20" style="628" customWidth="1"/>
    <col min="9473" max="9473" width="20.85546875" style="628" customWidth="1"/>
    <col min="9474" max="9474" width="25" style="628" customWidth="1"/>
    <col min="9475" max="9475" width="18.7109375" style="628" customWidth="1"/>
    <col min="9476" max="9476" width="29.7109375" style="628" customWidth="1"/>
    <col min="9477" max="9477" width="13.42578125" style="628" customWidth="1"/>
    <col min="9478" max="9478" width="13.85546875" style="628" customWidth="1"/>
    <col min="9479" max="9483" width="16.5703125" style="628" customWidth="1"/>
    <col min="9484" max="9484" width="20.5703125" style="628" customWidth="1"/>
    <col min="9485" max="9485" width="21.140625" style="628" customWidth="1"/>
    <col min="9486" max="9486" width="9.5703125" style="628" customWidth="1"/>
    <col min="9487" max="9487" width="0.42578125" style="628" customWidth="1"/>
    <col min="9488" max="9494" width="6.42578125" style="628" customWidth="1"/>
    <col min="9495" max="9723" width="11.42578125" style="628"/>
    <col min="9724" max="9724" width="1" style="628" customWidth="1"/>
    <col min="9725" max="9725" width="4.28515625" style="628" customWidth="1"/>
    <col min="9726" max="9726" width="34.7109375" style="628" customWidth="1"/>
    <col min="9727" max="9727" width="0" style="628" hidden="1" customWidth="1"/>
    <col min="9728" max="9728" width="20" style="628" customWidth="1"/>
    <col min="9729" max="9729" width="20.85546875" style="628" customWidth="1"/>
    <col min="9730" max="9730" width="25" style="628" customWidth="1"/>
    <col min="9731" max="9731" width="18.7109375" style="628" customWidth="1"/>
    <col min="9732" max="9732" width="29.7109375" style="628" customWidth="1"/>
    <col min="9733" max="9733" width="13.42578125" style="628" customWidth="1"/>
    <col min="9734" max="9734" width="13.85546875" style="628" customWidth="1"/>
    <col min="9735" max="9739" width="16.5703125" style="628" customWidth="1"/>
    <col min="9740" max="9740" width="20.5703125" style="628" customWidth="1"/>
    <col min="9741" max="9741" width="21.140625" style="628" customWidth="1"/>
    <col min="9742" max="9742" width="9.5703125" style="628" customWidth="1"/>
    <col min="9743" max="9743" width="0.42578125" style="628" customWidth="1"/>
    <col min="9744" max="9750" width="6.42578125" style="628" customWidth="1"/>
    <col min="9751" max="9979" width="11.42578125" style="628"/>
    <col min="9980" max="9980" width="1" style="628" customWidth="1"/>
    <col min="9981" max="9981" width="4.28515625" style="628" customWidth="1"/>
    <col min="9982" max="9982" width="34.7109375" style="628" customWidth="1"/>
    <col min="9983" max="9983" width="0" style="628" hidden="1" customWidth="1"/>
    <col min="9984" max="9984" width="20" style="628" customWidth="1"/>
    <col min="9985" max="9985" width="20.85546875" style="628" customWidth="1"/>
    <col min="9986" max="9986" width="25" style="628" customWidth="1"/>
    <col min="9987" max="9987" width="18.7109375" style="628" customWidth="1"/>
    <col min="9988" max="9988" width="29.7109375" style="628" customWidth="1"/>
    <col min="9989" max="9989" width="13.42578125" style="628" customWidth="1"/>
    <col min="9990" max="9990" width="13.85546875" style="628" customWidth="1"/>
    <col min="9991" max="9995" width="16.5703125" style="628" customWidth="1"/>
    <col min="9996" max="9996" width="20.5703125" style="628" customWidth="1"/>
    <col min="9997" max="9997" width="21.140625" style="628" customWidth="1"/>
    <col min="9998" max="9998" width="9.5703125" style="628" customWidth="1"/>
    <col min="9999" max="9999" width="0.42578125" style="628" customWidth="1"/>
    <col min="10000" max="10006" width="6.42578125" style="628" customWidth="1"/>
    <col min="10007" max="10235" width="11.42578125" style="628"/>
    <col min="10236" max="10236" width="1" style="628" customWidth="1"/>
    <col min="10237" max="10237" width="4.28515625" style="628" customWidth="1"/>
    <col min="10238" max="10238" width="34.7109375" style="628" customWidth="1"/>
    <col min="10239" max="10239" width="0" style="628" hidden="1" customWidth="1"/>
    <col min="10240" max="10240" width="20" style="628" customWidth="1"/>
    <col min="10241" max="10241" width="20.85546875" style="628" customWidth="1"/>
    <col min="10242" max="10242" width="25" style="628" customWidth="1"/>
    <col min="10243" max="10243" width="18.7109375" style="628" customWidth="1"/>
    <col min="10244" max="10244" width="29.7109375" style="628" customWidth="1"/>
    <col min="10245" max="10245" width="13.42578125" style="628" customWidth="1"/>
    <col min="10246" max="10246" width="13.85546875" style="628" customWidth="1"/>
    <col min="10247" max="10251" width="16.5703125" style="628" customWidth="1"/>
    <col min="10252" max="10252" width="20.5703125" style="628" customWidth="1"/>
    <col min="10253" max="10253" width="21.140625" style="628" customWidth="1"/>
    <col min="10254" max="10254" width="9.5703125" style="628" customWidth="1"/>
    <col min="10255" max="10255" width="0.42578125" style="628" customWidth="1"/>
    <col min="10256" max="10262" width="6.42578125" style="628" customWidth="1"/>
    <col min="10263" max="10491" width="11.42578125" style="628"/>
    <col min="10492" max="10492" width="1" style="628" customWidth="1"/>
    <col min="10493" max="10493" width="4.28515625" style="628" customWidth="1"/>
    <col min="10494" max="10494" width="34.7109375" style="628" customWidth="1"/>
    <col min="10495" max="10495" width="0" style="628" hidden="1" customWidth="1"/>
    <col min="10496" max="10496" width="20" style="628" customWidth="1"/>
    <col min="10497" max="10497" width="20.85546875" style="628" customWidth="1"/>
    <col min="10498" max="10498" width="25" style="628" customWidth="1"/>
    <col min="10499" max="10499" width="18.7109375" style="628" customWidth="1"/>
    <col min="10500" max="10500" width="29.7109375" style="628" customWidth="1"/>
    <col min="10501" max="10501" width="13.42578125" style="628" customWidth="1"/>
    <col min="10502" max="10502" width="13.85546875" style="628" customWidth="1"/>
    <col min="10503" max="10507" width="16.5703125" style="628" customWidth="1"/>
    <col min="10508" max="10508" width="20.5703125" style="628" customWidth="1"/>
    <col min="10509" max="10509" width="21.140625" style="628" customWidth="1"/>
    <col min="10510" max="10510" width="9.5703125" style="628" customWidth="1"/>
    <col min="10511" max="10511" width="0.42578125" style="628" customWidth="1"/>
    <col min="10512" max="10518" width="6.42578125" style="628" customWidth="1"/>
    <col min="10519" max="10747" width="11.42578125" style="628"/>
    <col min="10748" max="10748" width="1" style="628" customWidth="1"/>
    <col min="10749" max="10749" width="4.28515625" style="628" customWidth="1"/>
    <col min="10750" max="10750" width="34.7109375" style="628" customWidth="1"/>
    <col min="10751" max="10751" width="0" style="628" hidden="1" customWidth="1"/>
    <col min="10752" max="10752" width="20" style="628" customWidth="1"/>
    <col min="10753" max="10753" width="20.85546875" style="628" customWidth="1"/>
    <col min="10754" max="10754" width="25" style="628" customWidth="1"/>
    <col min="10755" max="10755" width="18.7109375" style="628" customWidth="1"/>
    <col min="10756" max="10756" width="29.7109375" style="628" customWidth="1"/>
    <col min="10757" max="10757" width="13.42578125" style="628" customWidth="1"/>
    <col min="10758" max="10758" width="13.85546875" style="628" customWidth="1"/>
    <col min="10759" max="10763" width="16.5703125" style="628" customWidth="1"/>
    <col min="10764" max="10764" width="20.5703125" style="628" customWidth="1"/>
    <col min="10765" max="10765" width="21.140625" style="628" customWidth="1"/>
    <col min="10766" max="10766" width="9.5703125" style="628" customWidth="1"/>
    <col min="10767" max="10767" width="0.42578125" style="628" customWidth="1"/>
    <col min="10768" max="10774" width="6.42578125" style="628" customWidth="1"/>
    <col min="10775" max="11003" width="11.42578125" style="628"/>
    <col min="11004" max="11004" width="1" style="628" customWidth="1"/>
    <col min="11005" max="11005" width="4.28515625" style="628" customWidth="1"/>
    <col min="11006" max="11006" width="34.7109375" style="628" customWidth="1"/>
    <col min="11007" max="11007" width="0" style="628" hidden="1" customWidth="1"/>
    <col min="11008" max="11008" width="20" style="628" customWidth="1"/>
    <col min="11009" max="11009" width="20.85546875" style="628" customWidth="1"/>
    <col min="11010" max="11010" width="25" style="628" customWidth="1"/>
    <col min="11011" max="11011" width="18.7109375" style="628" customWidth="1"/>
    <col min="11012" max="11012" width="29.7109375" style="628" customWidth="1"/>
    <col min="11013" max="11013" width="13.42578125" style="628" customWidth="1"/>
    <col min="11014" max="11014" width="13.85546875" style="628" customWidth="1"/>
    <col min="11015" max="11019" width="16.5703125" style="628" customWidth="1"/>
    <col min="11020" max="11020" width="20.5703125" style="628" customWidth="1"/>
    <col min="11021" max="11021" width="21.140625" style="628" customWidth="1"/>
    <col min="11022" max="11022" width="9.5703125" style="628" customWidth="1"/>
    <col min="11023" max="11023" width="0.42578125" style="628" customWidth="1"/>
    <col min="11024" max="11030" width="6.42578125" style="628" customWidth="1"/>
    <col min="11031" max="11259" width="11.42578125" style="628"/>
    <col min="11260" max="11260" width="1" style="628" customWidth="1"/>
    <col min="11261" max="11261" width="4.28515625" style="628" customWidth="1"/>
    <col min="11262" max="11262" width="34.7109375" style="628" customWidth="1"/>
    <col min="11263" max="11263" width="0" style="628" hidden="1" customWidth="1"/>
    <col min="11264" max="11264" width="20" style="628" customWidth="1"/>
    <col min="11265" max="11265" width="20.85546875" style="628" customWidth="1"/>
    <col min="11266" max="11266" width="25" style="628" customWidth="1"/>
    <col min="11267" max="11267" width="18.7109375" style="628" customWidth="1"/>
    <col min="11268" max="11268" width="29.7109375" style="628" customWidth="1"/>
    <col min="11269" max="11269" width="13.42578125" style="628" customWidth="1"/>
    <col min="11270" max="11270" width="13.85546875" style="628" customWidth="1"/>
    <col min="11271" max="11275" width="16.5703125" style="628" customWidth="1"/>
    <col min="11276" max="11276" width="20.5703125" style="628" customWidth="1"/>
    <col min="11277" max="11277" width="21.140625" style="628" customWidth="1"/>
    <col min="11278" max="11278" width="9.5703125" style="628" customWidth="1"/>
    <col min="11279" max="11279" width="0.42578125" style="628" customWidth="1"/>
    <col min="11280" max="11286" width="6.42578125" style="628" customWidth="1"/>
    <col min="11287" max="11515" width="11.42578125" style="628"/>
    <col min="11516" max="11516" width="1" style="628" customWidth="1"/>
    <col min="11517" max="11517" width="4.28515625" style="628" customWidth="1"/>
    <col min="11518" max="11518" width="34.7109375" style="628" customWidth="1"/>
    <col min="11519" max="11519" width="0" style="628" hidden="1" customWidth="1"/>
    <col min="11520" max="11520" width="20" style="628" customWidth="1"/>
    <col min="11521" max="11521" width="20.85546875" style="628" customWidth="1"/>
    <col min="11522" max="11522" width="25" style="628" customWidth="1"/>
    <col min="11523" max="11523" width="18.7109375" style="628" customWidth="1"/>
    <col min="11524" max="11524" width="29.7109375" style="628" customWidth="1"/>
    <col min="11525" max="11525" width="13.42578125" style="628" customWidth="1"/>
    <col min="11526" max="11526" width="13.85546875" style="628" customWidth="1"/>
    <col min="11527" max="11531" width="16.5703125" style="628" customWidth="1"/>
    <col min="11532" max="11532" width="20.5703125" style="628" customWidth="1"/>
    <col min="11533" max="11533" width="21.140625" style="628" customWidth="1"/>
    <col min="11534" max="11534" width="9.5703125" style="628" customWidth="1"/>
    <col min="11535" max="11535" width="0.42578125" style="628" customWidth="1"/>
    <col min="11536" max="11542" width="6.42578125" style="628" customWidth="1"/>
    <col min="11543" max="11771" width="11.42578125" style="628"/>
    <col min="11772" max="11772" width="1" style="628" customWidth="1"/>
    <col min="11773" max="11773" width="4.28515625" style="628" customWidth="1"/>
    <col min="11774" max="11774" width="34.7109375" style="628" customWidth="1"/>
    <col min="11775" max="11775" width="0" style="628" hidden="1" customWidth="1"/>
    <col min="11776" max="11776" width="20" style="628" customWidth="1"/>
    <col min="11777" max="11777" width="20.85546875" style="628" customWidth="1"/>
    <col min="11778" max="11778" width="25" style="628" customWidth="1"/>
    <col min="11779" max="11779" width="18.7109375" style="628" customWidth="1"/>
    <col min="11780" max="11780" width="29.7109375" style="628" customWidth="1"/>
    <col min="11781" max="11781" width="13.42578125" style="628" customWidth="1"/>
    <col min="11782" max="11782" width="13.85546875" style="628" customWidth="1"/>
    <col min="11783" max="11787" width="16.5703125" style="628" customWidth="1"/>
    <col min="11788" max="11788" width="20.5703125" style="628" customWidth="1"/>
    <col min="11789" max="11789" width="21.140625" style="628" customWidth="1"/>
    <col min="11790" max="11790" width="9.5703125" style="628" customWidth="1"/>
    <col min="11791" max="11791" width="0.42578125" style="628" customWidth="1"/>
    <col min="11792" max="11798" width="6.42578125" style="628" customWidth="1"/>
    <col min="11799" max="12027" width="11.42578125" style="628"/>
    <col min="12028" max="12028" width="1" style="628" customWidth="1"/>
    <col min="12029" max="12029" width="4.28515625" style="628" customWidth="1"/>
    <col min="12030" max="12030" width="34.7109375" style="628" customWidth="1"/>
    <col min="12031" max="12031" width="0" style="628" hidden="1" customWidth="1"/>
    <col min="12032" max="12032" width="20" style="628" customWidth="1"/>
    <col min="12033" max="12033" width="20.85546875" style="628" customWidth="1"/>
    <col min="12034" max="12034" width="25" style="628" customWidth="1"/>
    <col min="12035" max="12035" width="18.7109375" style="628" customWidth="1"/>
    <col min="12036" max="12036" width="29.7109375" style="628" customWidth="1"/>
    <col min="12037" max="12037" width="13.42578125" style="628" customWidth="1"/>
    <col min="12038" max="12038" width="13.85546875" style="628" customWidth="1"/>
    <col min="12039" max="12043" width="16.5703125" style="628" customWidth="1"/>
    <col min="12044" max="12044" width="20.5703125" style="628" customWidth="1"/>
    <col min="12045" max="12045" width="21.140625" style="628" customWidth="1"/>
    <col min="12046" max="12046" width="9.5703125" style="628" customWidth="1"/>
    <col min="12047" max="12047" width="0.42578125" style="628" customWidth="1"/>
    <col min="12048" max="12054" width="6.42578125" style="628" customWidth="1"/>
    <col min="12055" max="12283" width="11.42578125" style="628"/>
    <col min="12284" max="12284" width="1" style="628" customWidth="1"/>
    <col min="12285" max="12285" width="4.28515625" style="628" customWidth="1"/>
    <col min="12286" max="12286" width="34.7109375" style="628" customWidth="1"/>
    <col min="12287" max="12287" width="0" style="628" hidden="1" customWidth="1"/>
    <col min="12288" max="12288" width="20" style="628" customWidth="1"/>
    <col min="12289" max="12289" width="20.85546875" style="628" customWidth="1"/>
    <col min="12290" max="12290" width="25" style="628" customWidth="1"/>
    <col min="12291" max="12291" width="18.7109375" style="628" customWidth="1"/>
    <col min="12292" max="12292" width="29.7109375" style="628" customWidth="1"/>
    <col min="12293" max="12293" width="13.42578125" style="628" customWidth="1"/>
    <col min="12294" max="12294" width="13.85546875" style="628" customWidth="1"/>
    <col min="12295" max="12299" width="16.5703125" style="628" customWidth="1"/>
    <col min="12300" max="12300" width="20.5703125" style="628" customWidth="1"/>
    <col min="12301" max="12301" width="21.140625" style="628" customWidth="1"/>
    <col min="12302" max="12302" width="9.5703125" style="628" customWidth="1"/>
    <col min="12303" max="12303" width="0.42578125" style="628" customWidth="1"/>
    <col min="12304" max="12310" width="6.42578125" style="628" customWidth="1"/>
    <col min="12311" max="12539" width="11.42578125" style="628"/>
    <col min="12540" max="12540" width="1" style="628" customWidth="1"/>
    <col min="12541" max="12541" width="4.28515625" style="628" customWidth="1"/>
    <col min="12542" max="12542" width="34.7109375" style="628" customWidth="1"/>
    <col min="12543" max="12543" width="0" style="628" hidden="1" customWidth="1"/>
    <col min="12544" max="12544" width="20" style="628" customWidth="1"/>
    <col min="12545" max="12545" width="20.85546875" style="628" customWidth="1"/>
    <col min="12546" max="12546" width="25" style="628" customWidth="1"/>
    <col min="12547" max="12547" width="18.7109375" style="628" customWidth="1"/>
    <col min="12548" max="12548" width="29.7109375" style="628" customWidth="1"/>
    <col min="12549" max="12549" width="13.42578125" style="628" customWidth="1"/>
    <col min="12550" max="12550" width="13.85546875" style="628" customWidth="1"/>
    <col min="12551" max="12555" width="16.5703125" style="628" customWidth="1"/>
    <col min="12556" max="12556" width="20.5703125" style="628" customWidth="1"/>
    <col min="12557" max="12557" width="21.140625" style="628" customWidth="1"/>
    <col min="12558" max="12558" width="9.5703125" style="628" customWidth="1"/>
    <col min="12559" max="12559" width="0.42578125" style="628" customWidth="1"/>
    <col min="12560" max="12566" width="6.42578125" style="628" customWidth="1"/>
    <col min="12567" max="12795" width="11.42578125" style="628"/>
    <col min="12796" max="12796" width="1" style="628" customWidth="1"/>
    <col min="12797" max="12797" width="4.28515625" style="628" customWidth="1"/>
    <col min="12798" max="12798" width="34.7109375" style="628" customWidth="1"/>
    <col min="12799" max="12799" width="0" style="628" hidden="1" customWidth="1"/>
    <col min="12800" max="12800" width="20" style="628" customWidth="1"/>
    <col min="12801" max="12801" width="20.85546875" style="628" customWidth="1"/>
    <col min="12802" max="12802" width="25" style="628" customWidth="1"/>
    <col min="12803" max="12803" width="18.7109375" style="628" customWidth="1"/>
    <col min="12804" max="12804" width="29.7109375" style="628" customWidth="1"/>
    <col min="12805" max="12805" width="13.42578125" style="628" customWidth="1"/>
    <col min="12806" max="12806" width="13.85546875" style="628" customWidth="1"/>
    <col min="12807" max="12811" width="16.5703125" style="628" customWidth="1"/>
    <col min="12812" max="12812" width="20.5703125" style="628" customWidth="1"/>
    <col min="12813" max="12813" width="21.140625" style="628" customWidth="1"/>
    <col min="12814" max="12814" width="9.5703125" style="628" customWidth="1"/>
    <col min="12815" max="12815" width="0.42578125" style="628" customWidth="1"/>
    <col min="12816" max="12822" width="6.42578125" style="628" customWidth="1"/>
    <col min="12823" max="13051" width="11.42578125" style="628"/>
    <col min="13052" max="13052" width="1" style="628" customWidth="1"/>
    <col min="13053" max="13053" width="4.28515625" style="628" customWidth="1"/>
    <col min="13054" max="13054" width="34.7109375" style="628" customWidth="1"/>
    <col min="13055" max="13055" width="0" style="628" hidden="1" customWidth="1"/>
    <col min="13056" max="13056" width="20" style="628" customWidth="1"/>
    <col min="13057" max="13057" width="20.85546875" style="628" customWidth="1"/>
    <col min="13058" max="13058" width="25" style="628" customWidth="1"/>
    <col min="13059" max="13059" width="18.7109375" style="628" customWidth="1"/>
    <col min="13060" max="13060" width="29.7109375" style="628" customWidth="1"/>
    <col min="13061" max="13061" width="13.42578125" style="628" customWidth="1"/>
    <col min="13062" max="13062" width="13.85546875" style="628" customWidth="1"/>
    <col min="13063" max="13067" width="16.5703125" style="628" customWidth="1"/>
    <col min="13068" max="13068" width="20.5703125" style="628" customWidth="1"/>
    <col min="13069" max="13069" width="21.140625" style="628" customWidth="1"/>
    <col min="13070" max="13070" width="9.5703125" style="628" customWidth="1"/>
    <col min="13071" max="13071" width="0.42578125" style="628" customWidth="1"/>
    <col min="13072" max="13078" width="6.42578125" style="628" customWidth="1"/>
    <col min="13079" max="13307" width="11.42578125" style="628"/>
    <col min="13308" max="13308" width="1" style="628" customWidth="1"/>
    <col min="13309" max="13309" width="4.28515625" style="628" customWidth="1"/>
    <col min="13310" max="13310" width="34.7109375" style="628" customWidth="1"/>
    <col min="13311" max="13311" width="0" style="628" hidden="1" customWidth="1"/>
    <col min="13312" max="13312" width="20" style="628" customWidth="1"/>
    <col min="13313" max="13313" width="20.85546875" style="628" customWidth="1"/>
    <col min="13314" max="13314" width="25" style="628" customWidth="1"/>
    <col min="13315" max="13315" width="18.7109375" style="628" customWidth="1"/>
    <col min="13316" max="13316" width="29.7109375" style="628" customWidth="1"/>
    <col min="13317" max="13317" width="13.42578125" style="628" customWidth="1"/>
    <col min="13318" max="13318" width="13.85546875" style="628" customWidth="1"/>
    <col min="13319" max="13323" width="16.5703125" style="628" customWidth="1"/>
    <col min="13324" max="13324" width="20.5703125" style="628" customWidth="1"/>
    <col min="13325" max="13325" width="21.140625" style="628" customWidth="1"/>
    <col min="13326" max="13326" width="9.5703125" style="628" customWidth="1"/>
    <col min="13327" max="13327" width="0.42578125" style="628" customWidth="1"/>
    <col min="13328" max="13334" width="6.42578125" style="628" customWidth="1"/>
    <col min="13335" max="13563" width="11.42578125" style="628"/>
    <col min="13564" max="13564" width="1" style="628" customWidth="1"/>
    <col min="13565" max="13565" width="4.28515625" style="628" customWidth="1"/>
    <col min="13566" max="13566" width="34.7109375" style="628" customWidth="1"/>
    <col min="13567" max="13567" width="0" style="628" hidden="1" customWidth="1"/>
    <col min="13568" max="13568" width="20" style="628" customWidth="1"/>
    <col min="13569" max="13569" width="20.85546875" style="628" customWidth="1"/>
    <col min="13570" max="13570" width="25" style="628" customWidth="1"/>
    <col min="13571" max="13571" width="18.7109375" style="628" customWidth="1"/>
    <col min="13572" max="13572" width="29.7109375" style="628" customWidth="1"/>
    <col min="13573" max="13573" width="13.42578125" style="628" customWidth="1"/>
    <col min="13574" max="13574" width="13.85546875" style="628" customWidth="1"/>
    <col min="13575" max="13579" width="16.5703125" style="628" customWidth="1"/>
    <col min="13580" max="13580" width="20.5703125" style="628" customWidth="1"/>
    <col min="13581" max="13581" width="21.140625" style="628" customWidth="1"/>
    <col min="13582" max="13582" width="9.5703125" style="628" customWidth="1"/>
    <col min="13583" max="13583" width="0.42578125" style="628" customWidth="1"/>
    <col min="13584" max="13590" width="6.42578125" style="628" customWidth="1"/>
    <col min="13591" max="13819" width="11.42578125" style="628"/>
    <col min="13820" max="13820" width="1" style="628" customWidth="1"/>
    <col min="13821" max="13821" width="4.28515625" style="628" customWidth="1"/>
    <col min="13822" max="13822" width="34.7109375" style="628" customWidth="1"/>
    <col min="13823" max="13823" width="0" style="628" hidden="1" customWidth="1"/>
    <col min="13824" max="13824" width="20" style="628" customWidth="1"/>
    <col min="13825" max="13825" width="20.85546875" style="628" customWidth="1"/>
    <col min="13826" max="13826" width="25" style="628" customWidth="1"/>
    <col min="13827" max="13827" width="18.7109375" style="628" customWidth="1"/>
    <col min="13828" max="13828" width="29.7109375" style="628" customWidth="1"/>
    <col min="13829" max="13829" width="13.42578125" style="628" customWidth="1"/>
    <col min="13830" max="13830" width="13.85546875" style="628" customWidth="1"/>
    <col min="13831" max="13835" width="16.5703125" style="628" customWidth="1"/>
    <col min="13836" max="13836" width="20.5703125" style="628" customWidth="1"/>
    <col min="13837" max="13837" width="21.140625" style="628" customWidth="1"/>
    <col min="13838" max="13838" width="9.5703125" style="628" customWidth="1"/>
    <col min="13839" max="13839" width="0.42578125" style="628" customWidth="1"/>
    <col min="13840" max="13846" width="6.42578125" style="628" customWidth="1"/>
    <col min="13847" max="14075" width="11.42578125" style="628"/>
    <col min="14076" max="14076" width="1" style="628" customWidth="1"/>
    <col min="14077" max="14077" width="4.28515625" style="628" customWidth="1"/>
    <col min="14078" max="14078" width="34.7109375" style="628" customWidth="1"/>
    <col min="14079" max="14079" width="0" style="628" hidden="1" customWidth="1"/>
    <col min="14080" max="14080" width="20" style="628" customWidth="1"/>
    <col min="14081" max="14081" width="20.85546875" style="628" customWidth="1"/>
    <col min="14082" max="14082" width="25" style="628" customWidth="1"/>
    <col min="14083" max="14083" width="18.7109375" style="628" customWidth="1"/>
    <col min="14084" max="14084" width="29.7109375" style="628" customWidth="1"/>
    <col min="14085" max="14085" width="13.42578125" style="628" customWidth="1"/>
    <col min="14086" max="14086" width="13.85546875" style="628" customWidth="1"/>
    <col min="14087" max="14091" width="16.5703125" style="628" customWidth="1"/>
    <col min="14092" max="14092" width="20.5703125" style="628" customWidth="1"/>
    <col min="14093" max="14093" width="21.140625" style="628" customWidth="1"/>
    <col min="14094" max="14094" width="9.5703125" style="628" customWidth="1"/>
    <col min="14095" max="14095" width="0.42578125" style="628" customWidth="1"/>
    <col min="14096" max="14102" width="6.42578125" style="628" customWidth="1"/>
    <col min="14103" max="14331" width="11.42578125" style="628"/>
    <col min="14332" max="14332" width="1" style="628" customWidth="1"/>
    <col min="14333" max="14333" width="4.28515625" style="628" customWidth="1"/>
    <col min="14334" max="14334" width="34.7109375" style="628" customWidth="1"/>
    <col min="14335" max="14335" width="0" style="628" hidden="1" customWidth="1"/>
    <col min="14336" max="14336" width="20" style="628" customWidth="1"/>
    <col min="14337" max="14337" width="20.85546875" style="628" customWidth="1"/>
    <col min="14338" max="14338" width="25" style="628" customWidth="1"/>
    <col min="14339" max="14339" width="18.7109375" style="628" customWidth="1"/>
    <col min="14340" max="14340" width="29.7109375" style="628" customWidth="1"/>
    <col min="14341" max="14341" width="13.42578125" style="628" customWidth="1"/>
    <col min="14342" max="14342" width="13.85546875" style="628" customWidth="1"/>
    <col min="14343" max="14347" width="16.5703125" style="628" customWidth="1"/>
    <col min="14348" max="14348" width="20.5703125" style="628" customWidth="1"/>
    <col min="14349" max="14349" width="21.140625" style="628" customWidth="1"/>
    <col min="14350" max="14350" width="9.5703125" style="628" customWidth="1"/>
    <col min="14351" max="14351" width="0.42578125" style="628" customWidth="1"/>
    <col min="14352" max="14358" width="6.42578125" style="628" customWidth="1"/>
    <col min="14359" max="14587" width="11.42578125" style="628"/>
    <col min="14588" max="14588" width="1" style="628" customWidth="1"/>
    <col min="14589" max="14589" width="4.28515625" style="628" customWidth="1"/>
    <col min="14590" max="14590" width="34.7109375" style="628" customWidth="1"/>
    <col min="14591" max="14591" width="0" style="628" hidden="1" customWidth="1"/>
    <col min="14592" max="14592" width="20" style="628" customWidth="1"/>
    <col min="14593" max="14593" width="20.85546875" style="628" customWidth="1"/>
    <col min="14594" max="14594" width="25" style="628" customWidth="1"/>
    <col min="14595" max="14595" width="18.7109375" style="628" customWidth="1"/>
    <col min="14596" max="14596" width="29.7109375" style="628" customWidth="1"/>
    <col min="14597" max="14597" width="13.42578125" style="628" customWidth="1"/>
    <col min="14598" max="14598" width="13.85546875" style="628" customWidth="1"/>
    <col min="14599" max="14603" width="16.5703125" style="628" customWidth="1"/>
    <col min="14604" max="14604" width="20.5703125" style="628" customWidth="1"/>
    <col min="14605" max="14605" width="21.140625" style="628" customWidth="1"/>
    <col min="14606" max="14606" width="9.5703125" style="628" customWidth="1"/>
    <col min="14607" max="14607" width="0.42578125" style="628" customWidth="1"/>
    <col min="14608" max="14614" width="6.42578125" style="628" customWidth="1"/>
    <col min="14615" max="14843" width="11.42578125" style="628"/>
    <col min="14844" max="14844" width="1" style="628" customWidth="1"/>
    <col min="14845" max="14845" width="4.28515625" style="628" customWidth="1"/>
    <col min="14846" max="14846" width="34.7109375" style="628" customWidth="1"/>
    <col min="14847" max="14847" width="0" style="628" hidden="1" customWidth="1"/>
    <col min="14848" max="14848" width="20" style="628" customWidth="1"/>
    <col min="14849" max="14849" width="20.85546875" style="628" customWidth="1"/>
    <col min="14850" max="14850" width="25" style="628" customWidth="1"/>
    <col min="14851" max="14851" width="18.7109375" style="628" customWidth="1"/>
    <col min="14852" max="14852" width="29.7109375" style="628" customWidth="1"/>
    <col min="14853" max="14853" width="13.42578125" style="628" customWidth="1"/>
    <col min="14854" max="14854" width="13.85546875" style="628" customWidth="1"/>
    <col min="14855" max="14859" width="16.5703125" style="628" customWidth="1"/>
    <col min="14860" max="14860" width="20.5703125" style="628" customWidth="1"/>
    <col min="14861" max="14861" width="21.140625" style="628" customWidth="1"/>
    <col min="14862" max="14862" width="9.5703125" style="628" customWidth="1"/>
    <col min="14863" max="14863" width="0.42578125" style="628" customWidth="1"/>
    <col min="14864" max="14870" width="6.42578125" style="628" customWidth="1"/>
    <col min="14871" max="15099" width="11.42578125" style="628"/>
    <col min="15100" max="15100" width="1" style="628" customWidth="1"/>
    <col min="15101" max="15101" width="4.28515625" style="628" customWidth="1"/>
    <col min="15102" max="15102" width="34.7109375" style="628" customWidth="1"/>
    <col min="15103" max="15103" width="0" style="628" hidden="1" customWidth="1"/>
    <col min="15104" max="15104" width="20" style="628" customWidth="1"/>
    <col min="15105" max="15105" width="20.85546875" style="628" customWidth="1"/>
    <col min="15106" max="15106" width="25" style="628" customWidth="1"/>
    <col min="15107" max="15107" width="18.7109375" style="628" customWidth="1"/>
    <col min="15108" max="15108" width="29.7109375" style="628" customWidth="1"/>
    <col min="15109" max="15109" width="13.42578125" style="628" customWidth="1"/>
    <col min="15110" max="15110" width="13.85546875" style="628" customWidth="1"/>
    <col min="15111" max="15115" width="16.5703125" style="628" customWidth="1"/>
    <col min="15116" max="15116" width="20.5703125" style="628" customWidth="1"/>
    <col min="15117" max="15117" width="21.140625" style="628" customWidth="1"/>
    <col min="15118" max="15118" width="9.5703125" style="628" customWidth="1"/>
    <col min="15119" max="15119" width="0.42578125" style="628" customWidth="1"/>
    <col min="15120" max="15126" width="6.42578125" style="628" customWidth="1"/>
    <col min="15127" max="15355" width="11.42578125" style="628"/>
    <col min="15356" max="15356" width="1" style="628" customWidth="1"/>
    <col min="15357" max="15357" width="4.28515625" style="628" customWidth="1"/>
    <col min="15358" max="15358" width="34.7109375" style="628" customWidth="1"/>
    <col min="15359" max="15359" width="0" style="628" hidden="1" customWidth="1"/>
    <col min="15360" max="15360" width="20" style="628" customWidth="1"/>
    <col min="15361" max="15361" width="20.85546875" style="628" customWidth="1"/>
    <col min="15362" max="15362" width="25" style="628" customWidth="1"/>
    <col min="15363" max="15363" width="18.7109375" style="628" customWidth="1"/>
    <col min="15364" max="15364" width="29.7109375" style="628" customWidth="1"/>
    <col min="15365" max="15365" width="13.42578125" style="628" customWidth="1"/>
    <col min="15366" max="15366" width="13.85546875" style="628" customWidth="1"/>
    <col min="15367" max="15371" width="16.5703125" style="628" customWidth="1"/>
    <col min="15372" max="15372" width="20.5703125" style="628" customWidth="1"/>
    <col min="15373" max="15373" width="21.140625" style="628" customWidth="1"/>
    <col min="15374" max="15374" width="9.5703125" style="628" customWidth="1"/>
    <col min="15375" max="15375" width="0.42578125" style="628" customWidth="1"/>
    <col min="15376" max="15382" width="6.42578125" style="628" customWidth="1"/>
    <col min="15383" max="15611" width="11.42578125" style="628"/>
    <col min="15612" max="15612" width="1" style="628" customWidth="1"/>
    <col min="15613" max="15613" width="4.28515625" style="628" customWidth="1"/>
    <col min="15614" max="15614" width="34.7109375" style="628" customWidth="1"/>
    <col min="15615" max="15615" width="0" style="628" hidden="1" customWidth="1"/>
    <col min="15616" max="15616" width="20" style="628" customWidth="1"/>
    <col min="15617" max="15617" width="20.85546875" style="628" customWidth="1"/>
    <col min="15618" max="15618" width="25" style="628" customWidth="1"/>
    <col min="15619" max="15619" width="18.7109375" style="628" customWidth="1"/>
    <col min="15620" max="15620" width="29.7109375" style="628" customWidth="1"/>
    <col min="15621" max="15621" width="13.42578125" style="628" customWidth="1"/>
    <col min="15622" max="15622" width="13.85546875" style="628" customWidth="1"/>
    <col min="15623" max="15627" width="16.5703125" style="628" customWidth="1"/>
    <col min="15628" max="15628" width="20.5703125" style="628" customWidth="1"/>
    <col min="15629" max="15629" width="21.140625" style="628" customWidth="1"/>
    <col min="15630" max="15630" width="9.5703125" style="628" customWidth="1"/>
    <col min="15631" max="15631" width="0.42578125" style="628" customWidth="1"/>
    <col min="15632" max="15638" width="6.42578125" style="628" customWidth="1"/>
    <col min="15639" max="15867" width="11.42578125" style="628"/>
    <col min="15868" max="15868" width="1" style="628" customWidth="1"/>
    <col min="15869" max="15869" width="4.28515625" style="628" customWidth="1"/>
    <col min="15870" max="15870" width="34.7109375" style="628" customWidth="1"/>
    <col min="15871" max="15871" width="0" style="628" hidden="1" customWidth="1"/>
    <col min="15872" max="15872" width="20" style="628" customWidth="1"/>
    <col min="15873" max="15873" width="20.85546875" style="628" customWidth="1"/>
    <col min="15874" max="15874" width="25" style="628" customWidth="1"/>
    <col min="15875" max="15875" width="18.7109375" style="628" customWidth="1"/>
    <col min="15876" max="15876" width="29.7109375" style="628" customWidth="1"/>
    <col min="15877" max="15877" width="13.42578125" style="628" customWidth="1"/>
    <col min="15878" max="15878" width="13.85546875" style="628" customWidth="1"/>
    <col min="15879" max="15883" width="16.5703125" style="628" customWidth="1"/>
    <col min="15884" max="15884" width="20.5703125" style="628" customWidth="1"/>
    <col min="15885" max="15885" width="21.140625" style="628" customWidth="1"/>
    <col min="15886" max="15886" width="9.5703125" style="628" customWidth="1"/>
    <col min="15887" max="15887" width="0.42578125" style="628" customWidth="1"/>
    <col min="15888" max="15894" width="6.42578125" style="628" customWidth="1"/>
    <col min="15895" max="16123" width="11.42578125" style="628"/>
    <col min="16124" max="16124" width="1" style="628" customWidth="1"/>
    <col min="16125" max="16125" width="4.28515625" style="628" customWidth="1"/>
    <col min="16126" max="16126" width="34.7109375" style="628" customWidth="1"/>
    <col min="16127" max="16127" width="0" style="628" hidden="1" customWidth="1"/>
    <col min="16128" max="16128" width="20" style="628" customWidth="1"/>
    <col min="16129" max="16129" width="20.85546875" style="628" customWidth="1"/>
    <col min="16130" max="16130" width="25" style="628" customWidth="1"/>
    <col min="16131" max="16131" width="18.7109375" style="628" customWidth="1"/>
    <col min="16132" max="16132" width="29.7109375" style="628" customWidth="1"/>
    <col min="16133" max="16133" width="13.42578125" style="628" customWidth="1"/>
    <col min="16134" max="16134" width="13.85546875" style="628" customWidth="1"/>
    <col min="16135" max="16139" width="16.5703125" style="628" customWidth="1"/>
    <col min="16140" max="16140" width="20.5703125" style="628" customWidth="1"/>
    <col min="16141" max="16141" width="21.140625" style="628" customWidth="1"/>
    <col min="16142" max="16142" width="9.5703125" style="628" customWidth="1"/>
    <col min="16143" max="16143" width="0.42578125" style="628" customWidth="1"/>
    <col min="16144" max="16150" width="6.42578125" style="628" customWidth="1"/>
    <col min="16151" max="16371" width="11.42578125" style="628"/>
    <col min="16372" max="16384" width="11.42578125" style="628" customWidth="1"/>
  </cols>
  <sheetData>
    <row r="2" spans="1:16" ht="26.25" x14ac:dyDescent="0.25">
      <c r="B2" s="1151" t="s">
        <v>2</v>
      </c>
      <c r="C2" s="1152"/>
      <c r="D2" s="1152"/>
      <c r="E2" s="1152"/>
      <c r="F2" s="1152"/>
      <c r="G2" s="1152"/>
      <c r="H2" s="1152"/>
      <c r="I2" s="1152"/>
      <c r="J2" s="1152"/>
      <c r="K2" s="1152"/>
      <c r="L2" s="1152"/>
      <c r="M2" s="1152"/>
      <c r="N2" s="1152"/>
      <c r="O2" s="1152"/>
      <c r="P2" s="1152"/>
    </row>
    <row r="4" spans="1:16" ht="26.25" x14ac:dyDescent="0.25">
      <c r="B4" s="1157" t="s">
        <v>3</v>
      </c>
      <c r="C4" s="1157"/>
      <c r="D4" s="1157"/>
      <c r="E4" s="1157"/>
      <c r="F4" s="1157"/>
      <c r="G4" s="1157"/>
      <c r="H4" s="1157"/>
      <c r="I4" s="1157"/>
      <c r="J4" s="1157"/>
      <c r="K4" s="1157"/>
      <c r="L4" s="1157"/>
      <c r="M4" s="1157"/>
      <c r="N4" s="1157"/>
      <c r="O4" s="1157"/>
      <c r="P4" s="1157"/>
    </row>
    <row r="5" spans="1:16" customFormat="1" ht="21" x14ac:dyDescent="0.35">
      <c r="A5" s="1158" t="s">
        <v>4</v>
      </c>
      <c r="B5" s="1158"/>
      <c r="C5" s="1158"/>
      <c r="D5" s="1158"/>
      <c r="E5" s="1158"/>
      <c r="F5" s="1158"/>
      <c r="G5" s="1158"/>
      <c r="H5" s="1158"/>
      <c r="I5" s="1158"/>
      <c r="J5" s="1158"/>
      <c r="K5" s="1158"/>
      <c r="L5" s="1158"/>
    </row>
    <row r="6" spans="1:16" ht="15.75" thickBot="1" x14ac:dyDescent="0.3"/>
    <row r="7" spans="1:16" ht="21.75" thickBot="1" x14ac:dyDescent="0.3">
      <c r="B7" s="298" t="s">
        <v>5</v>
      </c>
      <c r="C7" s="1118" t="s">
        <v>956</v>
      </c>
      <c r="D7" s="1118"/>
      <c r="E7" s="1118"/>
      <c r="F7" s="1118"/>
      <c r="G7" s="1118"/>
      <c r="H7" s="1118"/>
      <c r="I7" s="1118"/>
      <c r="J7" s="1118"/>
      <c r="K7" s="1118"/>
      <c r="L7" s="1118"/>
      <c r="M7" s="1118"/>
      <c r="N7" s="1119"/>
    </row>
    <row r="8" spans="1:16" ht="16.5" thickBot="1" x14ac:dyDescent="0.3">
      <c r="B8" s="299" t="s">
        <v>6</v>
      </c>
      <c r="C8" s="1118"/>
      <c r="D8" s="1118"/>
      <c r="E8" s="1118"/>
      <c r="F8" s="1118"/>
      <c r="G8" s="1118"/>
      <c r="H8" s="1118"/>
      <c r="I8" s="1118"/>
      <c r="J8" s="1118"/>
      <c r="K8" s="1118"/>
      <c r="L8" s="1118"/>
      <c r="M8" s="1118"/>
      <c r="N8" s="1119"/>
    </row>
    <row r="9" spans="1:16" ht="16.5" thickBot="1" x14ac:dyDescent="0.3">
      <c r="B9" s="299" t="s">
        <v>7</v>
      </c>
      <c r="C9" s="1118"/>
      <c r="D9" s="1118"/>
      <c r="E9" s="1118"/>
      <c r="F9" s="1118"/>
      <c r="G9" s="1118"/>
      <c r="H9" s="1118"/>
      <c r="I9" s="1118"/>
      <c r="J9" s="1118"/>
      <c r="K9" s="1118"/>
      <c r="L9" s="1118"/>
      <c r="M9" s="1118"/>
      <c r="N9" s="1119"/>
    </row>
    <row r="10" spans="1:16" ht="16.5" thickBot="1" x14ac:dyDescent="0.3">
      <c r="B10" s="299" t="s">
        <v>8</v>
      </c>
      <c r="C10" s="1118"/>
      <c r="D10" s="1118"/>
      <c r="E10" s="1118"/>
      <c r="F10" s="1118"/>
      <c r="G10" s="1118"/>
      <c r="H10" s="1118"/>
      <c r="I10" s="1118"/>
      <c r="J10" s="1118"/>
      <c r="K10" s="1118"/>
      <c r="L10" s="1118"/>
      <c r="M10" s="1118"/>
      <c r="N10" s="1119"/>
    </row>
    <row r="11" spans="1:16" ht="16.5" thickBot="1" x14ac:dyDescent="0.3">
      <c r="B11" s="299" t="s">
        <v>9</v>
      </c>
      <c r="C11" s="1154">
        <v>20</v>
      </c>
      <c r="D11" s="1154"/>
      <c r="E11" s="1155"/>
      <c r="F11" s="629"/>
      <c r="G11" s="629"/>
      <c r="H11" s="629"/>
      <c r="I11" s="629"/>
      <c r="J11" s="629"/>
      <c r="K11" s="629"/>
      <c r="L11" s="629"/>
      <c r="M11" s="629"/>
      <c r="N11" s="630"/>
    </row>
    <row r="12" spans="1:16" ht="16.5" thickBot="1" x14ac:dyDescent="0.3">
      <c r="B12" s="300" t="s">
        <v>10</v>
      </c>
      <c r="C12" s="301">
        <v>42021</v>
      </c>
      <c r="D12" s="509"/>
      <c r="E12" s="509"/>
      <c r="F12" s="509"/>
      <c r="G12" s="509"/>
      <c r="H12" s="509"/>
      <c r="I12" s="509"/>
      <c r="J12" s="509"/>
      <c r="K12" s="509"/>
      <c r="L12" s="509"/>
      <c r="M12" s="509"/>
      <c r="N12" s="510"/>
    </row>
    <row r="13" spans="1:16" ht="15.75" x14ac:dyDescent="0.25">
      <c r="B13" s="302"/>
      <c r="C13" s="303"/>
      <c r="D13" s="304"/>
      <c r="E13" s="304"/>
      <c r="F13" s="304"/>
      <c r="G13" s="304"/>
      <c r="H13" s="304"/>
      <c r="I13" s="631"/>
      <c r="J13" s="631"/>
      <c r="K13" s="631"/>
      <c r="L13" s="631"/>
      <c r="M13" s="631"/>
      <c r="N13" s="304"/>
    </row>
    <row r="14" spans="1:16" ht="15.75" x14ac:dyDescent="0.25">
      <c r="G14" s="304"/>
      <c r="I14" s="631"/>
      <c r="J14" s="631"/>
      <c r="K14" s="631"/>
      <c r="L14" s="631"/>
      <c r="M14" s="631"/>
      <c r="N14" s="632"/>
    </row>
    <row r="15" spans="1:16" ht="15" customHeight="1" x14ac:dyDescent="0.25">
      <c r="B15" s="1122" t="s">
        <v>11</v>
      </c>
      <c r="C15" s="1122"/>
      <c r="D15" s="633" t="s">
        <v>12</v>
      </c>
      <c r="E15" s="633" t="s">
        <v>13</v>
      </c>
      <c r="F15" s="633" t="s">
        <v>14</v>
      </c>
      <c r="G15" s="304"/>
      <c r="I15" s="305"/>
      <c r="J15" s="305"/>
      <c r="K15" s="305"/>
      <c r="L15" s="305"/>
      <c r="M15" s="305"/>
      <c r="N15" s="632"/>
    </row>
    <row r="16" spans="1:16" ht="15.75" x14ac:dyDescent="0.25">
      <c r="B16" s="1122"/>
      <c r="C16" s="1122"/>
      <c r="D16" s="633">
        <v>20</v>
      </c>
      <c r="E16" s="634">
        <v>583654000</v>
      </c>
      <c r="F16" s="634">
        <v>200</v>
      </c>
      <c r="G16" s="304"/>
      <c r="I16" s="306"/>
      <c r="J16" s="306"/>
      <c r="K16" s="306"/>
      <c r="L16" s="306"/>
      <c r="M16" s="306"/>
      <c r="N16" s="632"/>
    </row>
    <row r="17" spans="1:14" ht="15.75" x14ac:dyDescent="0.25">
      <c r="B17" s="1122"/>
      <c r="C17" s="1122"/>
      <c r="D17" s="633"/>
      <c r="E17" s="634"/>
      <c r="F17" s="634"/>
      <c r="G17" s="304"/>
      <c r="I17" s="306"/>
      <c r="J17" s="306"/>
      <c r="K17" s="306"/>
      <c r="L17" s="306"/>
      <c r="M17" s="306"/>
      <c r="N17" s="632"/>
    </row>
    <row r="18" spans="1:14" ht="15.75" x14ac:dyDescent="0.25">
      <c r="B18" s="1122"/>
      <c r="C18" s="1122"/>
      <c r="D18" s="633"/>
      <c r="E18" s="634"/>
      <c r="F18" s="634"/>
      <c r="G18" s="304"/>
      <c r="I18" s="306"/>
      <c r="J18" s="306"/>
      <c r="K18" s="306"/>
      <c r="L18" s="306"/>
      <c r="M18" s="306"/>
      <c r="N18" s="632"/>
    </row>
    <row r="19" spans="1:14" ht="15.75" x14ac:dyDescent="0.25">
      <c r="B19" s="1122"/>
      <c r="C19" s="1122"/>
      <c r="D19" s="633"/>
      <c r="E19" s="635"/>
      <c r="F19" s="634"/>
      <c r="G19" s="304"/>
      <c r="H19" s="307"/>
      <c r="I19" s="306"/>
      <c r="J19" s="306"/>
      <c r="K19" s="306"/>
      <c r="L19" s="306"/>
      <c r="M19" s="306"/>
      <c r="N19" s="636"/>
    </row>
    <row r="20" spans="1:14" ht="15.75" x14ac:dyDescent="0.25">
      <c r="B20" s="1122"/>
      <c r="C20" s="1122"/>
      <c r="D20" s="633"/>
      <c r="E20" s="635"/>
      <c r="F20" s="634"/>
      <c r="G20" s="304"/>
      <c r="H20" s="307"/>
      <c r="I20" s="308"/>
      <c r="J20" s="308"/>
      <c r="K20" s="308"/>
      <c r="L20" s="308"/>
      <c r="M20" s="308"/>
      <c r="N20" s="636"/>
    </row>
    <row r="21" spans="1:14" ht="15.75" x14ac:dyDescent="0.25">
      <c r="B21" s="1122"/>
      <c r="C21" s="1122"/>
      <c r="D21" s="633"/>
      <c r="E21" s="635"/>
      <c r="F21" s="634"/>
      <c r="G21" s="304"/>
      <c r="H21" s="307"/>
      <c r="I21" s="631"/>
      <c r="J21" s="631"/>
      <c r="K21" s="631"/>
      <c r="L21" s="631"/>
      <c r="M21" s="631"/>
      <c r="N21" s="636"/>
    </row>
    <row r="22" spans="1:14" ht="15.75" x14ac:dyDescent="0.25">
      <c r="B22" s="1122"/>
      <c r="C22" s="1122"/>
      <c r="D22" s="633"/>
      <c r="E22" s="635"/>
      <c r="F22" s="634"/>
      <c r="G22" s="304"/>
      <c r="H22" s="307"/>
      <c r="I22" s="631"/>
      <c r="J22" s="631"/>
      <c r="K22" s="631"/>
      <c r="L22" s="631"/>
      <c r="M22" s="631"/>
      <c r="N22" s="636"/>
    </row>
    <row r="23" spans="1:14" ht="16.5" thickBot="1" x14ac:dyDescent="0.3">
      <c r="B23" s="1123" t="s">
        <v>15</v>
      </c>
      <c r="C23" s="1124"/>
      <c r="D23" s="633"/>
      <c r="E23" s="637">
        <f>SUM(E16:E22)</f>
        <v>583654000</v>
      </c>
      <c r="F23" s="634">
        <f>SUM(F16:F22)</f>
        <v>200</v>
      </c>
      <c r="G23" s="304"/>
      <c r="H23" s="307"/>
      <c r="I23" s="631"/>
      <c r="J23" s="631"/>
      <c r="K23" s="631"/>
      <c r="L23" s="631"/>
      <c r="M23" s="631"/>
      <c r="N23" s="636"/>
    </row>
    <row r="24" spans="1:14" ht="45.75" thickBot="1" x14ac:dyDescent="0.3">
      <c r="A24" s="638"/>
      <c r="B24" s="639" t="s">
        <v>16</v>
      </c>
      <c r="C24" s="639" t="s">
        <v>17</v>
      </c>
      <c r="E24" s="305"/>
      <c r="F24" s="305"/>
      <c r="G24" s="305"/>
      <c r="H24" s="305"/>
      <c r="I24" s="640"/>
      <c r="J24" s="640"/>
      <c r="K24" s="640"/>
      <c r="L24" s="640"/>
      <c r="M24" s="640"/>
    </row>
    <row r="25" spans="1:14" ht="15.75" thickBot="1" x14ac:dyDescent="0.3">
      <c r="A25" s="641">
        <v>1</v>
      </c>
      <c r="C25" s="642">
        <f>+F23*80%</f>
        <v>160</v>
      </c>
      <c r="D25" s="643"/>
      <c r="E25" s="644">
        <f>E23</f>
        <v>583654000</v>
      </c>
      <c r="F25" s="309"/>
      <c r="G25" s="309"/>
      <c r="H25" s="309"/>
      <c r="I25" s="645"/>
      <c r="J25" s="645"/>
      <c r="K25" s="645"/>
      <c r="L25" s="645"/>
      <c r="M25" s="645"/>
    </row>
    <row r="26" spans="1:14" x14ac:dyDescent="0.25">
      <c r="A26" s="646"/>
      <c r="C26" s="310"/>
      <c r="D26" s="306"/>
      <c r="E26" s="311"/>
      <c r="F26" s="309"/>
      <c r="G26" s="309"/>
      <c r="H26" s="309"/>
      <c r="I26" s="645"/>
      <c r="J26" s="645"/>
      <c r="K26" s="645"/>
      <c r="L26" s="645"/>
      <c r="M26" s="645"/>
    </row>
    <row r="27" spans="1:14" x14ac:dyDescent="0.25">
      <c r="A27" s="646"/>
      <c r="C27" s="310"/>
      <c r="D27" s="306"/>
      <c r="E27" s="311"/>
      <c r="F27" s="309"/>
      <c r="G27" s="309"/>
      <c r="H27" s="309"/>
      <c r="I27" s="645"/>
      <c r="J27" s="645"/>
      <c r="K27" s="645"/>
      <c r="L27" s="645"/>
      <c r="M27" s="645"/>
    </row>
    <row r="28" spans="1:14" x14ac:dyDescent="0.25">
      <c r="A28" s="646"/>
      <c r="B28" s="647" t="s">
        <v>18</v>
      </c>
      <c r="C28"/>
      <c r="D28"/>
      <c r="E28"/>
      <c r="F28"/>
      <c r="G28"/>
      <c r="H28"/>
      <c r="I28" s="631"/>
      <c r="J28" s="631"/>
      <c r="K28" s="631"/>
      <c r="L28" s="631"/>
      <c r="M28" s="631"/>
      <c r="N28" s="632"/>
    </row>
    <row r="29" spans="1:14" x14ac:dyDescent="0.25">
      <c r="A29" s="646"/>
      <c r="B29"/>
      <c r="C29"/>
      <c r="D29"/>
      <c r="E29"/>
      <c r="F29"/>
      <c r="G29"/>
      <c r="H29"/>
      <c r="I29" s="631"/>
      <c r="J29" s="631"/>
      <c r="K29" s="631"/>
      <c r="L29" s="631"/>
      <c r="M29" s="631"/>
      <c r="N29" s="632"/>
    </row>
    <row r="30" spans="1:14" x14ac:dyDescent="0.25">
      <c r="A30" s="646"/>
      <c r="B30" s="658" t="s">
        <v>19</v>
      </c>
      <c r="C30" s="658" t="s">
        <v>0</v>
      </c>
      <c r="D30" s="658" t="s">
        <v>20</v>
      </c>
      <c r="E30" s="1176" t="s">
        <v>21</v>
      </c>
      <c r="F30" s="1176"/>
      <c r="G30"/>
      <c r="H30"/>
      <c r="I30" s="631"/>
      <c r="J30" s="631"/>
      <c r="K30" s="631"/>
      <c r="L30" s="631"/>
      <c r="M30" s="631"/>
      <c r="N30" s="632"/>
    </row>
    <row r="31" spans="1:14" ht="153" customHeight="1" x14ac:dyDescent="0.25">
      <c r="A31" s="646"/>
      <c r="B31" s="654" t="s">
        <v>22</v>
      </c>
      <c r="C31" s="655" t="s">
        <v>23</v>
      </c>
      <c r="D31" s="655"/>
      <c r="E31" s="1322" t="s">
        <v>2020</v>
      </c>
      <c r="F31" s="1322"/>
      <c r="G31"/>
      <c r="H31"/>
      <c r="I31" s="631"/>
      <c r="J31" s="631"/>
      <c r="K31" s="631"/>
      <c r="L31" s="631"/>
      <c r="M31" s="631"/>
      <c r="N31" s="632"/>
    </row>
    <row r="32" spans="1:14" ht="90.75" customHeight="1" x14ac:dyDescent="0.25">
      <c r="A32" s="646"/>
      <c r="B32" s="654" t="s">
        <v>24</v>
      </c>
      <c r="C32" s="655" t="s">
        <v>23</v>
      </c>
      <c r="D32" s="654"/>
      <c r="E32" s="1322" t="s">
        <v>2021</v>
      </c>
      <c r="F32" s="1322"/>
      <c r="G32"/>
      <c r="H32"/>
      <c r="I32" s="631"/>
      <c r="J32" s="631"/>
      <c r="K32" s="631"/>
      <c r="L32" s="631"/>
      <c r="M32" s="631"/>
      <c r="N32" s="632"/>
    </row>
    <row r="33" spans="1:14" ht="51.75" customHeight="1" x14ac:dyDescent="0.25">
      <c r="A33" s="646"/>
      <c r="B33" s="654" t="s">
        <v>25</v>
      </c>
      <c r="C33" s="655" t="s">
        <v>23</v>
      </c>
      <c r="D33" s="655"/>
      <c r="E33" s="1323" t="s">
        <v>2022</v>
      </c>
      <c r="F33" s="1323"/>
      <c r="G33"/>
      <c r="H33"/>
      <c r="I33" s="631"/>
      <c r="J33" s="631"/>
      <c r="K33" s="631"/>
      <c r="L33" s="631"/>
      <c r="M33" s="631"/>
      <c r="N33" s="632"/>
    </row>
    <row r="34" spans="1:14" ht="132" customHeight="1" x14ac:dyDescent="0.25">
      <c r="A34" s="646"/>
      <c r="B34" s="710" t="s">
        <v>26</v>
      </c>
      <c r="C34" s="655" t="s">
        <v>23</v>
      </c>
      <c r="D34" s="862"/>
      <c r="E34" s="1110" t="s">
        <v>957</v>
      </c>
      <c r="F34" s="1110"/>
      <c r="G34"/>
      <c r="H34"/>
      <c r="I34" s="631"/>
      <c r="J34" s="631"/>
      <c r="K34" s="631"/>
      <c r="L34" s="631"/>
      <c r="M34" s="631"/>
      <c r="N34" s="632"/>
    </row>
    <row r="35" spans="1:14" x14ac:dyDescent="0.25">
      <c r="A35" s="646"/>
      <c r="B35"/>
      <c r="C35"/>
      <c r="D35"/>
      <c r="E35"/>
      <c r="F35"/>
      <c r="G35"/>
      <c r="H35"/>
      <c r="I35" s="631"/>
      <c r="J35" s="631"/>
      <c r="K35" s="631"/>
      <c r="L35" s="631"/>
      <c r="M35" s="631"/>
      <c r="N35" s="632"/>
    </row>
    <row r="36" spans="1:14" x14ac:dyDescent="0.25">
      <c r="A36" s="646"/>
      <c r="B36"/>
      <c r="C36"/>
      <c r="D36"/>
      <c r="E36"/>
      <c r="F36"/>
      <c r="G36"/>
      <c r="H36"/>
      <c r="I36" s="631"/>
      <c r="J36" s="631"/>
      <c r="K36" s="631"/>
      <c r="L36" s="631"/>
      <c r="M36" s="631"/>
      <c r="N36" s="632"/>
    </row>
    <row r="37" spans="1:14" x14ac:dyDescent="0.25">
      <c r="A37" s="646"/>
      <c r="B37" s="647" t="s">
        <v>27</v>
      </c>
      <c r="C37"/>
      <c r="D37"/>
      <c r="E37"/>
      <c r="F37"/>
      <c r="G37"/>
      <c r="H37"/>
      <c r="I37" s="631"/>
      <c r="J37" s="631"/>
      <c r="K37" s="631"/>
      <c r="L37" s="631"/>
      <c r="M37" s="631"/>
      <c r="N37" s="632"/>
    </row>
    <row r="38" spans="1:14" x14ac:dyDescent="0.25">
      <c r="A38" s="646"/>
      <c r="B38"/>
      <c r="C38"/>
      <c r="D38"/>
      <c r="E38"/>
      <c r="F38"/>
      <c r="G38"/>
      <c r="H38"/>
      <c r="I38" s="631"/>
      <c r="J38" s="631"/>
      <c r="K38" s="631"/>
      <c r="L38" s="631"/>
      <c r="M38" s="631"/>
      <c r="N38" s="632"/>
    </row>
    <row r="39" spans="1:14" x14ac:dyDescent="0.25">
      <c r="A39" s="646"/>
      <c r="B39"/>
      <c r="C39"/>
      <c r="D39"/>
      <c r="E39"/>
      <c r="F39"/>
      <c r="G39"/>
      <c r="H39"/>
      <c r="I39" s="631"/>
      <c r="J39" s="631"/>
      <c r="K39" s="631"/>
      <c r="L39" s="631"/>
      <c r="M39" s="631"/>
      <c r="N39" s="632"/>
    </row>
    <row r="40" spans="1:14" x14ac:dyDescent="0.25">
      <c r="A40" s="646"/>
      <c r="B40" s="658" t="s">
        <v>19</v>
      </c>
      <c r="C40" s="658" t="s">
        <v>28</v>
      </c>
      <c r="D40" s="659" t="s">
        <v>29</v>
      </c>
      <c r="E40" s="659" t="s">
        <v>30</v>
      </c>
      <c r="F40"/>
      <c r="G40"/>
      <c r="H40"/>
      <c r="I40" s="631"/>
      <c r="J40" s="631"/>
      <c r="K40" s="631"/>
      <c r="L40" s="631"/>
      <c r="M40" s="631"/>
      <c r="N40" s="632"/>
    </row>
    <row r="41" spans="1:14" ht="42.75" x14ac:dyDescent="0.25">
      <c r="A41" s="646"/>
      <c r="B41" s="660" t="s">
        <v>31</v>
      </c>
      <c r="C41" s="661">
        <v>40</v>
      </c>
      <c r="D41" s="655">
        <v>0</v>
      </c>
      <c r="E41" s="1125">
        <f>+D41+D42</f>
        <v>0</v>
      </c>
      <c r="F41"/>
      <c r="G41"/>
      <c r="H41"/>
      <c r="I41" s="631"/>
      <c r="J41" s="631"/>
      <c r="K41" s="631"/>
      <c r="L41" s="631"/>
      <c r="M41" s="631"/>
      <c r="N41" s="632"/>
    </row>
    <row r="42" spans="1:14" ht="71.25" x14ac:dyDescent="0.25">
      <c r="A42" s="646"/>
      <c r="B42" s="660" t="s">
        <v>32</v>
      </c>
      <c r="C42" s="661">
        <v>60</v>
      </c>
      <c r="D42" s="655">
        <v>0</v>
      </c>
      <c r="E42" s="1126"/>
      <c r="F42"/>
      <c r="G42"/>
      <c r="H42"/>
      <c r="I42" s="631"/>
      <c r="J42" s="631"/>
      <c r="K42" s="631"/>
      <c r="L42" s="631"/>
      <c r="M42" s="631"/>
      <c r="N42" s="632"/>
    </row>
    <row r="43" spans="1:14" x14ac:dyDescent="0.25">
      <c r="A43" s="646"/>
      <c r="C43" s="310"/>
      <c r="D43" s="306"/>
      <c r="E43" s="311"/>
      <c r="F43" s="309"/>
      <c r="G43" s="309"/>
      <c r="H43" s="309"/>
      <c r="I43" s="645"/>
      <c r="J43" s="645"/>
      <c r="K43" s="645"/>
      <c r="L43" s="645"/>
      <c r="M43" s="645"/>
    </row>
    <row r="44" spans="1:14" x14ac:dyDescent="0.25">
      <c r="A44" s="646"/>
      <c r="C44" s="310"/>
      <c r="D44" s="306"/>
      <c r="E44" s="311"/>
      <c r="F44" s="309"/>
      <c r="G44" s="309"/>
      <c r="H44" s="309"/>
      <c r="I44" s="645"/>
      <c r="J44" s="645"/>
      <c r="K44" s="645"/>
      <c r="L44" s="645"/>
      <c r="M44" s="645"/>
    </row>
    <row r="45" spans="1:14" x14ac:dyDescent="0.25">
      <c r="A45" s="646"/>
      <c r="C45" s="310"/>
      <c r="D45" s="306"/>
      <c r="E45" s="311"/>
      <c r="F45" s="309"/>
      <c r="G45" s="309"/>
      <c r="H45" s="309"/>
      <c r="I45" s="645"/>
      <c r="J45" s="645"/>
      <c r="K45" s="645"/>
      <c r="L45" s="645"/>
      <c r="M45" s="645"/>
    </row>
    <row r="46" spans="1:14" ht="15.75" customHeight="1" thickBot="1" x14ac:dyDescent="0.3">
      <c r="M46" s="1127" t="s">
        <v>485</v>
      </c>
      <c r="N46" s="1127"/>
    </row>
    <row r="47" spans="1:14" x14ac:dyDescent="0.25">
      <c r="B47" s="662" t="s">
        <v>33</v>
      </c>
      <c r="M47" s="663"/>
      <c r="N47" s="663"/>
    </row>
    <row r="48" spans="1:14" ht="15.75" thickBot="1" x14ac:dyDescent="0.3">
      <c r="M48" s="663"/>
      <c r="N48" s="663"/>
    </row>
    <row r="49" spans="1:26" s="631" customFormat="1" ht="60" x14ac:dyDescent="0.25">
      <c r="B49" s="664" t="s">
        <v>34</v>
      </c>
      <c r="C49" s="664" t="s">
        <v>35</v>
      </c>
      <c r="D49" s="664" t="s">
        <v>36</v>
      </c>
      <c r="E49" s="664" t="s">
        <v>37</v>
      </c>
      <c r="F49" s="664" t="s">
        <v>38</v>
      </c>
      <c r="G49" s="664" t="s">
        <v>39</v>
      </c>
      <c r="H49" s="664" t="s">
        <v>40</v>
      </c>
      <c r="I49" s="664" t="s">
        <v>41</v>
      </c>
      <c r="J49" s="664" t="s">
        <v>42</v>
      </c>
      <c r="K49" s="664" t="s">
        <v>43</v>
      </c>
      <c r="L49" s="664" t="s">
        <v>44</v>
      </c>
      <c r="M49" s="665" t="s">
        <v>45</v>
      </c>
      <c r="N49" s="664" t="s">
        <v>46</v>
      </c>
      <c r="O49" s="664" t="s">
        <v>47</v>
      </c>
      <c r="P49" s="666" t="s">
        <v>48</v>
      </c>
      <c r="Q49" s="666" t="s">
        <v>49</v>
      </c>
    </row>
    <row r="50" spans="1:26" s="327" customFormat="1" ht="63.75" customHeight="1" x14ac:dyDescent="0.25">
      <c r="A50" s="316">
        <v>1</v>
      </c>
      <c r="B50" s="317" t="s">
        <v>956</v>
      </c>
      <c r="C50" s="317" t="s">
        <v>956</v>
      </c>
      <c r="D50" s="317" t="s">
        <v>958</v>
      </c>
      <c r="E50" s="317" t="s">
        <v>959</v>
      </c>
      <c r="F50" s="318" t="s">
        <v>0</v>
      </c>
      <c r="G50" s="319" t="s">
        <v>50</v>
      </c>
      <c r="H50" s="320">
        <v>39464</v>
      </c>
      <c r="I50" s="320">
        <v>39813</v>
      </c>
      <c r="J50" s="321" t="s">
        <v>20</v>
      </c>
      <c r="K50" s="322">
        <v>0</v>
      </c>
      <c r="L50" s="322">
        <f>(I50-H50)/30</f>
        <v>11.633333333333333</v>
      </c>
      <c r="M50" s="323" t="s">
        <v>741</v>
      </c>
      <c r="N50" s="324" t="s">
        <v>50</v>
      </c>
      <c r="O50" s="325">
        <v>34633170</v>
      </c>
      <c r="P50" s="328">
        <v>58</v>
      </c>
      <c r="Q50" s="237" t="s">
        <v>960</v>
      </c>
      <c r="R50" s="326"/>
      <c r="S50" s="326"/>
      <c r="T50" s="326"/>
      <c r="U50" s="326"/>
      <c r="V50" s="326"/>
      <c r="W50" s="326"/>
      <c r="X50" s="326"/>
      <c r="Y50" s="326"/>
      <c r="Z50" s="326"/>
    </row>
    <row r="51" spans="1:26" s="327" customFormat="1" ht="60.75" customHeight="1" x14ac:dyDescent="0.25">
      <c r="A51" s="316">
        <v>2</v>
      </c>
      <c r="B51" s="317" t="s">
        <v>956</v>
      </c>
      <c r="C51" s="317" t="s">
        <v>956</v>
      </c>
      <c r="D51" s="317" t="s">
        <v>958</v>
      </c>
      <c r="E51" s="317" t="s">
        <v>961</v>
      </c>
      <c r="F51" s="318" t="s">
        <v>0</v>
      </c>
      <c r="G51" s="319" t="s">
        <v>50</v>
      </c>
      <c r="H51" s="320">
        <v>39841</v>
      </c>
      <c r="I51" s="320">
        <v>40178</v>
      </c>
      <c r="J51" s="321" t="s">
        <v>20</v>
      </c>
      <c r="K51" s="322">
        <v>0</v>
      </c>
      <c r="L51" s="322">
        <f>(I51-H51)/30</f>
        <v>11.233333333333333</v>
      </c>
      <c r="M51" s="323" t="s">
        <v>741</v>
      </c>
      <c r="N51" s="324" t="s">
        <v>50</v>
      </c>
      <c r="O51" s="325">
        <v>16604113</v>
      </c>
      <c r="P51" s="328">
        <v>58</v>
      </c>
      <c r="Q51" s="237" t="s">
        <v>960</v>
      </c>
      <c r="R51" s="326"/>
      <c r="S51" s="326"/>
      <c r="T51" s="326"/>
      <c r="U51" s="326"/>
      <c r="V51" s="326"/>
      <c r="W51" s="326"/>
      <c r="X51" s="326"/>
      <c r="Y51" s="326"/>
      <c r="Z51" s="326"/>
    </row>
    <row r="52" spans="1:26" s="327" customFormat="1" x14ac:dyDescent="0.25">
      <c r="A52" s="316">
        <v>3</v>
      </c>
      <c r="B52" s="317" t="s">
        <v>956</v>
      </c>
      <c r="C52" s="317" t="s">
        <v>956</v>
      </c>
      <c r="D52" s="317" t="s">
        <v>958</v>
      </c>
      <c r="E52" s="317" t="s">
        <v>962</v>
      </c>
      <c r="F52" s="318" t="s">
        <v>0</v>
      </c>
      <c r="G52" s="319" t="s">
        <v>50</v>
      </c>
      <c r="H52" s="320">
        <v>40186</v>
      </c>
      <c r="I52" s="320">
        <v>40543</v>
      </c>
      <c r="J52" s="321" t="s">
        <v>20</v>
      </c>
      <c r="K52" s="322">
        <f>(I52-H52)/30</f>
        <v>11.9</v>
      </c>
      <c r="L52" s="322">
        <v>0</v>
      </c>
      <c r="M52" s="323" t="s">
        <v>741</v>
      </c>
      <c r="N52" s="324" t="s">
        <v>50</v>
      </c>
      <c r="O52" s="325">
        <v>19800097</v>
      </c>
      <c r="P52" s="328">
        <v>59</v>
      </c>
      <c r="Q52" s="390"/>
      <c r="R52" s="326"/>
      <c r="S52" s="326"/>
      <c r="T52" s="326"/>
      <c r="U52" s="326"/>
      <c r="V52" s="326"/>
      <c r="W52" s="326"/>
      <c r="X52" s="326"/>
      <c r="Y52" s="326"/>
      <c r="Z52" s="326"/>
    </row>
    <row r="53" spans="1:26" s="327" customFormat="1" x14ac:dyDescent="0.25">
      <c r="A53" s="316">
        <v>4</v>
      </c>
      <c r="B53" s="317" t="s">
        <v>956</v>
      </c>
      <c r="C53" s="317" t="s">
        <v>956</v>
      </c>
      <c r="D53" s="317" t="s">
        <v>958</v>
      </c>
      <c r="E53" s="317" t="s">
        <v>963</v>
      </c>
      <c r="F53" s="318" t="s">
        <v>0</v>
      </c>
      <c r="G53" s="319" t="s">
        <v>50</v>
      </c>
      <c r="H53" s="320">
        <v>40561</v>
      </c>
      <c r="I53" s="320">
        <v>40908</v>
      </c>
      <c r="J53" s="321" t="s">
        <v>20</v>
      </c>
      <c r="K53" s="322">
        <f t="shared" ref="K53:K56" si="0">(I53-H53)/30</f>
        <v>11.566666666666666</v>
      </c>
      <c r="L53" s="322">
        <v>0</v>
      </c>
      <c r="M53" s="323" t="s">
        <v>741</v>
      </c>
      <c r="N53" s="324" t="s">
        <v>50</v>
      </c>
      <c r="O53" s="325">
        <v>20394000</v>
      </c>
      <c r="P53" s="328">
        <v>59</v>
      </c>
      <c r="Q53" s="390"/>
      <c r="R53" s="326"/>
      <c r="S53" s="326"/>
      <c r="T53" s="326"/>
      <c r="U53" s="326"/>
      <c r="V53" s="326"/>
      <c r="W53" s="326"/>
      <c r="X53" s="326"/>
      <c r="Y53" s="326"/>
      <c r="Z53" s="326"/>
    </row>
    <row r="54" spans="1:26" s="327" customFormat="1" x14ac:dyDescent="0.25">
      <c r="A54" s="316">
        <v>5</v>
      </c>
      <c r="B54" s="317" t="s">
        <v>956</v>
      </c>
      <c r="C54" s="317" t="s">
        <v>956</v>
      </c>
      <c r="D54" s="317" t="s">
        <v>958</v>
      </c>
      <c r="E54" s="317" t="s">
        <v>964</v>
      </c>
      <c r="F54" s="318" t="s">
        <v>0</v>
      </c>
      <c r="G54" s="319" t="s">
        <v>50</v>
      </c>
      <c r="H54" s="320">
        <v>40919</v>
      </c>
      <c r="I54" s="320">
        <v>41090</v>
      </c>
      <c r="J54" s="321" t="s">
        <v>20</v>
      </c>
      <c r="K54" s="322">
        <f t="shared" si="0"/>
        <v>5.7</v>
      </c>
      <c r="L54" s="322">
        <v>0</v>
      </c>
      <c r="M54" s="323" t="s">
        <v>741</v>
      </c>
      <c r="N54" s="324" t="s">
        <v>50</v>
      </c>
      <c r="O54" s="325">
        <v>16407223</v>
      </c>
      <c r="P54" s="328">
        <v>59</v>
      </c>
      <c r="Q54" s="390"/>
      <c r="R54" s="326"/>
      <c r="S54" s="326"/>
      <c r="T54" s="326"/>
      <c r="U54" s="326"/>
      <c r="V54" s="326"/>
      <c r="W54" s="326"/>
      <c r="X54" s="326"/>
      <c r="Y54" s="326"/>
      <c r="Z54" s="326"/>
    </row>
    <row r="55" spans="1:26" s="327" customFormat="1" x14ac:dyDescent="0.25">
      <c r="A55" s="316">
        <v>6</v>
      </c>
      <c r="B55" s="317" t="s">
        <v>956</v>
      </c>
      <c r="C55" s="317" t="s">
        <v>956</v>
      </c>
      <c r="D55" s="317" t="s">
        <v>958</v>
      </c>
      <c r="E55" s="317" t="s">
        <v>965</v>
      </c>
      <c r="F55" s="318" t="s">
        <v>0</v>
      </c>
      <c r="G55" s="319" t="s">
        <v>50</v>
      </c>
      <c r="H55" s="320">
        <v>41611</v>
      </c>
      <c r="I55" s="320">
        <v>41851</v>
      </c>
      <c r="J55" s="321" t="s">
        <v>20</v>
      </c>
      <c r="K55" s="322">
        <f t="shared" si="0"/>
        <v>8</v>
      </c>
      <c r="L55" s="322">
        <v>0</v>
      </c>
      <c r="M55" s="323">
        <v>150</v>
      </c>
      <c r="N55" s="324" t="s">
        <v>50</v>
      </c>
      <c r="O55" s="325">
        <v>268184400</v>
      </c>
      <c r="P55" s="328"/>
      <c r="Q55" s="390"/>
      <c r="R55" s="326"/>
      <c r="S55" s="326"/>
      <c r="T55" s="326"/>
      <c r="U55" s="326"/>
      <c r="V55" s="326"/>
      <c r="W55" s="326"/>
      <c r="X55" s="326"/>
      <c r="Y55" s="326"/>
      <c r="Z55" s="326"/>
    </row>
    <row r="56" spans="1:26" s="327" customFormat="1" x14ac:dyDescent="0.25">
      <c r="A56" s="316">
        <v>7</v>
      </c>
      <c r="B56" s="317" t="s">
        <v>956</v>
      </c>
      <c r="C56" s="317" t="s">
        <v>956</v>
      </c>
      <c r="D56" s="317" t="s">
        <v>958</v>
      </c>
      <c r="E56" s="317" t="s">
        <v>966</v>
      </c>
      <c r="F56" s="318" t="s">
        <v>0</v>
      </c>
      <c r="G56" s="319" t="s">
        <v>50</v>
      </c>
      <c r="H56" s="320">
        <v>41944</v>
      </c>
      <c r="I56" s="320">
        <v>41988</v>
      </c>
      <c r="J56" s="321" t="s">
        <v>20</v>
      </c>
      <c r="K56" s="322">
        <f t="shared" si="0"/>
        <v>1.4666666666666666</v>
      </c>
      <c r="L56" s="322">
        <v>0</v>
      </c>
      <c r="M56" s="323">
        <v>200</v>
      </c>
      <c r="N56" s="324" t="s">
        <v>50</v>
      </c>
      <c r="O56" s="325">
        <v>76267000</v>
      </c>
      <c r="P56" s="328">
        <v>57</v>
      </c>
      <c r="Q56" s="390"/>
      <c r="R56" s="326"/>
      <c r="S56" s="326"/>
      <c r="T56" s="326"/>
      <c r="U56" s="326"/>
      <c r="V56" s="326"/>
      <c r="W56" s="326"/>
      <c r="X56" s="326"/>
      <c r="Y56" s="326"/>
      <c r="Z56" s="326"/>
    </row>
    <row r="57" spans="1:26" s="327" customFormat="1" ht="225" x14ac:dyDescent="0.25">
      <c r="A57" s="316">
        <v>8</v>
      </c>
      <c r="B57" s="317" t="s">
        <v>956</v>
      </c>
      <c r="C57" s="317" t="s">
        <v>956</v>
      </c>
      <c r="D57" s="317" t="s">
        <v>958</v>
      </c>
      <c r="E57" s="317" t="s">
        <v>967</v>
      </c>
      <c r="F57" s="318" t="s">
        <v>0</v>
      </c>
      <c r="G57" s="319" t="s">
        <v>50</v>
      </c>
      <c r="H57" s="320">
        <v>41852</v>
      </c>
      <c r="I57" s="320">
        <v>41943</v>
      </c>
      <c r="J57" s="321" t="s">
        <v>20</v>
      </c>
      <c r="K57" s="322">
        <f>(I57-H57)/30</f>
        <v>3.0333333333333332</v>
      </c>
      <c r="L57" s="322">
        <v>0</v>
      </c>
      <c r="M57" s="323">
        <v>0</v>
      </c>
      <c r="N57" s="324" t="s">
        <v>50</v>
      </c>
      <c r="O57" s="325">
        <v>148615200</v>
      </c>
      <c r="P57" s="328">
        <v>57</v>
      </c>
      <c r="Q57" s="237" t="s">
        <v>968</v>
      </c>
      <c r="R57" s="326"/>
      <c r="S57" s="326"/>
      <c r="T57" s="326"/>
      <c r="U57" s="326"/>
      <c r="V57" s="326"/>
      <c r="W57" s="326"/>
      <c r="X57" s="326"/>
      <c r="Y57" s="326"/>
      <c r="Z57" s="326"/>
    </row>
    <row r="58" spans="1:26" s="327" customFormat="1" x14ac:dyDescent="0.25">
      <c r="A58" s="316"/>
      <c r="B58" s="317"/>
      <c r="C58" s="317"/>
      <c r="D58" s="317"/>
      <c r="E58" s="317"/>
      <c r="F58" s="318"/>
      <c r="G58" s="319"/>
      <c r="H58" s="320"/>
      <c r="I58" s="320"/>
      <c r="J58" s="321"/>
      <c r="K58" s="322"/>
      <c r="L58" s="322"/>
      <c r="M58" s="323"/>
      <c r="N58" s="324"/>
      <c r="O58" s="325"/>
      <c r="P58" s="328"/>
      <c r="Q58" s="390"/>
      <c r="R58" s="326"/>
      <c r="S58" s="326"/>
      <c r="T58" s="326"/>
      <c r="U58" s="326"/>
      <c r="V58" s="326"/>
      <c r="W58" s="326"/>
      <c r="X58" s="326"/>
      <c r="Y58" s="326"/>
      <c r="Z58" s="326"/>
    </row>
    <row r="59" spans="1:26" s="327" customFormat="1" x14ac:dyDescent="0.25">
      <c r="A59" s="316"/>
      <c r="B59" s="329" t="s">
        <v>30</v>
      </c>
      <c r="C59" s="330"/>
      <c r="D59" s="317"/>
      <c r="E59" s="331"/>
      <c r="F59" s="332"/>
      <c r="G59" s="332"/>
      <c r="H59" s="332"/>
      <c r="I59" s="321"/>
      <c r="J59" s="321"/>
      <c r="K59" s="333">
        <f>SUM(K50:K58)</f>
        <v>41.666666666666671</v>
      </c>
      <c r="L59" s="334"/>
      <c r="M59" s="333">
        <f>SUM(M50:M58)</f>
        <v>350</v>
      </c>
      <c r="N59" s="334">
        <f>SUM(N50:N58)</f>
        <v>0</v>
      </c>
      <c r="O59" s="328"/>
      <c r="P59" s="328"/>
      <c r="Q59" s="524"/>
    </row>
    <row r="60" spans="1:26" s="335" customFormat="1" x14ac:dyDescent="0.25">
      <c r="E60" s="336"/>
      <c r="K60" s="337"/>
    </row>
    <row r="61" spans="1:26" s="335" customFormat="1" x14ac:dyDescent="0.25">
      <c r="B61" s="1128" t="s">
        <v>51</v>
      </c>
      <c r="C61" s="1128" t="s">
        <v>52</v>
      </c>
      <c r="D61" s="1130" t="s">
        <v>53</v>
      </c>
      <c r="E61" s="1130"/>
      <c r="H61" s="338"/>
      <c r="K61" s="339"/>
      <c r="L61" s="339"/>
      <c r="M61" s="339"/>
    </row>
    <row r="62" spans="1:26" s="335" customFormat="1" ht="18.75" x14ac:dyDescent="0.25">
      <c r="B62" s="1129"/>
      <c r="C62" s="1129"/>
      <c r="D62" s="512" t="s">
        <v>54</v>
      </c>
      <c r="E62" s="340" t="s">
        <v>55</v>
      </c>
      <c r="F62" s="341" t="s">
        <v>689</v>
      </c>
      <c r="H62" s="342"/>
      <c r="I62" s="343"/>
      <c r="K62" s="343"/>
      <c r="L62" s="339"/>
    </row>
    <row r="63" spans="1:26" s="335" customFormat="1" ht="18.75" x14ac:dyDescent="0.25">
      <c r="B63" s="341" t="s">
        <v>56</v>
      </c>
      <c r="C63" s="344">
        <f>+K59</f>
        <v>41.666666666666671</v>
      </c>
      <c r="D63" s="514" t="s">
        <v>23</v>
      </c>
      <c r="E63" s="514"/>
      <c r="F63" s="345"/>
      <c r="G63" s="346"/>
      <c r="H63" s="347"/>
      <c r="I63" s="347"/>
      <c r="J63" s="346"/>
      <c r="L63" s="348" t="e">
        <f>K50+#REF!+#REF!+#REF!</f>
        <v>#REF!</v>
      </c>
      <c r="M63" s="346"/>
    </row>
    <row r="64" spans="1:26" s="335" customFormat="1" x14ac:dyDescent="0.25">
      <c r="B64" s="341" t="s">
        <v>57</v>
      </c>
      <c r="C64" s="349">
        <f>+M59</f>
        <v>350</v>
      </c>
      <c r="D64" s="514" t="s">
        <v>23</v>
      </c>
      <c r="E64" s="514"/>
      <c r="F64" s="391"/>
    </row>
    <row r="65" spans="2:18" s="335" customFormat="1" x14ac:dyDescent="0.25">
      <c r="B65" s="350"/>
      <c r="C65" s="1028"/>
      <c r="D65" s="1028"/>
      <c r="E65" s="1028"/>
      <c r="F65" s="1028"/>
      <c r="G65" s="1028"/>
      <c r="H65" s="1028"/>
      <c r="I65" s="1028"/>
      <c r="J65" s="1028"/>
      <c r="K65" s="1028"/>
      <c r="L65" s="1028"/>
      <c r="M65" s="1028"/>
      <c r="N65" s="1028"/>
    </row>
    <row r="66" spans="2:18" ht="15.75" thickBot="1" x14ac:dyDescent="0.3"/>
    <row r="67" spans="2:18" ht="27" thickBot="1" x14ac:dyDescent="0.3">
      <c r="B67" s="1156" t="s">
        <v>58</v>
      </c>
      <c r="C67" s="1156"/>
      <c r="D67" s="1156"/>
      <c r="E67" s="1156"/>
      <c r="F67" s="1156"/>
      <c r="G67" s="1156"/>
      <c r="H67" s="1156"/>
      <c r="I67" s="1156"/>
      <c r="J67" s="1156"/>
      <c r="K67" s="1156"/>
      <c r="L67" s="1156"/>
      <c r="M67" s="1156"/>
      <c r="N67" s="1156"/>
    </row>
    <row r="70" spans="2:18" ht="90" x14ac:dyDescent="0.25">
      <c r="B70" s="667" t="s">
        <v>59</v>
      </c>
      <c r="C70" s="668" t="s">
        <v>60</v>
      </c>
      <c r="D70" s="668" t="s">
        <v>61</v>
      </c>
      <c r="E70" s="668" t="s">
        <v>62</v>
      </c>
      <c r="F70" s="668" t="s">
        <v>63</v>
      </c>
      <c r="G70" s="668" t="s">
        <v>64</v>
      </c>
      <c r="H70" s="668" t="s">
        <v>498</v>
      </c>
      <c r="I70" s="667" t="s">
        <v>65</v>
      </c>
      <c r="J70" s="668" t="s">
        <v>66</v>
      </c>
      <c r="K70" s="668" t="s">
        <v>67</v>
      </c>
      <c r="L70" s="668" t="s">
        <v>68</v>
      </c>
      <c r="M70" s="668" t="s">
        <v>69</v>
      </c>
      <c r="N70" s="669" t="s">
        <v>70</v>
      </c>
      <c r="O70" s="669" t="s">
        <v>71</v>
      </c>
      <c r="P70" s="1093" t="s">
        <v>21</v>
      </c>
      <c r="Q70" s="1095"/>
      <c r="R70" s="668" t="s">
        <v>72</v>
      </c>
    </row>
    <row r="71" spans="2:18" ht="45" x14ac:dyDescent="0.25">
      <c r="B71" s="760" t="s">
        <v>1009</v>
      </c>
      <c r="C71" s="654" t="s">
        <v>1648</v>
      </c>
      <c r="D71" s="670" t="s">
        <v>2006</v>
      </c>
      <c r="E71" s="316">
        <v>140</v>
      </c>
      <c r="F71" s="316" t="s">
        <v>50</v>
      </c>
      <c r="G71" s="352" t="s">
        <v>0</v>
      </c>
      <c r="H71" s="316" t="s">
        <v>50</v>
      </c>
      <c r="I71" s="316" t="s">
        <v>50</v>
      </c>
      <c r="J71" s="316" t="s">
        <v>50</v>
      </c>
      <c r="K71" s="316" t="s">
        <v>0</v>
      </c>
      <c r="L71" s="671" t="s">
        <v>0</v>
      </c>
      <c r="M71" s="671" t="s">
        <v>0</v>
      </c>
      <c r="N71" s="671" t="s">
        <v>0</v>
      </c>
      <c r="O71" s="678" t="s">
        <v>0</v>
      </c>
      <c r="P71" s="1324" t="s">
        <v>2007</v>
      </c>
      <c r="Q71" s="1325"/>
      <c r="R71" s="236" t="s">
        <v>0</v>
      </c>
    </row>
    <row r="72" spans="2:18" ht="45" customHeight="1" x14ac:dyDescent="0.25">
      <c r="B72" s="760" t="s">
        <v>901</v>
      </c>
      <c r="C72" s="654" t="s">
        <v>1648</v>
      </c>
      <c r="D72" s="670" t="s">
        <v>2008</v>
      </c>
      <c r="E72" s="316">
        <v>60</v>
      </c>
      <c r="F72" s="316" t="s">
        <v>0</v>
      </c>
      <c r="G72" s="316" t="s">
        <v>50</v>
      </c>
      <c r="H72" s="316" t="s">
        <v>50</v>
      </c>
      <c r="I72" s="316" t="s">
        <v>50</v>
      </c>
      <c r="J72" s="316" t="s">
        <v>50</v>
      </c>
      <c r="K72" s="316" t="s">
        <v>0</v>
      </c>
      <c r="L72" s="671" t="s">
        <v>0</v>
      </c>
      <c r="M72" s="671" t="s">
        <v>0</v>
      </c>
      <c r="N72" s="671" t="s">
        <v>0</v>
      </c>
      <c r="O72" s="678" t="s">
        <v>0</v>
      </c>
      <c r="P72" s="1324" t="s">
        <v>2007</v>
      </c>
      <c r="Q72" s="1325"/>
      <c r="R72" s="236" t="s">
        <v>0</v>
      </c>
    </row>
    <row r="73" spans="2:18" x14ac:dyDescent="0.25">
      <c r="B73" s="628" t="s">
        <v>73</v>
      </c>
    </row>
    <row r="74" spans="2:18" x14ac:dyDescent="0.25">
      <c r="B74" s="628" t="s">
        <v>74</v>
      </c>
    </row>
    <row r="75" spans="2:18" x14ac:dyDescent="0.25">
      <c r="B75" s="628" t="s">
        <v>75</v>
      </c>
    </row>
    <row r="77" spans="2:18" ht="15.75" thickBot="1" x14ac:dyDescent="0.3"/>
    <row r="78" spans="2:18" ht="27" thickBot="1" x14ac:dyDescent="0.3">
      <c r="B78" s="1146" t="s">
        <v>76</v>
      </c>
      <c r="C78" s="1147"/>
      <c r="D78" s="1147"/>
      <c r="E78" s="1147"/>
      <c r="F78" s="1147"/>
      <c r="G78" s="1147"/>
      <c r="H78" s="1147"/>
      <c r="I78" s="1147"/>
      <c r="J78" s="1147"/>
      <c r="K78" s="1147"/>
      <c r="L78" s="1147"/>
      <c r="M78" s="1147"/>
      <c r="N78" s="1148"/>
    </row>
    <row r="83" spans="2:17" ht="15" customHeight="1" x14ac:dyDescent="0.25">
      <c r="B83" s="1096" t="s">
        <v>77</v>
      </c>
      <c r="C83" s="1114" t="s">
        <v>78</v>
      </c>
      <c r="D83" s="1114" t="s">
        <v>79</v>
      </c>
      <c r="E83" s="1114" t="s">
        <v>80</v>
      </c>
      <c r="F83" s="1114" t="s">
        <v>81</v>
      </c>
      <c r="G83" s="1114" t="s">
        <v>82</v>
      </c>
      <c r="H83" s="1114" t="s">
        <v>83</v>
      </c>
      <c r="I83" s="1114" t="s">
        <v>84</v>
      </c>
      <c r="J83" s="1114" t="s">
        <v>85</v>
      </c>
      <c r="K83" s="1114"/>
      <c r="L83" s="1114"/>
      <c r="M83" s="1114" t="s">
        <v>86</v>
      </c>
      <c r="N83" s="1114" t="s">
        <v>692</v>
      </c>
      <c r="O83" s="1114" t="s">
        <v>693</v>
      </c>
      <c r="P83" s="1114" t="s">
        <v>21</v>
      </c>
      <c r="Q83" s="1114"/>
    </row>
    <row r="84" spans="2:17" x14ac:dyDescent="0.25">
      <c r="B84" s="1097"/>
      <c r="C84" s="1114"/>
      <c r="D84" s="1114"/>
      <c r="E84" s="1114"/>
      <c r="F84" s="1114"/>
      <c r="G84" s="1114"/>
      <c r="H84" s="1114"/>
      <c r="I84" s="1114"/>
      <c r="J84" s="672" t="s">
        <v>87</v>
      </c>
      <c r="K84" s="673" t="s">
        <v>88</v>
      </c>
      <c r="L84" s="674" t="s">
        <v>89</v>
      </c>
      <c r="M84" s="1114"/>
      <c r="N84" s="1114"/>
      <c r="O84" s="1114"/>
      <c r="P84" s="1114"/>
      <c r="Q84" s="1114"/>
    </row>
    <row r="85" spans="2:17" ht="75" x14ac:dyDescent="0.25">
      <c r="B85" s="675" t="s">
        <v>90</v>
      </c>
      <c r="C85" s="676">
        <v>200</v>
      </c>
      <c r="D85" s="676" t="s">
        <v>969</v>
      </c>
      <c r="E85" s="676">
        <v>52733261</v>
      </c>
      <c r="F85" s="676" t="s">
        <v>110</v>
      </c>
      <c r="G85" s="676" t="s">
        <v>970</v>
      </c>
      <c r="H85" s="677">
        <v>38828</v>
      </c>
      <c r="I85" s="524" t="s">
        <v>971</v>
      </c>
      <c r="J85" s="678" t="s">
        <v>972</v>
      </c>
      <c r="K85" s="679" t="s">
        <v>973</v>
      </c>
      <c r="L85" s="678" t="s">
        <v>700</v>
      </c>
      <c r="M85" s="671" t="s">
        <v>0</v>
      </c>
      <c r="N85" s="671" t="s">
        <v>0</v>
      </c>
      <c r="O85" s="671" t="s">
        <v>0</v>
      </c>
      <c r="P85" s="1115"/>
      <c r="Q85" s="1115"/>
    </row>
    <row r="86" spans="2:17" ht="30" x14ac:dyDescent="0.25">
      <c r="B86" s="675" t="s">
        <v>91</v>
      </c>
      <c r="C86" s="676">
        <v>200</v>
      </c>
      <c r="D86" s="675" t="s">
        <v>974</v>
      </c>
      <c r="E86" s="728">
        <v>1026260980</v>
      </c>
      <c r="F86" s="728" t="s">
        <v>109</v>
      </c>
      <c r="G86" s="675" t="s">
        <v>508</v>
      </c>
      <c r="H86" s="729">
        <v>40851</v>
      </c>
      <c r="I86" s="524">
        <v>128145</v>
      </c>
      <c r="J86" s="678" t="s">
        <v>975</v>
      </c>
      <c r="K86" s="360" t="s">
        <v>976</v>
      </c>
      <c r="L86" s="360" t="s">
        <v>512</v>
      </c>
      <c r="M86" s="671" t="s">
        <v>0</v>
      </c>
      <c r="N86" s="671" t="s">
        <v>0</v>
      </c>
      <c r="O86" s="671" t="s">
        <v>0</v>
      </c>
      <c r="P86" s="1150"/>
      <c r="Q86" s="1150"/>
    </row>
    <row r="87" spans="2:17" x14ac:dyDescent="0.25">
      <c r="B87" s="683"/>
      <c r="C87" s="684"/>
      <c r="D87" s="683"/>
      <c r="E87" s="685"/>
      <c r="F87" s="685"/>
      <c r="G87" s="683"/>
      <c r="H87" s="686"/>
      <c r="I87" s="353"/>
      <c r="J87" s="687"/>
      <c r="K87" s="305"/>
      <c r="L87" s="305"/>
      <c r="M87" s="688"/>
      <c r="N87" s="688"/>
      <c r="O87" s="688"/>
      <c r="P87" s="689"/>
      <c r="Q87" s="689"/>
    </row>
    <row r="88" spans="2:17" ht="15.75" thickBot="1" x14ac:dyDescent="0.3">
      <c r="B88" s="683"/>
      <c r="C88" s="684"/>
      <c r="D88" s="683"/>
      <c r="E88" s="685"/>
      <c r="F88" s="685"/>
      <c r="G88" s="683"/>
      <c r="H88" s="686"/>
      <c r="I88" s="353"/>
      <c r="J88" s="687"/>
      <c r="K88" s="305"/>
      <c r="L88" s="305"/>
      <c r="M88" s="688"/>
      <c r="N88" s="688"/>
      <c r="O88" s="688"/>
      <c r="P88" s="689"/>
      <c r="Q88" s="689"/>
    </row>
    <row r="89" spans="2:17" ht="27" thickBot="1" x14ac:dyDescent="0.3">
      <c r="B89" s="1146" t="s">
        <v>92</v>
      </c>
      <c r="C89" s="1147"/>
      <c r="D89" s="1147"/>
      <c r="E89" s="1147"/>
      <c r="F89" s="1147"/>
      <c r="G89" s="1147"/>
      <c r="H89" s="1147"/>
      <c r="I89" s="1147"/>
      <c r="J89" s="1147"/>
      <c r="K89" s="1147"/>
      <c r="L89" s="1147"/>
      <c r="M89" s="1147"/>
      <c r="N89" s="1148"/>
    </row>
    <row r="92" spans="2:17" ht="30" x14ac:dyDescent="0.25">
      <c r="B92" s="668" t="s">
        <v>19</v>
      </c>
      <c r="C92" s="668" t="s">
        <v>708</v>
      </c>
      <c r="D92" s="1093" t="s">
        <v>21</v>
      </c>
      <c r="E92" s="1095"/>
    </row>
    <row r="93" spans="2:17" ht="30" x14ac:dyDescent="0.25">
      <c r="B93" s="690" t="s">
        <v>709</v>
      </c>
      <c r="C93" s="691" t="s">
        <v>0</v>
      </c>
      <c r="D93" s="1150"/>
      <c r="E93" s="1150"/>
    </row>
    <row r="96" spans="2:17" ht="26.25" x14ac:dyDescent="0.25">
      <c r="B96" s="1151" t="s">
        <v>93</v>
      </c>
      <c r="C96" s="1152"/>
      <c r="D96" s="1152"/>
      <c r="E96" s="1152"/>
      <c r="F96" s="1152"/>
      <c r="G96" s="1152"/>
      <c r="H96" s="1152"/>
      <c r="I96" s="1152"/>
      <c r="J96" s="1152"/>
      <c r="K96" s="1152"/>
      <c r="L96" s="1152"/>
      <c r="M96" s="1152"/>
      <c r="N96" s="1152"/>
      <c r="O96" s="1152"/>
      <c r="P96" s="1152"/>
    </row>
    <row r="98" spans="1:26" ht="15.75" thickBot="1" x14ac:dyDescent="0.3"/>
    <row r="99" spans="1:26" ht="27" thickBot="1" x14ac:dyDescent="0.3">
      <c r="B99" s="1146" t="s">
        <v>94</v>
      </c>
      <c r="C99" s="1147"/>
      <c r="D99" s="1147"/>
      <c r="E99" s="1147"/>
      <c r="F99" s="1147"/>
      <c r="G99" s="1147"/>
      <c r="H99" s="1147"/>
      <c r="I99" s="1147"/>
      <c r="J99" s="1147"/>
      <c r="K99" s="1147"/>
      <c r="L99" s="1147"/>
      <c r="M99" s="1147"/>
      <c r="N99" s="1148"/>
    </row>
    <row r="101" spans="1:26" ht="15.75" thickBot="1" x14ac:dyDescent="0.3">
      <c r="M101" s="663"/>
      <c r="N101" s="663"/>
    </row>
    <row r="102" spans="1:26" s="631" customFormat="1" ht="60" x14ac:dyDescent="0.25">
      <c r="B102" s="664" t="s">
        <v>34</v>
      </c>
      <c r="C102" s="664" t="s">
        <v>35</v>
      </c>
      <c r="D102" s="664" t="s">
        <v>36</v>
      </c>
      <c r="E102" s="664" t="s">
        <v>37</v>
      </c>
      <c r="F102" s="664" t="s">
        <v>38</v>
      </c>
      <c r="G102" s="664" t="s">
        <v>39</v>
      </c>
      <c r="H102" s="664" t="s">
        <v>40</v>
      </c>
      <c r="I102" s="664" t="s">
        <v>41</v>
      </c>
      <c r="J102" s="664" t="s">
        <v>42</v>
      </c>
      <c r="K102" s="664" t="s">
        <v>43</v>
      </c>
      <c r="L102" s="664" t="s">
        <v>44</v>
      </c>
      <c r="M102" s="665" t="s">
        <v>45</v>
      </c>
      <c r="N102" s="664" t="s">
        <v>46</v>
      </c>
      <c r="O102" s="664" t="s">
        <v>47</v>
      </c>
      <c r="P102" s="666" t="s">
        <v>48</v>
      </c>
      <c r="Q102" s="666" t="s">
        <v>49</v>
      </c>
    </row>
    <row r="103" spans="1:26" s="327" customFormat="1" x14ac:dyDescent="0.25">
      <c r="A103" s="316"/>
      <c r="B103" s="317" t="s">
        <v>509</v>
      </c>
      <c r="C103" s="317" t="s">
        <v>509</v>
      </c>
      <c r="D103" s="317" t="s">
        <v>509</v>
      </c>
      <c r="E103" s="317" t="s">
        <v>509</v>
      </c>
      <c r="F103" s="317" t="s">
        <v>509</v>
      </c>
      <c r="G103" s="317" t="s">
        <v>509</v>
      </c>
      <c r="H103" s="317" t="s">
        <v>509</v>
      </c>
      <c r="I103" s="317" t="s">
        <v>509</v>
      </c>
      <c r="J103" s="317" t="s">
        <v>509</v>
      </c>
      <c r="K103" s="317" t="s">
        <v>509</v>
      </c>
      <c r="L103" s="317" t="s">
        <v>509</v>
      </c>
      <c r="M103" s="317" t="s">
        <v>509</v>
      </c>
      <c r="N103" s="317" t="s">
        <v>509</v>
      </c>
      <c r="O103" s="317" t="s">
        <v>509</v>
      </c>
      <c r="P103" s="317" t="s">
        <v>509</v>
      </c>
      <c r="Q103" s="317" t="s">
        <v>509</v>
      </c>
      <c r="R103" s="326"/>
      <c r="S103" s="326"/>
      <c r="T103" s="326"/>
      <c r="U103" s="326"/>
      <c r="V103" s="326"/>
      <c r="W103" s="326"/>
      <c r="X103" s="326"/>
      <c r="Y103" s="326"/>
      <c r="Z103" s="326"/>
    </row>
    <row r="104" spans="1:26" s="327" customFormat="1" x14ac:dyDescent="0.25">
      <c r="A104" s="316"/>
      <c r="B104" s="329" t="s">
        <v>30</v>
      </c>
      <c r="C104" s="330"/>
      <c r="D104" s="317"/>
      <c r="E104" s="331"/>
      <c r="F104" s="332"/>
      <c r="G104" s="332"/>
      <c r="H104" s="332"/>
      <c r="I104" s="321"/>
      <c r="J104" s="321"/>
      <c r="K104" s="333">
        <f>SUM(K102:K103)</f>
        <v>0</v>
      </c>
      <c r="L104" s="524"/>
      <c r="M104" s="333">
        <f>SUM(M103:M103)</f>
        <v>0</v>
      </c>
      <c r="N104" s="334"/>
      <c r="O104" s="328"/>
      <c r="P104" s="328"/>
      <c r="Q104" s="524"/>
    </row>
    <row r="105" spans="1:26" x14ac:dyDescent="0.25">
      <c r="B105" s="335"/>
      <c r="C105" s="335"/>
      <c r="D105" s="335"/>
      <c r="E105" s="336"/>
      <c r="F105" s="335"/>
      <c r="G105" s="335"/>
      <c r="H105" s="335"/>
      <c r="I105" s="335"/>
      <c r="J105" s="335"/>
      <c r="K105" s="335"/>
      <c r="L105" s="335"/>
      <c r="M105" s="335"/>
      <c r="N105" s="335"/>
      <c r="O105" s="335"/>
      <c r="P105" s="335"/>
    </row>
    <row r="106" spans="1:26" ht="18.75" x14ac:dyDescent="0.25">
      <c r="B106" s="354" t="s">
        <v>95</v>
      </c>
      <c r="C106" s="692">
        <f>K104</f>
        <v>0</v>
      </c>
      <c r="H106" s="346"/>
      <c r="I106" s="346"/>
      <c r="J106" s="346"/>
      <c r="K106" s="346"/>
      <c r="L106" s="346"/>
      <c r="M106" s="346"/>
      <c r="N106" s="335"/>
      <c r="O106" s="335"/>
      <c r="P106" s="335"/>
    </row>
    <row r="108" spans="1:26" ht="15.75" thickBot="1" x14ac:dyDescent="0.3"/>
    <row r="109" spans="1:26" ht="30.75" thickBot="1" x14ac:dyDescent="0.3">
      <c r="B109" s="693" t="s">
        <v>96</v>
      </c>
      <c r="C109" s="694" t="s">
        <v>97</v>
      </c>
      <c r="D109" s="693" t="s">
        <v>29</v>
      </c>
      <c r="E109" s="694" t="s">
        <v>98</v>
      </c>
    </row>
    <row r="110" spans="1:26" x14ac:dyDescent="0.25">
      <c r="B110" s="695" t="s">
        <v>99</v>
      </c>
      <c r="C110" s="696">
        <v>20</v>
      </c>
      <c r="D110" s="696">
        <v>0</v>
      </c>
      <c r="E110" s="1181">
        <f>+D110+D111+D112</f>
        <v>0</v>
      </c>
    </row>
    <row r="111" spans="1:26" x14ac:dyDescent="0.25">
      <c r="B111" s="695" t="s">
        <v>100</v>
      </c>
      <c r="C111" s="514">
        <v>30</v>
      </c>
      <c r="D111" s="691">
        <v>0</v>
      </c>
      <c r="E111" s="1182"/>
    </row>
    <row r="112" spans="1:26" ht="15.75" thickBot="1" x14ac:dyDescent="0.3">
      <c r="B112" s="695" t="s">
        <v>101</v>
      </c>
      <c r="C112" s="697">
        <v>40</v>
      </c>
      <c r="D112" s="697">
        <v>0</v>
      </c>
      <c r="E112" s="1183"/>
    </row>
    <row r="114" spans="2:17" ht="15.75" thickBot="1" x14ac:dyDescent="0.3"/>
    <row r="115" spans="2:17" ht="27" thickBot="1" x14ac:dyDescent="0.3">
      <c r="B115" s="1146" t="s">
        <v>102</v>
      </c>
      <c r="C115" s="1147"/>
      <c r="D115" s="1147"/>
      <c r="E115" s="1147"/>
      <c r="F115" s="1147"/>
      <c r="G115" s="1147"/>
      <c r="H115" s="1147"/>
      <c r="I115" s="1147"/>
      <c r="J115" s="1147"/>
      <c r="K115" s="1147"/>
      <c r="L115" s="1147"/>
      <c r="M115" s="1147"/>
      <c r="N115" s="1148"/>
    </row>
    <row r="117" spans="2:17" ht="15" customHeight="1" x14ac:dyDescent="0.25">
      <c r="B117" s="1096" t="s">
        <v>77</v>
      </c>
      <c r="C117" s="1096" t="s">
        <v>78</v>
      </c>
      <c r="D117" s="1096" t="s">
        <v>79</v>
      </c>
      <c r="E117" s="1096" t="s">
        <v>80</v>
      </c>
      <c r="F117" s="1096" t="s">
        <v>81</v>
      </c>
      <c r="G117" s="1096" t="s">
        <v>82</v>
      </c>
      <c r="H117" s="1096" t="s">
        <v>83</v>
      </c>
      <c r="I117" s="1096" t="s">
        <v>84</v>
      </c>
      <c r="J117" s="1093" t="s">
        <v>85</v>
      </c>
      <c r="K117" s="1094"/>
      <c r="L117" s="1095"/>
      <c r="M117" s="1096" t="s">
        <v>86</v>
      </c>
      <c r="N117" s="1096" t="s">
        <v>692</v>
      </c>
      <c r="O117" s="1096" t="s">
        <v>693</v>
      </c>
      <c r="P117" s="1098" t="s">
        <v>21</v>
      </c>
      <c r="Q117" s="1099"/>
    </row>
    <row r="118" spans="2:17" x14ac:dyDescent="0.25">
      <c r="B118" s="1097"/>
      <c r="C118" s="1097"/>
      <c r="D118" s="1097"/>
      <c r="E118" s="1097"/>
      <c r="F118" s="1097"/>
      <c r="G118" s="1097"/>
      <c r="H118" s="1097"/>
      <c r="I118" s="1097"/>
      <c r="J118" s="667" t="s">
        <v>87</v>
      </c>
      <c r="K118" s="667" t="s">
        <v>88</v>
      </c>
      <c r="L118" s="667" t="s">
        <v>89</v>
      </c>
      <c r="M118" s="1097"/>
      <c r="N118" s="1097"/>
      <c r="O118" s="1097"/>
      <c r="P118" s="1100"/>
      <c r="Q118" s="1101"/>
    </row>
    <row r="119" spans="2:17" ht="39.75" customHeight="1" x14ac:dyDescent="0.25">
      <c r="B119" s="678" t="s">
        <v>720</v>
      </c>
      <c r="C119" s="315">
        <v>200</v>
      </c>
      <c r="D119" s="351" t="s">
        <v>509</v>
      </c>
      <c r="E119" s="351" t="s">
        <v>509</v>
      </c>
      <c r="F119" s="351" t="s">
        <v>509</v>
      </c>
      <c r="G119" s="351" t="s">
        <v>509</v>
      </c>
      <c r="H119" s="351" t="s">
        <v>509</v>
      </c>
      <c r="I119" s="351" t="s">
        <v>509</v>
      </c>
      <c r="J119" s="351" t="s">
        <v>509</v>
      </c>
      <c r="K119" s="351" t="s">
        <v>509</v>
      </c>
      <c r="L119" s="351" t="s">
        <v>509</v>
      </c>
      <c r="M119" s="351" t="s">
        <v>509</v>
      </c>
      <c r="N119" s="351" t="s">
        <v>509</v>
      </c>
      <c r="O119" s="351" t="s">
        <v>509</v>
      </c>
      <c r="P119" s="1316" t="s">
        <v>977</v>
      </c>
      <c r="Q119" s="1317"/>
    </row>
    <row r="120" spans="2:17" s="700" customFormat="1" ht="52.5" customHeight="1" x14ac:dyDescent="0.25">
      <c r="B120" s="678" t="s">
        <v>721</v>
      </c>
      <c r="C120" s="678">
        <v>200</v>
      </c>
      <c r="D120" s="351" t="s">
        <v>509</v>
      </c>
      <c r="E120" s="351" t="s">
        <v>509</v>
      </c>
      <c r="F120" s="351" t="s">
        <v>509</v>
      </c>
      <c r="G120" s="351" t="s">
        <v>509</v>
      </c>
      <c r="H120" s="351" t="s">
        <v>509</v>
      </c>
      <c r="I120" s="351" t="s">
        <v>509</v>
      </c>
      <c r="J120" s="351" t="s">
        <v>509</v>
      </c>
      <c r="K120" s="351" t="s">
        <v>509</v>
      </c>
      <c r="L120" s="351" t="s">
        <v>509</v>
      </c>
      <c r="M120" s="351" t="s">
        <v>509</v>
      </c>
      <c r="N120" s="351" t="s">
        <v>509</v>
      </c>
      <c r="O120" s="351" t="s">
        <v>509</v>
      </c>
      <c r="P120" s="1318"/>
      <c r="Q120" s="1319"/>
    </row>
    <row r="121" spans="2:17" s="700" customFormat="1" ht="45" customHeight="1" x14ac:dyDescent="0.25">
      <c r="B121" s="678" t="s">
        <v>728</v>
      </c>
      <c r="C121" s="678">
        <v>200</v>
      </c>
      <c r="D121" s="351" t="s">
        <v>509</v>
      </c>
      <c r="E121" s="351" t="s">
        <v>509</v>
      </c>
      <c r="F121" s="351" t="s">
        <v>509</v>
      </c>
      <c r="G121" s="351" t="s">
        <v>509</v>
      </c>
      <c r="H121" s="351" t="s">
        <v>509</v>
      </c>
      <c r="I121" s="351" t="s">
        <v>509</v>
      </c>
      <c r="J121" s="351" t="s">
        <v>509</v>
      </c>
      <c r="K121" s="351" t="s">
        <v>509</v>
      </c>
      <c r="L121" s="351" t="s">
        <v>509</v>
      </c>
      <c r="M121" s="351" t="s">
        <v>509</v>
      </c>
      <c r="N121" s="351" t="s">
        <v>509</v>
      </c>
      <c r="O121" s="351" t="s">
        <v>509</v>
      </c>
      <c r="P121" s="1320"/>
      <c r="Q121" s="1321"/>
    </row>
    <row r="122" spans="2:17" x14ac:dyDescent="0.25">
      <c r="B122" s="656"/>
      <c r="C122" s="738"/>
      <c r="D122" s="739"/>
      <c r="E122" s="739"/>
      <c r="F122" s="739"/>
      <c r="G122" s="739"/>
      <c r="H122" s="739"/>
      <c r="I122" s="739"/>
      <c r="J122" s="739"/>
      <c r="K122" s="739"/>
      <c r="L122" s="739"/>
      <c r="M122" s="739"/>
      <c r="N122" s="739"/>
      <c r="O122" s="739"/>
      <c r="P122" s="863"/>
      <c r="Q122" s="864"/>
    </row>
    <row r="125" spans="2:17" ht="15.75" thickBot="1" x14ac:dyDescent="0.3"/>
    <row r="126" spans="2:17" ht="30" x14ac:dyDescent="0.25">
      <c r="B126" s="659" t="s">
        <v>19</v>
      </c>
      <c r="C126" s="659" t="s">
        <v>96</v>
      </c>
      <c r="D126" s="667" t="s">
        <v>97</v>
      </c>
      <c r="E126" s="659" t="s">
        <v>29</v>
      </c>
      <c r="F126" s="694" t="s">
        <v>103</v>
      </c>
      <c r="G126" s="701"/>
    </row>
    <row r="127" spans="2:17" ht="108" x14ac:dyDescent="0.2">
      <c r="B127" s="1137" t="s">
        <v>104</v>
      </c>
      <c r="C127" s="702" t="s">
        <v>105</v>
      </c>
      <c r="D127" s="691">
        <v>25</v>
      </c>
      <c r="E127" s="691">
        <v>0</v>
      </c>
      <c r="F127" s="1088">
        <f>+E127+E128+E129</f>
        <v>0</v>
      </c>
      <c r="G127" s="703"/>
    </row>
    <row r="128" spans="2:17" ht="96" x14ac:dyDescent="0.2">
      <c r="B128" s="1137"/>
      <c r="C128" s="702" t="s">
        <v>106</v>
      </c>
      <c r="D128" s="521">
        <v>25</v>
      </c>
      <c r="E128" s="691">
        <v>0</v>
      </c>
      <c r="F128" s="1089"/>
      <c r="G128" s="703"/>
    </row>
    <row r="129" spans="2:7" ht="60" x14ac:dyDescent="0.2">
      <c r="B129" s="1137"/>
      <c r="C129" s="702" t="s">
        <v>107</v>
      </c>
      <c r="D129" s="691">
        <v>10</v>
      </c>
      <c r="E129" s="691">
        <v>0</v>
      </c>
      <c r="F129" s="1090"/>
      <c r="G129" s="703"/>
    </row>
    <row r="130" spans="2:7" x14ac:dyDescent="0.25">
      <c r="C130"/>
    </row>
    <row r="133" spans="2:7" x14ac:dyDescent="0.25">
      <c r="B133" s="647" t="s">
        <v>108</v>
      </c>
    </row>
    <row r="136" spans="2:7" x14ac:dyDescent="0.25">
      <c r="B136" s="658" t="s">
        <v>19</v>
      </c>
      <c r="C136" s="658" t="s">
        <v>28</v>
      </c>
      <c r="D136" s="659" t="s">
        <v>29</v>
      </c>
      <c r="E136" s="659" t="s">
        <v>30</v>
      </c>
    </row>
    <row r="137" spans="2:7" ht="42.75" x14ac:dyDescent="0.25">
      <c r="B137" s="704" t="s">
        <v>735</v>
      </c>
      <c r="C137" s="705">
        <v>40</v>
      </c>
      <c r="D137" s="691">
        <f>+E110</f>
        <v>0</v>
      </c>
      <c r="E137" s="1141">
        <f>+D137+D138</f>
        <v>0</v>
      </c>
    </row>
    <row r="138" spans="2:7" ht="71.25" x14ac:dyDescent="0.25">
      <c r="B138" s="704" t="s">
        <v>736</v>
      </c>
      <c r="C138" s="705">
        <v>60</v>
      </c>
      <c r="D138" s="691">
        <f>+F127</f>
        <v>0</v>
      </c>
      <c r="E138" s="1142"/>
    </row>
  </sheetData>
  <mergeCells count="65">
    <mergeCell ref="C9:N9"/>
    <mergeCell ref="B2:P2"/>
    <mergeCell ref="B4:P4"/>
    <mergeCell ref="A5:L5"/>
    <mergeCell ref="C7:N7"/>
    <mergeCell ref="C8:N8"/>
    <mergeCell ref="P70:Q70"/>
    <mergeCell ref="C10:N10"/>
    <mergeCell ref="C11:E11"/>
    <mergeCell ref="B15:C22"/>
    <mergeCell ref="B23:C23"/>
    <mergeCell ref="E41:E42"/>
    <mergeCell ref="M46:N46"/>
    <mergeCell ref="B61:B62"/>
    <mergeCell ref="C61:C62"/>
    <mergeCell ref="D61:E61"/>
    <mergeCell ref="C65:N65"/>
    <mergeCell ref="B67:N67"/>
    <mergeCell ref="P71:Q71"/>
    <mergeCell ref="P72:Q72"/>
    <mergeCell ref="B78:N78"/>
    <mergeCell ref="B83:B84"/>
    <mergeCell ref="C83:C84"/>
    <mergeCell ref="D83:D84"/>
    <mergeCell ref="E83:E84"/>
    <mergeCell ref="F83:F84"/>
    <mergeCell ref="G83:G84"/>
    <mergeCell ref="H83:H84"/>
    <mergeCell ref="B96:P96"/>
    <mergeCell ref="I83:I84"/>
    <mergeCell ref="J83:L83"/>
    <mergeCell ref="M83:M84"/>
    <mergeCell ref="N83:N84"/>
    <mergeCell ref="O83:O84"/>
    <mergeCell ref="P83:Q84"/>
    <mergeCell ref="P85:Q85"/>
    <mergeCell ref="P86:Q86"/>
    <mergeCell ref="B89:N89"/>
    <mergeCell ref="D92:E92"/>
    <mergeCell ref="D93:E93"/>
    <mergeCell ref="E110:E112"/>
    <mergeCell ref="B115:N115"/>
    <mergeCell ref="B117:B118"/>
    <mergeCell ref="C117:C118"/>
    <mergeCell ref="D117:D118"/>
    <mergeCell ref="E117:E118"/>
    <mergeCell ref="F117:F118"/>
    <mergeCell ref="G117:G118"/>
    <mergeCell ref="H117:H118"/>
    <mergeCell ref="P119:Q121"/>
    <mergeCell ref="B127:B129"/>
    <mergeCell ref="F127:F129"/>
    <mergeCell ref="E137:E138"/>
    <mergeCell ref="E30:F30"/>
    <mergeCell ref="E31:F31"/>
    <mergeCell ref="E32:F32"/>
    <mergeCell ref="E33:F33"/>
    <mergeCell ref="E34:F34"/>
    <mergeCell ref="I117:I118"/>
    <mergeCell ref="J117:L117"/>
    <mergeCell ref="M117:M118"/>
    <mergeCell ref="N117:N118"/>
    <mergeCell ref="O117:O118"/>
    <mergeCell ref="P117:Q118"/>
    <mergeCell ref="B99:N99"/>
  </mergeCells>
  <dataValidations count="2">
    <dataValidation type="list" allowBlank="1" showInputMessage="1" showErrorMessage="1" sqref="WVE983054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54 WBM983054 VRQ983054 VHU983054 UXY983054 UOC983054 UEG983054 TUK983054 TKO983054 TAS983054 SQW983054 SHA983054 RXE983054 RNI983054 RDM983054 QTQ983054 QJU983054 PZY983054 PQC983054 PGG983054 OWK983054 OMO983054 OCS983054 NSW983054 NJA983054 MZE983054 MPI983054 MFM983054 LVQ983054 LLU983054 LBY983054 KSC983054 KIG983054 JYK983054 JOO983054 JES983054 IUW983054 ILA983054 IBE983054 HRI983054 HHM983054 GXQ983054 GNU983054 GDY983054 FUC983054 FKG983054 FAK983054 EQO983054 EGS983054 DWW983054 DNA983054 DDE983054 CTI983054 CJM983054 BZQ983054 BPU983054 BFY983054 AWC983054 AMG983054 ACK983054 SO983054 IS983054 A983054 WVE917518 WLI917518 WBM917518 VRQ917518 VHU917518 UXY917518 UOC917518 UEG917518 TUK917518 TKO917518 TAS917518 SQW917518 SHA917518 RXE917518 RNI917518 RDM917518 QTQ917518 QJU917518 PZY917518 PQC917518 PGG917518 OWK917518 OMO917518 OCS917518 NSW917518 NJA917518 MZE917518 MPI917518 MFM917518 LVQ917518 LLU917518 LBY917518 KSC917518 KIG917518 JYK917518 JOO917518 JES917518 IUW917518 ILA917518 IBE917518 HRI917518 HHM917518 GXQ917518 GNU917518 GDY917518 FUC917518 FKG917518 FAK917518 EQO917518 EGS917518 DWW917518 DNA917518 DDE917518 CTI917518 CJM917518 BZQ917518 BPU917518 BFY917518 AWC917518 AMG917518 ACK917518 SO917518 IS917518 A917518 WVE851982 WLI851982 WBM851982 VRQ851982 VHU851982 UXY851982 UOC851982 UEG851982 TUK851982 TKO851982 TAS851982 SQW851982 SHA851982 RXE851982 RNI851982 RDM851982 QTQ851982 QJU851982 PZY851982 PQC851982 PGG851982 OWK851982 OMO851982 OCS851982 NSW851982 NJA851982 MZE851982 MPI851982 MFM851982 LVQ851982 LLU851982 LBY851982 KSC851982 KIG851982 JYK851982 JOO851982 JES851982 IUW851982 ILA851982 IBE851982 HRI851982 HHM851982 GXQ851982 GNU851982 GDY851982 FUC851982 FKG851982 FAK851982 EQO851982 EGS851982 DWW851982 DNA851982 DDE851982 CTI851982 CJM851982 BZQ851982 BPU851982 BFY851982 AWC851982 AMG851982 ACK851982 SO851982 IS851982 A851982 WVE786446 WLI786446 WBM786446 VRQ786446 VHU786446 UXY786446 UOC786446 UEG786446 TUK786446 TKO786446 TAS786446 SQW786446 SHA786446 RXE786446 RNI786446 RDM786446 QTQ786446 QJU786446 PZY786446 PQC786446 PGG786446 OWK786446 OMO786446 OCS786446 NSW786446 NJA786446 MZE786446 MPI786446 MFM786446 LVQ786446 LLU786446 LBY786446 KSC786446 KIG786446 JYK786446 JOO786446 JES786446 IUW786446 ILA786446 IBE786446 HRI786446 HHM786446 GXQ786446 GNU786446 GDY786446 FUC786446 FKG786446 FAK786446 EQO786446 EGS786446 DWW786446 DNA786446 DDE786446 CTI786446 CJM786446 BZQ786446 BPU786446 BFY786446 AWC786446 AMG786446 ACK786446 SO786446 IS786446 A786446 WVE720910 WLI720910 WBM720910 VRQ720910 VHU720910 UXY720910 UOC720910 UEG720910 TUK720910 TKO720910 TAS720910 SQW720910 SHA720910 RXE720910 RNI720910 RDM720910 QTQ720910 QJU720910 PZY720910 PQC720910 PGG720910 OWK720910 OMO720910 OCS720910 NSW720910 NJA720910 MZE720910 MPI720910 MFM720910 LVQ720910 LLU720910 LBY720910 KSC720910 KIG720910 JYK720910 JOO720910 JES720910 IUW720910 ILA720910 IBE720910 HRI720910 HHM720910 GXQ720910 GNU720910 GDY720910 FUC720910 FKG720910 FAK720910 EQO720910 EGS720910 DWW720910 DNA720910 DDE720910 CTI720910 CJM720910 BZQ720910 BPU720910 BFY720910 AWC720910 AMG720910 ACK720910 SO720910 IS720910 A720910 WVE655374 WLI655374 WBM655374 VRQ655374 VHU655374 UXY655374 UOC655374 UEG655374 TUK655374 TKO655374 TAS655374 SQW655374 SHA655374 RXE655374 RNI655374 RDM655374 QTQ655374 QJU655374 PZY655374 PQC655374 PGG655374 OWK655374 OMO655374 OCS655374 NSW655374 NJA655374 MZE655374 MPI655374 MFM655374 LVQ655374 LLU655374 LBY655374 KSC655374 KIG655374 JYK655374 JOO655374 JES655374 IUW655374 ILA655374 IBE655374 HRI655374 HHM655374 GXQ655374 GNU655374 GDY655374 FUC655374 FKG655374 FAK655374 EQO655374 EGS655374 DWW655374 DNA655374 DDE655374 CTI655374 CJM655374 BZQ655374 BPU655374 BFY655374 AWC655374 AMG655374 ACK655374 SO655374 IS655374 A655374 WVE589838 WLI589838 WBM589838 VRQ589838 VHU589838 UXY589838 UOC589838 UEG589838 TUK589838 TKO589838 TAS589838 SQW589838 SHA589838 RXE589838 RNI589838 RDM589838 QTQ589838 QJU589838 PZY589838 PQC589838 PGG589838 OWK589838 OMO589838 OCS589838 NSW589838 NJA589838 MZE589838 MPI589838 MFM589838 LVQ589838 LLU589838 LBY589838 KSC589838 KIG589838 JYK589838 JOO589838 JES589838 IUW589838 ILA589838 IBE589838 HRI589838 HHM589838 GXQ589838 GNU589838 GDY589838 FUC589838 FKG589838 FAK589838 EQO589838 EGS589838 DWW589838 DNA589838 DDE589838 CTI589838 CJM589838 BZQ589838 BPU589838 BFY589838 AWC589838 AMG589838 ACK589838 SO589838 IS589838 A589838 WVE524302 WLI524302 WBM524302 VRQ524302 VHU524302 UXY524302 UOC524302 UEG524302 TUK524302 TKO524302 TAS524302 SQW524302 SHA524302 RXE524302 RNI524302 RDM524302 QTQ524302 QJU524302 PZY524302 PQC524302 PGG524302 OWK524302 OMO524302 OCS524302 NSW524302 NJA524302 MZE524302 MPI524302 MFM524302 LVQ524302 LLU524302 LBY524302 KSC524302 KIG524302 JYK524302 JOO524302 JES524302 IUW524302 ILA524302 IBE524302 HRI524302 HHM524302 GXQ524302 GNU524302 GDY524302 FUC524302 FKG524302 FAK524302 EQO524302 EGS524302 DWW524302 DNA524302 DDE524302 CTI524302 CJM524302 BZQ524302 BPU524302 BFY524302 AWC524302 AMG524302 ACK524302 SO524302 IS524302 A524302 WVE458766 WLI458766 WBM458766 VRQ458766 VHU458766 UXY458766 UOC458766 UEG458766 TUK458766 TKO458766 TAS458766 SQW458766 SHA458766 RXE458766 RNI458766 RDM458766 QTQ458766 QJU458766 PZY458766 PQC458766 PGG458766 OWK458766 OMO458766 OCS458766 NSW458766 NJA458766 MZE458766 MPI458766 MFM458766 LVQ458766 LLU458766 LBY458766 KSC458766 KIG458766 JYK458766 JOO458766 JES458766 IUW458766 ILA458766 IBE458766 HRI458766 HHM458766 GXQ458766 GNU458766 GDY458766 FUC458766 FKG458766 FAK458766 EQO458766 EGS458766 DWW458766 DNA458766 DDE458766 CTI458766 CJM458766 BZQ458766 BPU458766 BFY458766 AWC458766 AMG458766 ACK458766 SO458766 IS458766 A458766 WVE393230 WLI393230 WBM393230 VRQ393230 VHU393230 UXY393230 UOC393230 UEG393230 TUK393230 TKO393230 TAS393230 SQW393230 SHA393230 RXE393230 RNI393230 RDM393230 QTQ393230 QJU393230 PZY393230 PQC393230 PGG393230 OWK393230 OMO393230 OCS393230 NSW393230 NJA393230 MZE393230 MPI393230 MFM393230 LVQ393230 LLU393230 LBY393230 KSC393230 KIG393230 JYK393230 JOO393230 JES393230 IUW393230 ILA393230 IBE393230 HRI393230 HHM393230 GXQ393230 GNU393230 GDY393230 FUC393230 FKG393230 FAK393230 EQO393230 EGS393230 DWW393230 DNA393230 DDE393230 CTI393230 CJM393230 BZQ393230 BPU393230 BFY393230 AWC393230 AMG393230 ACK393230 SO393230 IS393230 A393230 WVE327694 WLI327694 WBM327694 VRQ327694 VHU327694 UXY327694 UOC327694 UEG327694 TUK327694 TKO327694 TAS327694 SQW327694 SHA327694 RXE327694 RNI327694 RDM327694 QTQ327694 QJU327694 PZY327694 PQC327694 PGG327694 OWK327694 OMO327694 OCS327694 NSW327694 NJA327694 MZE327694 MPI327694 MFM327694 LVQ327694 LLU327694 LBY327694 KSC327694 KIG327694 JYK327694 JOO327694 JES327694 IUW327694 ILA327694 IBE327694 HRI327694 HHM327694 GXQ327694 GNU327694 GDY327694 FUC327694 FKG327694 FAK327694 EQO327694 EGS327694 DWW327694 DNA327694 DDE327694 CTI327694 CJM327694 BZQ327694 BPU327694 BFY327694 AWC327694 AMG327694 ACK327694 SO327694 IS327694 A327694 WVE262158 WLI262158 WBM262158 VRQ262158 VHU262158 UXY262158 UOC262158 UEG262158 TUK262158 TKO262158 TAS262158 SQW262158 SHA262158 RXE262158 RNI262158 RDM262158 QTQ262158 QJU262158 PZY262158 PQC262158 PGG262158 OWK262158 OMO262158 OCS262158 NSW262158 NJA262158 MZE262158 MPI262158 MFM262158 LVQ262158 LLU262158 LBY262158 KSC262158 KIG262158 JYK262158 JOO262158 JES262158 IUW262158 ILA262158 IBE262158 HRI262158 HHM262158 GXQ262158 GNU262158 GDY262158 FUC262158 FKG262158 FAK262158 EQO262158 EGS262158 DWW262158 DNA262158 DDE262158 CTI262158 CJM262158 BZQ262158 BPU262158 BFY262158 AWC262158 AMG262158 ACK262158 SO262158 IS262158 A262158 WVE196622 WLI196622 WBM196622 VRQ196622 VHU196622 UXY196622 UOC196622 UEG196622 TUK196622 TKO196622 TAS196622 SQW196622 SHA196622 RXE196622 RNI196622 RDM196622 QTQ196622 QJU196622 PZY196622 PQC196622 PGG196622 OWK196622 OMO196622 OCS196622 NSW196622 NJA196622 MZE196622 MPI196622 MFM196622 LVQ196622 LLU196622 LBY196622 KSC196622 KIG196622 JYK196622 JOO196622 JES196622 IUW196622 ILA196622 IBE196622 HRI196622 HHM196622 GXQ196622 GNU196622 GDY196622 FUC196622 FKG196622 FAK196622 EQO196622 EGS196622 DWW196622 DNA196622 DDE196622 CTI196622 CJM196622 BZQ196622 BPU196622 BFY196622 AWC196622 AMG196622 ACK196622 SO196622 IS196622 A196622 WVE131086 WLI131086 WBM131086 VRQ131086 VHU131086 UXY131086 UOC131086 UEG131086 TUK131086 TKO131086 TAS131086 SQW131086 SHA131086 RXE131086 RNI131086 RDM131086 QTQ131086 QJU131086 PZY131086 PQC131086 PGG131086 OWK131086 OMO131086 OCS131086 NSW131086 NJA131086 MZE131086 MPI131086 MFM131086 LVQ131086 LLU131086 LBY131086 KSC131086 KIG131086 JYK131086 JOO131086 JES131086 IUW131086 ILA131086 IBE131086 HRI131086 HHM131086 GXQ131086 GNU131086 GDY131086 FUC131086 FKG131086 FAK131086 EQO131086 EGS131086 DWW131086 DNA131086 DDE131086 CTI131086 CJM131086 BZQ131086 BPU131086 BFY131086 AWC131086 AMG131086 ACK131086 SO131086 IS131086 A131086 WVE65550 WLI65550 WBM65550 VRQ65550 VHU65550 UXY65550 UOC65550 UEG65550 TUK65550 TKO65550 TAS65550 SQW65550 SHA65550 RXE65550 RNI65550 RDM65550 QTQ65550 QJU65550 PZY65550 PQC65550 PGG65550 OWK65550 OMO65550 OCS65550 NSW65550 NJA65550 MZE65550 MPI65550 MFM65550 LVQ65550 LLU65550 LBY65550 KSC65550 KIG65550 JYK65550 JOO65550 JES65550 IUW65550 ILA65550 IBE65550 HRI65550 HHM65550 GXQ65550 GNU65550 GDY65550 FUC65550 FKG65550 FAK65550 EQO65550 EGS65550 DWW65550 DNA65550 DDE65550 CTI65550 CJM65550 BZQ65550 BPU65550 BFY65550 AWC65550 AMG65550 ACK65550 SO65550 IS65550 A65550">
      <formula1>"1,2,3,4,5"</formula1>
    </dataValidation>
    <dataValidation type="decimal" allowBlank="1" showInputMessage="1" showErrorMessage="1" sqref="WVH983054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54 VRT983054 VHX983054 UYB983054 UOF983054 UEJ983054 TUN983054 TKR983054 TAV983054 SQZ983054 SHD983054 RXH983054 RNL983054 RDP983054 QTT983054 QJX983054 QAB983054 PQF983054 PGJ983054 OWN983054 OMR983054 OCV983054 NSZ983054 NJD983054 MZH983054 MPL983054 MFP983054 LVT983054 LLX983054 LCB983054 KSF983054 KIJ983054 JYN983054 JOR983054 JEV983054 IUZ983054 ILD983054 IBH983054 HRL983054 HHP983054 GXT983054 GNX983054 GEB983054 FUF983054 FKJ983054 FAN983054 EQR983054 EGV983054 DWZ983054 DND983054 DDH983054 CTL983054 CJP983054 BZT983054 BPX983054 BGB983054 AWF983054 AMJ983054 ACN983054 SR983054 IV983054 C983054 WVH917518 WLL917518 WBP917518 VRT917518 VHX917518 UYB917518 UOF917518 UEJ917518 TUN917518 TKR917518 TAV917518 SQZ917518 SHD917518 RXH917518 RNL917518 RDP917518 QTT917518 QJX917518 QAB917518 PQF917518 PGJ917518 OWN917518 OMR917518 OCV917518 NSZ917518 NJD917518 MZH917518 MPL917518 MFP917518 LVT917518 LLX917518 LCB917518 KSF917518 KIJ917518 JYN917518 JOR917518 JEV917518 IUZ917518 ILD917518 IBH917518 HRL917518 HHP917518 GXT917518 GNX917518 GEB917518 FUF917518 FKJ917518 FAN917518 EQR917518 EGV917518 DWZ917518 DND917518 DDH917518 CTL917518 CJP917518 BZT917518 BPX917518 BGB917518 AWF917518 AMJ917518 ACN917518 SR917518 IV917518 C917518 WVH851982 WLL851982 WBP851982 VRT851982 VHX851982 UYB851982 UOF851982 UEJ851982 TUN851982 TKR851982 TAV851982 SQZ851982 SHD851982 RXH851982 RNL851982 RDP851982 QTT851982 QJX851982 QAB851982 PQF851982 PGJ851982 OWN851982 OMR851982 OCV851982 NSZ851982 NJD851982 MZH851982 MPL851982 MFP851982 LVT851982 LLX851982 LCB851982 KSF851982 KIJ851982 JYN851982 JOR851982 JEV851982 IUZ851982 ILD851982 IBH851982 HRL851982 HHP851982 GXT851982 GNX851982 GEB851982 FUF851982 FKJ851982 FAN851982 EQR851982 EGV851982 DWZ851982 DND851982 DDH851982 CTL851982 CJP851982 BZT851982 BPX851982 BGB851982 AWF851982 AMJ851982 ACN851982 SR851982 IV851982 C851982 WVH786446 WLL786446 WBP786446 VRT786446 VHX786446 UYB786446 UOF786446 UEJ786446 TUN786446 TKR786446 TAV786446 SQZ786446 SHD786446 RXH786446 RNL786446 RDP786446 QTT786446 QJX786446 QAB786446 PQF786446 PGJ786446 OWN786446 OMR786446 OCV786446 NSZ786446 NJD786446 MZH786446 MPL786446 MFP786446 LVT786446 LLX786446 LCB786446 KSF786446 KIJ786446 JYN786446 JOR786446 JEV786446 IUZ786446 ILD786446 IBH786446 HRL786446 HHP786446 GXT786446 GNX786446 GEB786446 FUF786446 FKJ786446 FAN786446 EQR786446 EGV786446 DWZ786446 DND786446 DDH786446 CTL786446 CJP786446 BZT786446 BPX786446 BGB786446 AWF786446 AMJ786446 ACN786446 SR786446 IV786446 C786446 WVH720910 WLL720910 WBP720910 VRT720910 VHX720910 UYB720910 UOF720910 UEJ720910 TUN720910 TKR720910 TAV720910 SQZ720910 SHD720910 RXH720910 RNL720910 RDP720910 QTT720910 QJX720910 QAB720910 PQF720910 PGJ720910 OWN720910 OMR720910 OCV720910 NSZ720910 NJD720910 MZH720910 MPL720910 MFP720910 LVT720910 LLX720910 LCB720910 KSF720910 KIJ720910 JYN720910 JOR720910 JEV720910 IUZ720910 ILD720910 IBH720910 HRL720910 HHP720910 GXT720910 GNX720910 GEB720910 FUF720910 FKJ720910 FAN720910 EQR720910 EGV720910 DWZ720910 DND720910 DDH720910 CTL720910 CJP720910 BZT720910 BPX720910 BGB720910 AWF720910 AMJ720910 ACN720910 SR720910 IV720910 C720910 WVH655374 WLL655374 WBP655374 VRT655374 VHX655374 UYB655374 UOF655374 UEJ655374 TUN655374 TKR655374 TAV655374 SQZ655374 SHD655374 RXH655374 RNL655374 RDP655374 QTT655374 QJX655374 QAB655374 PQF655374 PGJ655374 OWN655374 OMR655374 OCV655374 NSZ655374 NJD655374 MZH655374 MPL655374 MFP655374 LVT655374 LLX655374 LCB655374 KSF655374 KIJ655374 JYN655374 JOR655374 JEV655374 IUZ655374 ILD655374 IBH655374 HRL655374 HHP655374 GXT655374 GNX655374 GEB655374 FUF655374 FKJ655374 FAN655374 EQR655374 EGV655374 DWZ655374 DND655374 DDH655374 CTL655374 CJP655374 BZT655374 BPX655374 BGB655374 AWF655374 AMJ655374 ACN655374 SR655374 IV655374 C655374 WVH589838 WLL589838 WBP589838 VRT589838 VHX589838 UYB589838 UOF589838 UEJ589838 TUN589838 TKR589838 TAV589838 SQZ589838 SHD589838 RXH589838 RNL589838 RDP589838 QTT589838 QJX589838 QAB589838 PQF589838 PGJ589838 OWN589838 OMR589838 OCV589838 NSZ589838 NJD589838 MZH589838 MPL589838 MFP589838 LVT589838 LLX589838 LCB589838 KSF589838 KIJ589838 JYN589838 JOR589838 JEV589838 IUZ589838 ILD589838 IBH589838 HRL589838 HHP589838 GXT589838 GNX589838 GEB589838 FUF589838 FKJ589838 FAN589838 EQR589838 EGV589838 DWZ589838 DND589838 DDH589838 CTL589838 CJP589838 BZT589838 BPX589838 BGB589838 AWF589838 AMJ589838 ACN589838 SR589838 IV589838 C589838 WVH524302 WLL524302 WBP524302 VRT524302 VHX524302 UYB524302 UOF524302 UEJ524302 TUN524302 TKR524302 TAV524302 SQZ524302 SHD524302 RXH524302 RNL524302 RDP524302 QTT524302 QJX524302 QAB524302 PQF524302 PGJ524302 OWN524302 OMR524302 OCV524302 NSZ524302 NJD524302 MZH524302 MPL524302 MFP524302 LVT524302 LLX524302 LCB524302 KSF524302 KIJ524302 JYN524302 JOR524302 JEV524302 IUZ524302 ILD524302 IBH524302 HRL524302 HHP524302 GXT524302 GNX524302 GEB524302 FUF524302 FKJ524302 FAN524302 EQR524302 EGV524302 DWZ524302 DND524302 DDH524302 CTL524302 CJP524302 BZT524302 BPX524302 BGB524302 AWF524302 AMJ524302 ACN524302 SR524302 IV524302 C524302 WVH458766 WLL458766 WBP458766 VRT458766 VHX458766 UYB458766 UOF458766 UEJ458766 TUN458766 TKR458766 TAV458766 SQZ458766 SHD458766 RXH458766 RNL458766 RDP458766 QTT458766 QJX458766 QAB458766 PQF458766 PGJ458766 OWN458766 OMR458766 OCV458766 NSZ458766 NJD458766 MZH458766 MPL458766 MFP458766 LVT458766 LLX458766 LCB458766 KSF458766 KIJ458766 JYN458766 JOR458766 JEV458766 IUZ458766 ILD458766 IBH458766 HRL458766 HHP458766 GXT458766 GNX458766 GEB458766 FUF458766 FKJ458766 FAN458766 EQR458766 EGV458766 DWZ458766 DND458766 DDH458766 CTL458766 CJP458766 BZT458766 BPX458766 BGB458766 AWF458766 AMJ458766 ACN458766 SR458766 IV458766 C458766 WVH393230 WLL393230 WBP393230 VRT393230 VHX393230 UYB393230 UOF393230 UEJ393230 TUN393230 TKR393230 TAV393230 SQZ393230 SHD393230 RXH393230 RNL393230 RDP393230 QTT393230 QJX393230 QAB393230 PQF393230 PGJ393230 OWN393230 OMR393230 OCV393230 NSZ393230 NJD393230 MZH393230 MPL393230 MFP393230 LVT393230 LLX393230 LCB393230 KSF393230 KIJ393230 JYN393230 JOR393230 JEV393230 IUZ393230 ILD393230 IBH393230 HRL393230 HHP393230 GXT393230 GNX393230 GEB393230 FUF393230 FKJ393230 FAN393230 EQR393230 EGV393230 DWZ393230 DND393230 DDH393230 CTL393230 CJP393230 BZT393230 BPX393230 BGB393230 AWF393230 AMJ393230 ACN393230 SR393230 IV393230 C393230 WVH327694 WLL327694 WBP327694 VRT327694 VHX327694 UYB327694 UOF327694 UEJ327694 TUN327694 TKR327694 TAV327694 SQZ327694 SHD327694 RXH327694 RNL327694 RDP327694 QTT327694 QJX327694 QAB327694 PQF327694 PGJ327694 OWN327694 OMR327694 OCV327694 NSZ327694 NJD327694 MZH327694 MPL327694 MFP327694 LVT327694 LLX327694 LCB327694 KSF327694 KIJ327694 JYN327694 JOR327694 JEV327694 IUZ327694 ILD327694 IBH327694 HRL327694 HHP327694 GXT327694 GNX327694 GEB327694 FUF327694 FKJ327694 FAN327694 EQR327694 EGV327694 DWZ327694 DND327694 DDH327694 CTL327694 CJP327694 BZT327694 BPX327694 BGB327694 AWF327694 AMJ327694 ACN327694 SR327694 IV327694 C327694 WVH262158 WLL262158 WBP262158 VRT262158 VHX262158 UYB262158 UOF262158 UEJ262158 TUN262158 TKR262158 TAV262158 SQZ262158 SHD262158 RXH262158 RNL262158 RDP262158 QTT262158 QJX262158 QAB262158 PQF262158 PGJ262158 OWN262158 OMR262158 OCV262158 NSZ262158 NJD262158 MZH262158 MPL262158 MFP262158 LVT262158 LLX262158 LCB262158 KSF262158 KIJ262158 JYN262158 JOR262158 JEV262158 IUZ262158 ILD262158 IBH262158 HRL262158 HHP262158 GXT262158 GNX262158 GEB262158 FUF262158 FKJ262158 FAN262158 EQR262158 EGV262158 DWZ262158 DND262158 DDH262158 CTL262158 CJP262158 BZT262158 BPX262158 BGB262158 AWF262158 AMJ262158 ACN262158 SR262158 IV262158 C262158 WVH196622 WLL196622 WBP196622 VRT196622 VHX196622 UYB196622 UOF196622 UEJ196622 TUN196622 TKR196622 TAV196622 SQZ196622 SHD196622 RXH196622 RNL196622 RDP196622 QTT196622 QJX196622 QAB196622 PQF196622 PGJ196622 OWN196622 OMR196622 OCV196622 NSZ196622 NJD196622 MZH196622 MPL196622 MFP196622 LVT196622 LLX196622 LCB196622 KSF196622 KIJ196622 JYN196622 JOR196622 JEV196622 IUZ196622 ILD196622 IBH196622 HRL196622 HHP196622 GXT196622 GNX196622 GEB196622 FUF196622 FKJ196622 FAN196622 EQR196622 EGV196622 DWZ196622 DND196622 DDH196622 CTL196622 CJP196622 BZT196622 BPX196622 BGB196622 AWF196622 AMJ196622 ACN196622 SR196622 IV196622 C196622 WVH131086 WLL131086 WBP131086 VRT131086 VHX131086 UYB131086 UOF131086 UEJ131086 TUN131086 TKR131086 TAV131086 SQZ131086 SHD131086 RXH131086 RNL131086 RDP131086 QTT131086 QJX131086 QAB131086 PQF131086 PGJ131086 OWN131086 OMR131086 OCV131086 NSZ131086 NJD131086 MZH131086 MPL131086 MFP131086 LVT131086 LLX131086 LCB131086 KSF131086 KIJ131086 JYN131086 JOR131086 JEV131086 IUZ131086 ILD131086 IBH131086 HRL131086 HHP131086 GXT131086 GNX131086 GEB131086 FUF131086 FKJ131086 FAN131086 EQR131086 EGV131086 DWZ131086 DND131086 DDH131086 CTL131086 CJP131086 BZT131086 BPX131086 BGB131086 AWF131086 AMJ131086 ACN131086 SR131086 IV131086 C131086 WVH65550 WLL65550 WBP65550 VRT65550 VHX65550 UYB65550 UOF65550 UEJ65550 TUN65550 TKR65550 TAV65550 SQZ65550 SHD65550 RXH65550 RNL65550 RDP65550 QTT65550 QJX65550 QAB65550 PQF65550 PGJ65550 OWN65550 OMR65550 OCV65550 NSZ65550 NJD65550 MZH65550 MPL65550 MFP65550 LVT65550 LLX65550 LCB65550 KSF65550 KIJ65550 JYN65550 JOR65550 JEV65550 IUZ65550 ILD65550 IBH65550 HRL65550 HHP65550 GXT65550 GNX65550 GEB65550 FUF65550 FKJ65550 FAN65550 EQR65550 EGV65550 DWZ65550 DND65550 DDH65550 CTL65550 CJP65550 BZT65550 BPX65550 BGB65550 AWF65550 AMJ65550 ACN65550 SR65550 IV65550 C65550 WLL983054">
      <formula1>0</formula1>
      <formula2>1</formula2>
    </dataValidation>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1"/>
  <sheetViews>
    <sheetView topLeftCell="A31" zoomScaleNormal="100" workbookViewId="0">
      <selection activeCell="C40" sqref="C40"/>
    </sheetView>
  </sheetViews>
  <sheetFormatPr baseColWidth="1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21.85546875" style="31" customWidth="1"/>
    <col min="18" max="18" width="18.28515625" style="31" customWidth="1"/>
    <col min="19" max="22" width="6.42578125" style="31" customWidth="1"/>
    <col min="23" max="23" width="20.140625" style="31" customWidth="1"/>
    <col min="24" max="24" width="11.42578125" style="31"/>
    <col min="25" max="25" width="16.7109375" style="31" customWidth="1"/>
    <col min="26" max="251" width="11.42578125" style="31"/>
    <col min="252" max="252" width="1" style="31" customWidth="1"/>
    <col min="253" max="253" width="4.28515625" style="31" customWidth="1"/>
    <col min="254" max="254" width="34.7109375" style="31" customWidth="1"/>
    <col min="255" max="255" width="0" style="31" hidden="1" customWidth="1"/>
    <col min="256" max="256" width="20" style="31" customWidth="1"/>
    <col min="257" max="257" width="20.85546875" style="31" customWidth="1"/>
    <col min="258" max="258" width="25" style="31" customWidth="1"/>
    <col min="259" max="259" width="18.7109375" style="31" customWidth="1"/>
    <col min="260" max="260" width="29.7109375" style="31" customWidth="1"/>
    <col min="261" max="261" width="13.42578125" style="31" customWidth="1"/>
    <col min="262" max="262" width="13.85546875" style="31" customWidth="1"/>
    <col min="263" max="267" width="16.5703125" style="31" customWidth="1"/>
    <col min="268" max="268" width="20.5703125" style="31" customWidth="1"/>
    <col min="269" max="269" width="21.140625" style="31" customWidth="1"/>
    <col min="270" max="270" width="9.5703125" style="31" customWidth="1"/>
    <col min="271" max="271" width="0.42578125" style="31" customWidth="1"/>
    <col min="272" max="278" width="6.42578125" style="31" customWidth="1"/>
    <col min="279" max="507" width="11.42578125" style="31"/>
    <col min="508" max="508" width="1" style="31" customWidth="1"/>
    <col min="509" max="509" width="4.28515625" style="31" customWidth="1"/>
    <col min="510" max="510" width="34.7109375" style="31" customWidth="1"/>
    <col min="511" max="511" width="0" style="31" hidden="1" customWidth="1"/>
    <col min="512" max="512" width="20" style="31" customWidth="1"/>
    <col min="513" max="513" width="20.85546875" style="31" customWidth="1"/>
    <col min="514" max="514" width="25" style="31" customWidth="1"/>
    <col min="515" max="515" width="18.7109375" style="31" customWidth="1"/>
    <col min="516" max="516" width="29.7109375" style="31" customWidth="1"/>
    <col min="517" max="517" width="13.42578125" style="31" customWidth="1"/>
    <col min="518" max="518" width="13.85546875" style="31" customWidth="1"/>
    <col min="519" max="523" width="16.5703125" style="31" customWidth="1"/>
    <col min="524" max="524" width="20.5703125" style="31" customWidth="1"/>
    <col min="525" max="525" width="21.140625" style="31" customWidth="1"/>
    <col min="526" max="526" width="9.5703125" style="31" customWidth="1"/>
    <col min="527" max="527" width="0.42578125" style="31" customWidth="1"/>
    <col min="528" max="534" width="6.42578125" style="31" customWidth="1"/>
    <col min="535" max="763" width="11.42578125" style="31"/>
    <col min="764" max="764" width="1" style="31" customWidth="1"/>
    <col min="765" max="765" width="4.28515625" style="31" customWidth="1"/>
    <col min="766" max="766" width="34.7109375" style="31" customWidth="1"/>
    <col min="767" max="767" width="0" style="31" hidden="1" customWidth="1"/>
    <col min="768" max="768" width="20" style="31" customWidth="1"/>
    <col min="769" max="769" width="20.85546875" style="31" customWidth="1"/>
    <col min="770" max="770" width="25" style="31" customWidth="1"/>
    <col min="771" max="771" width="18.7109375" style="31" customWidth="1"/>
    <col min="772" max="772" width="29.7109375" style="31" customWidth="1"/>
    <col min="773" max="773" width="13.42578125" style="31" customWidth="1"/>
    <col min="774" max="774" width="13.85546875" style="31" customWidth="1"/>
    <col min="775" max="779" width="16.5703125" style="31" customWidth="1"/>
    <col min="780" max="780" width="20.5703125" style="31" customWidth="1"/>
    <col min="781" max="781" width="21.140625" style="31" customWidth="1"/>
    <col min="782" max="782" width="9.5703125" style="31" customWidth="1"/>
    <col min="783" max="783" width="0.42578125" style="31" customWidth="1"/>
    <col min="784" max="790" width="6.42578125" style="31" customWidth="1"/>
    <col min="791" max="1019" width="11.42578125" style="31"/>
    <col min="1020" max="1020" width="1" style="31" customWidth="1"/>
    <col min="1021" max="1021" width="4.28515625" style="31" customWidth="1"/>
    <col min="1022" max="1022" width="34.7109375" style="31" customWidth="1"/>
    <col min="1023" max="1023" width="0" style="31" hidden="1" customWidth="1"/>
    <col min="1024" max="1024" width="20" style="31" customWidth="1"/>
    <col min="1025" max="1025" width="20.85546875" style="31" customWidth="1"/>
    <col min="1026" max="1026" width="25" style="31" customWidth="1"/>
    <col min="1027" max="1027" width="18.7109375" style="31" customWidth="1"/>
    <col min="1028" max="1028" width="29.7109375" style="31" customWidth="1"/>
    <col min="1029" max="1029" width="13.42578125" style="31" customWidth="1"/>
    <col min="1030" max="1030" width="13.85546875" style="31" customWidth="1"/>
    <col min="1031" max="1035" width="16.5703125" style="31" customWidth="1"/>
    <col min="1036" max="1036" width="20.5703125" style="31" customWidth="1"/>
    <col min="1037" max="1037" width="21.140625" style="31" customWidth="1"/>
    <col min="1038" max="1038" width="9.5703125" style="31" customWidth="1"/>
    <col min="1039" max="1039" width="0.42578125" style="31" customWidth="1"/>
    <col min="1040" max="1046" width="6.42578125" style="31" customWidth="1"/>
    <col min="1047" max="1275" width="11.42578125" style="31"/>
    <col min="1276" max="1276" width="1" style="31" customWidth="1"/>
    <col min="1277" max="1277" width="4.28515625" style="31" customWidth="1"/>
    <col min="1278" max="1278" width="34.7109375" style="31" customWidth="1"/>
    <col min="1279" max="1279" width="0" style="31" hidden="1" customWidth="1"/>
    <col min="1280" max="1280" width="20" style="31" customWidth="1"/>
    <col min="1281" max="1281" width="20.85546875" style="31" customWidth="1"/>
    <col min="1282" max="1282" width="25" style="31" customWidth="1"/>
    <col min="1283" max="1283" width="18.7109375" style="31" customWidth="1"/>
    <col min="1284" max="1284" width="29.7109375" style="31" customWidth="1"/>
    <col min="1285" max="1285" width="13.42578125" style="31" customWidth="1"/>
    <col min="1286" max="1286" width="13.85546875" style="31" customWidth="1"/>
    <col min="1287" max="1291" width="16.5703125" style="31" customWidth="1"/>
    <col min="1292" max="1292" width="20.5703125" style="31" customWidth="1"/>
    <col min="1293" max="1293" width="21.140625" style="31" customWidth="1"/>
    <col min="1294" max="1294" width="9.5703125" style="31" customWidth="1"/>
    <col min="1295" max="1295" width="0.42578125" style="31" customWidth="1"/>
    <col min="1296" max="1302" width="6.42578125" style="31" customWidth="1"/>
    <col min="1303" max="1531" width="11.42578125" style="31"/>
    <col min="1532" max="1532" width="1" style="31" customWidth="1"/>
    <col min="1533" max="1533" width="4.28515625" style="31" customWidth="1"/>
    <col min="1534" max="1534" width="34.7109375" style="31" customWidth="1"/>
    <col min="1535" max="1535" width="0" style="31" hidden="1" customWidth="1"/>
    <col min="1536" max="1536" width="20" style="31" customWidth="1"/>
    <col min="1537" max="1537" width="20.85546875" style="31" customWidth="1"/>
    <col min="1538" max="1538" width="25" style="31" customWidth="1"/>
    <col min="1539" max="1539" width="18.7109375" style="31" customWidth="1"/>
    <col min="1540" max="1540" width="29.7109375" style="31" customWidth="1"/>
    <col min="1541" max="1541" width="13.42578125" style="31" customWidth="1"/>
    <col min="1542" max="1542" width="13.85546875" style="31" customWidth="1"/>
    <col min="1543" max="1547" width="16.5703125" style="31" customWidth="1"/>
    <col min="1548" max="1548" width="20.5703125" style="31" customWidth="1"/>
    <col min="1549" max="1549" width="21.140625" style="31" customWidth="1"/>
    <col min="1550" max="1550" width="9.5703125" style="31" customWidth="1"/>
    <col min="1551" max="1551" width="0.42578125" style="31" customWidth="1"/>
    <col min="1552" max="1558" width="6.42578125" style="31" customWidth="1"/>
    <col min="1559" max="1787" width="11.42578125" style="31"/>
    <col min="1788" max="1788" width="1" style="31" customWidth="1"/>
    <col min="1789" max="1789" width="4.28515625" style="31" customWidth="1"/>
    <col min="1790" max="1790" width="34.7109375" style="31" customWidth="1"/>
    <col min="1791" max="1791" width="0" style="31" hidden="1" customWidth="1"/>
    <col min="1792" max="1792" width="20" style="31" customWidth="1"/>
    <col min="1793" max="1793" width="20.85546875" style="31" customWidth="1"/>
    <col min="1794" max="1794" width="25" style="31" customWidth="1"/>
    <col min="1795" max="1795" width="18.7109375" style="31" customWidth="1"/>
    <col min="1796" max="1796" width="29.7109375" style="31" customWidth="1"/>
    <col min="1797" max="1797" width="13.42578125" style="31" customWidth="1"/>
    <col min="1798" max="1798" width="13.85546875" style="31" customWidth="1"/>
    <col min="1799" max="1803" width="16.5703125" style="31" customWidth="1"/>
    <col min="1804" max="1804" width="20.5703125" style="31" customWidth="1"/>
    <col min="1805" max="1805" width="21.140625" style="31" customWidth="1"/>
    <col min="1806" max="1806" width="9.5703125" style="31" customWidth="1"/>
    <col min="1807" max="1807" width="0.42578125" style="31" customWidth="1"/>
    <col min="1808" max="1814" width="6.42578125" style="31" customWidth="1"/>
    <col min="1815" max="2043" width="11.42578125" style="31"/>
    <col min="2044" max="2044" width="1" style="31" customWidth="1"/>
    <col min="2045" max="2045" width="4.28515625" style="31" customWidth="1"/>
    <col min="2046" max="2046" width="34.7109375" style="31" customWidth="1"/>
    <col min="2047" max="2047" width="0" style="31" hidden="1" customWidth="1"/>
    <col min="2048" max="2048" width="20" style="31" customWidth="1"/>
    <col min="2049" max="2049" width="20.85546875" style="31" customWidth="1"/>
    <col min="2050" max="2050" width="25" style="31" customWidth="1"/>
    <col min="2051" max="2051" width="18.7109375" style="31" customWidth="1"/>
    <col min="2052" max="2052" width="29.7109375" style="31" customWidth="1"/>
    <col min="2053" max="2053" width="13.42578125" style="31" customWidth="1"/>
    <col min="2054" max="2054" width="13.85546875" style="31" customWidth="1"/>
    <col min="2055" max="2059" width="16.5703125" style="31" customWidth="1"/>
    <col min="2060" max="2060" width="20.5703125" style="31" customWidth="1"/>
    <col min="2061" max="2061" width="21.140625" style="31" customWidth="1"/>
    <col min="2062" max="2062" width="9.5703125" style="31" customWidth="1"/>
    <col min="2063" max="2063" width="0.42578125" style="31" customWidth="1"/>
    <col min="2064" max="2070" width="6.42578125" style="31" customWidth="1"/>
    <col min="2071" max="2299" width="11.42578125" style="31"/>
    <col min="2300" max="2300" width="1" style="31" customWidth="1"/>
    <col min="2301" max="2301" width="4.28515625" style="31" customWidth="1"/>
    <col min="2302" max="2302" width="34.7109375" style="31" customWidth="1"/>
    <col min="2303" max="2303" width="0" style="31" hidden="1" customWidth="1"/>
    <col min="2304" max="2304" width="20" style="31" customWidth="1"/>
    <col min="2305" max="2305" width="20.85546875" style="31" customWidth="1"/>
    <col min="2306" max="2306" width="25" style="31" customWidth="1"/>
    <col min="2307" max="2307" width="18.7109375" style="31" customWidth="1"/>
    <col min="2308" max="2308" width="29.7109375" style="31" customWidth="1"/>
    <col min="2309" max="2309" width="13.42578125" style="31" customWidth="1"/>
    <col min="2310" max="2310" width="13.85546875" style="31" customWidth="1"/>
    <col min="2311" max="2315" width="16.5703125" style="31" customWidth="1"/>
    <col min="2316" max="2316" width="20.5703125" style="31" customWidth="1"/>
    <col min="2317" max="2317" width="21.140625" style="31" customWidth="1"/>
    <col min="2318" max="2318" width="9.5703125" style="31" customWidth="1"/>
    <col min="2319" max="2319" width="0.42578125" style="31" customWidth="1"/>
    <col min="2320" max="2326" width="6.42578125" style="31" customWidth="1"/>
    <col min="2327" max="2555" width="11.42578125" style="31"/>
    <col min="2556" max="2556" width="1" style="31" customWidth="1"/>
    <col min="2557" max="2557" width="4.28515625" style="31" customWidth="1"/>
    <col min="2558" max="2558" width="34.7109375" style="31" customWidth="1"/>
    <col min="2559" max="2559" width="0" style="31" hidden="1" customWidth="1"/>
    <col min="2560" max="2560" width="20" style="31" customWidth="1"/>
    <col min="2561" max="2561" width="20.85546875" style="31" customWidth="1"/>
    <col min="2562" max="2562" width="25" style="31" customWidth="1"/>
    <col min="2563" max="2563" width="18.7109375" style="31" customWidth="1"/>
    <col min="2564" max="2564" width="29.7109375" style="31" customWidth="1"/>
    <col min="2565" max="2565" width="13.42578125" style="31" customWidth="1"/>
    <col min="2566" max="2566" width="13.85546875" style="31" customWidth="1"/>
    <col min="2567" max="2571" width="16.5703125" style="31" customWidth="1"/>
    <col min="2572" max="2572" width="20.5703125" style="31" customWidth="1"/>
    <col min="2573" max="2573" width="21.140625" style="31" customWidth="1"/>
    <col min="2574" max="2574" width="9.5703125" style="31" customWidth="1"/>
    <col min="2575" max="2575" width="0.42578125" style="31" customWidth="1"/>
    <col min="2576" max="2582" width="6.42578125" style="31" customWidth="1"/>
    <col min="2583" max="2811" width="11.42578125" style="31"/>
    <col min="2812" max="2812" width="1" style="31" customWidth="1"/>
    <col min="2813" max="2813" width="4.28515625" style="31" customWidth="1"/>
    <col min="2814" max="2814" width="34.7109375" style="31" customWidth="1"/>
    <col min="2815" max="2815" width="0" style="31" hidden="1" customWidth="1"/>
    <col min="2816" max="2816" width="20" style="31" customWidth="1"/>
    <col min="2817" max="2817" width="20.85546875" style="31" customWidth="1"/>
    <col min="2818" max="2818" width="25" style="31" customWidth="1"/>
    <col min="2819" max="2819" width="18.7109375" style="31" customWidth="1"/>
    <col min="2820" max="2820" width="29.7109375" style="31" customWidth="1"/>
    <col min="2821" max="2821" width="13.42578125" style="31" customWidth="1"/>
    <col min="2822" max="2822" width="13.85546875" style="31" customWidth="1"/>
    <col min="2823" max="2827" width="16.5703125" style="31" customWidth="1"/>
    <col min="2828" max="2828" width="20.5703125" style="31" customWidth="1"/>
    <col min="2829" max="2829" width="21.140625" style="31" customWidth="1"/>
    <col min="2830" max="2830" width="9.5703125" style="31" customWidth="1"/>
    <col min="2831" max="2831" width="0.42578125" style="31" customWidth="1"/>
    <col min="2832" max="2838" width="6.42578125" style="31" customWidth="1"/>
    <col min="2839" max="3067" width="11.42578125" style="31"/>
    <col min="3068" max="3068" width="1" style="31" customWidth="1"/>
    <col min="3069" max="3069" width="4.28515625" style="31" customWidth="1"/>
    <col min="3070" max="3070" width="34.7109375" style="31" customWidth="1"/>
    <col min="3071" max="3071" width="0" style="31" hidden="1" customWidth="1"/>
    <col min="3072" max="3072" width="20" style="31" customWidth="1"/>
    <col min="3073" max="3073" width="20.85546875" style="31" customWidth="1"/>
    <col min="3074" max="3074" width="25" style="31" customWidth="1"/>
    <col min="3075" max="3075" width="18.7109375" style="31" customWidth="1"/>
    <col min="3076" max="3076" width="29.7109375" style="31" customWidth="1"/>
    <col min="3077" max="3077" width="13.42578125" style="31" customWidth="1"/>
    <col min="3078" max="3078" width="13.85546875" style="31" customWidth="1"/>
    <col min="3079" max="3083" width="16.5703125" style="31" customWidth="1"/>
    <col min="3084" max="3084" width="20.5703125" style="31" customWidth="1"/>
    <col min="3085" max="3085" width="21.140625" style="31" customWidth="1"/>
    <col min="3086" max="3086" width="9.5703125" style="31" customWidth="1"/>
    <col min="3087" max="3087" width="0.42578125" style="31" customWidth="1"/>
    <col min="3088" max="3094" width="6.42578125" style="31" customWidth="1"/>
    <col min="3095" max="3323" width="11.42578125" style="31"/>
    <col min="3324" max="3324" width="1" style="31" customWidth="1"/>
    <col min="3325" max="3325" width="4.28515625" style="31" customWidth="1"/>
    <col min="3326" max="3326" width="34.7109375" style="31" customWidth="1"/>
    <col min="3327" max="3327" width="0" style="31" hidden="1" customWidth="1"/>
    <col min="3328" max="3328" width="20" style="31" customWidth="1"/>
    <col min="3329" max="3329" width="20.85546875" style="31" customWidth="1"/>
    <col min="3330" max="3330" width="25" style="31" customWidth="1"/>
    <col min="3331" max="3331" width="18.7109375" style="31" customWidth="1"/>
    <col min="3332" max="3332" width="29.7109375" style="31" customWidth="1"/>
    <col min="3333" max="3333" width="13.42578125" style="31" customWidth="1"/>
    <col min="3334" max="3334" width="13.85546875" style="31" customWidth="1"/>
    <col min="3335" max="3339" width="16.5703125" style="31" customWidth="1"/>
    <col min="3340" max="3340" width="20.5703125" style="31" customWidth="1"/>
    <col min="3341" max="3341" width="21.140625" style="31" customWidth="1"/>
    <col min="3342" max="3342" width="9.5703125" style="31" customWidth="1"/>
    <col min="3343" max="3343" width="0.42578125" style="31" customWidth="1"/>
    <col min="3344" max="3350" width="6.42578125" style="31" customWidth="1"/>
    <col min="3351" max="3579" width="11.42578125" style="31"/>
    <col min="3580" max="3580" width="1" style="31" customWidth="1"/>
    <col min="3581" max="3581" width="4.28515625" style="31" customWidth="1"/>
    <col min="3582" max="3582" width="34.7109375" style="31" customWidth="1"/>
    <col min="3583" max="3583" width="0" style="31" hidden="1" customWidth="1"/>
    <col min="3584" max="3584" width="20" style="31" customWidth="1"/>
    <col min="3585" max="3585" width="20.85546875" style="31" customWidth="1"/>
    <col min="3586" max="3586" width="25" style="31" customWidth="1"/>
    <col min="3587" max="3587" width="18.7109375" style="31" customWidth="1"/>
    <col min="3588" max="3588" width="29.7109375" style="31" customWidth="1"/>
    <col min="3589" max="3589" width="13.42578125" style="31" customWidth="1"/>
    <col min="3590" max="3590" width="13.85546875" style="31" customWidth="1"/>
    <col min="3591" max="3595" width="16.5703125" style="31" customWidth="1"/>
    <col min="3596" max="3596" width="20.5703125" style="31" customWidth="1"/>
    <col min="3597" max="3597" width="21.140625" style="31" customWidth="1"/>
    <col min="3598" max="3598" width="9.5703125" style="31" customWidth="1"/>
    <col min="3599" max="3599" width="0.42578125" style="31" customWidth="1"/>
    <col min="3600" max="3606" width="6.42578125" style="31" customWidth="1"/>
    <col min="3607" max="3835" width="11.42578125" style="31"/>
    <col min="3836" max="3836" width="1" style="31" customWidth="1"/>
    <col min="3837" max="3837" width="4.28515625" style="31" customWidth="1"/>
    <col min="3838" max="3838" width="34.7109375" style="31" customWidth="1"/>
    <col min="3839" max="3839" width="0" style="31" hidden="1" customWidth="1"/>
    <col min="3840" max="3840" width="20" style="31" customWidth="1"/>
    <col min="3841" max="3841" width="20.85546875" style="31" customWidth="1"/>
    <col min="3842" max="3842" width="25" style="31" customWidth="1"/>
    <col min="3843" max="3843" width="18.7109375" style="31" customWidth="1"/>
    <col min="3844" max="3844" width="29.7109375" style="31" customWidth="1"/>
    <col min="3845" max="3845" width="13.42578125" style="31" customWidth="1"/>
    <col min="3846" max="3846" width="13.85546875" style="31" customWidth="1"/>
    <col min="3847" max="3851" width="16.5703125" style="31" customWidth="1"/>
    <col min="3852" max="3852" width="20.5703125" style="31" customWidth="1"/>
    <col min="3853" max="3853" width="21.140625" style="31" customWidth="1"/>
    <col min="3854" max="3854" width="9.5703125" style="31" customWidth="1"/>
    <col min="3855" max="3855" width="0.42578125" style="31" customWidth="1"/>
    <col min="3856" max="3862" width="6.42578125" style="31" customWidth="1"/>
    <col min="3863" max="4091" width="11.42578125" style="31"/>
    <col min="4092" max="4092" width="1" style="31" customWidth="1"/>
    <col min="4093" max="4093" width="4.28515625" style="31" customWidth="1"/>
    <col min="4094" max="4094" width="34.7109375" style="31" customWidth="1"/>
    <col min="4095" max="4095" width="0" style="31" hidden="1" customWidth="1"/>
    <col min="4096" max="4096" width="20" style="31" customWidth="1"/>
    <col min="4097" max="4097" width="20.85546875" style="31" customWidth="1"/>
    <col min="4098" max="4098" width="25" style="31" customWidth="1"/>
    <col min="4099" max="4099" width="18.7109375" style="31" customWidth="1"/>
    <col min="4100" max="4100" width="29.7109375" style="31" customWidth="1"/>
    <col min="4101" max="4101" width="13.42578125" style="31" customWidth="1"/>
    <col min="4102" max="4102" width="13.85546875" style="31" customWidth="1"/>
    <col min="4103" max="4107" width="16.5703125" style="31" customWidth="1"/>
    <col min="4108" max="4108" width="20.5703125" style="31" customWidth="1"/>
    <col min="4109" max="4109" width="21.140625" style="31" customWidth="1"/>
    <col min="4110" max="4110" width="9.5703125" style="31" customWidth="1"/>
    <col min="4111" max="4111" width="0.42578125" style="31" customWidth="1"/>
    <col min="4112" max="4118" width="6.42578125" style="31" customWidth="1"/>
    <col min="4119" max="4347" width="11.42578125" style="31"/>
    <col min="4348" max="4348" width="1" style="31" customWidth="1"/>
    <col min="4349" max="4349" width="4.28515625" style="31" customWidth="1"/>
    <col min="4350" max="4350" width="34.7109375" style="31" customWidth="1"/>
    <col min="4351" max="4351" width="0" style="31" hidden="1" customWidth="1"/>
    <col min="4352" max="4352" width="20" style="31" customWidth="1"/>
    <col min="4353" max="4353" width="20.85546875" style="31" customWidth="1"/>
    <col min="4354" max="4354" width="25" style="31" customWidth="1"/>
    <col min="4355" max="4355" width="18.7109375" style="31" customWidth="1"/>
    <col min="4356" max="4356" width="29.7109375" style="31" customWidth="1"/>
    <col min="4357" max="4357" width="13.42578125" style="31" customWidth="1"/>
    <col min="4358" max="4358" width="13.85546875" style="31" customWidth="1"/>
    <col min="4359" max="4363" width="16.5703125" style="31" customWidth="1"/>
    <col min="4364" max="4364" width="20.5703125" style="31" customWidth="1"/>
    <col min="4365" max="4365" width="21.140625" style="31" customWidth="1"/>
    <col min="4366" max="4366" width="9.5703125" style="31" customWidth="1"/>
    <col min="4367" max="4367" width="0.42578125" style="31" customWidth="1"/>
    <col min="4368" max="4374" width="6.42578125" style="31" customWidth="1"/>
    <col min="4375" max="4603" width="11.42578125" style="31"/>
    <col min="4604" max="4604" width="1" style="31" customWidth="1"/>
    <col min="4605" max="4605" width="4.28515625" style="31" customWidth="1"/>
    <col min="4606" max="4606" width="34.7109375" style="31" customWidth="1"/>
    <col min="4607" max="4607" width="0" style="31" hidden="1" customWidth="1"/>
    <col min="4608" max="4608" width="20" style="31" customWidth="1"/>
    <col min="4609" max="4609" width="20.85546875" style="31" customWidth="1"/>
    <col min="4610" max="4610" width="25" style="31" customWidth="1"/>
    <col min="4611" max="4611" width="18.7109375" style="31" customWidth="1"/>
    <col min="4612" max="4612" width="29.7109375" style="31" customWidth="1"/>
    <col min="4613" max="4613" width="13.42578125" style="31" customWidth="1"/>
    <col min="4614" max="4614" width="13.85546875" style="31" customWidth="1"/>
    <col min="4615" max="4619" width="16.5703125" style="31" customWidth="1"/>
    <col min="4620" max="4620" width="20.5703125" style="31" customWidth="1"/>
    <col min="4621" max="4621" width="21.140625" style="31" customWidth="1"/>
    <col min="4622" max="4622" width="9.5703125" style="31" customWidth="1"/>
    <col min="4623" max="4623" width="0.42578125" style="31" customWidth="1"/>
    <col min="4624" max="4630" width="6.42578125" style="31" customWidth="1"/>
    <col min="4631" max="4859" width="11.42578125" style="31"/>
    <col min="4860" max="4860" width="1" style="31" customWidth="1"/>
    <col min="4861" max="4861" width="4.28515625" style="31" customWidth="1"/>
    <col min="4862" max="4862" width="34.7109375" style="31" customWidth="1"/>
    <col min="4863" max="4863" width="0" style="31" hidden="1" customWidth="1"/>
    <col min="4864" max="4864" width="20" style="31" customWidth="1"/>
    <col min="4865" max="4865" width="20.85546875" style="31" customWidth="1"/>
    <col min="4866" max="4866" width="25" style="31" customWidth="1"/>
    <col min="4867" max="4867" width="18.7109375" style="31" customWidth="1"/>
    <col min="4868" max="4868" width="29.7109375" style="31" customWidth="1"/>
    <col min="4869" max="4869" width="13.42578125" style="31" customWidth="1"/>
    <col min="4870" max="4870" width="13.85546875" style="31" customWidth="1"/>
    <col min="4871" max="4875" width="16.5703125" style="31" customWidth="1"/>
    <col min="4876" max="4876" width="20.5703125" style="31" customWidth="1"/>
    <col min="4877" max="4877" width="21.140625" style="31" customWidth="1"/>
    <col min="4878" max="4878" width="9.5703125" style="31" customWidth="1"/>
    <col min="4879" max="4879" width="0.42578125" style="31" customWidth="1"/>
    <col min="4880" max="4886" width="6.42578125" style="31" customWidth="1"/>
    <col min="4887" max="5115" width="11.42578125" style="31"/>
    <col min="5116" max="5116" width="1" style="31" customWidth="1"/>
    <col min="5117" max="5117" width="4.28515625" style="31" customWidth="1"/>
    <col min="5118" max="5118" width="34.7109375" style="31" customWidth="1"/>
    <col min="5119" max="5119" width="0" style="31" hidden="1" customWidth="1"/>
    <col min="5120" max="5120" width="20" style="31" customWidth="1"/>
    <col min="5121" max="5121" width="20.85546875" style="31" customWidth="1"/>
    <col min="5122" max="5122" width="25" style="31" customWidth="1"/>
    <col min="5123" max="5123" width="18.7109375" style="31" customWidth="1"/>
    <col min="5124" max="5124" width="29.7109375" style="31" customWidth="1"/>
    <col min="5125" max="5125" width="13.42578125" style="31" customWidth="1"/>
    <col min="5126" max="5126" width="13.85546875" style="31" customWidth="1"/>
    <col min="5127" max="5131" width="16.5703125" style="31" customWidth="1"/>
    <col min="5132" max="5132" width="20.5703125" style="31" customWidth="1"/>
    <col min="5133" max="5133" width="21.140625" style="31" customWidth="1"/>
    <col min="5134" max="5134" width="9.5703125" style="31" customWidth="1"/>
    <col min="5135" max="5135" width="0.42578125" style="31" customWidth="1"/>
    <col min="5136" max="5142" width="6.42578125" style="31" customWidth="1"/>
    <col min="5143" max="5371" width="11.42578125" style="31"/>
    <col min="5372" max="5372" width="1" style="31" customWidth="1"/>
    <col min="5373" max="5373" width="4.28515625" style="31" customWidth="1"/>
    <col min="5374" max="5374" width="34.7109375" style="31" customWidth="1"/>
    <col min="5375" max="5375" width="0" style="31" hidden="1" customWidth="1"/>
    <col min="5376" max="5376" width="20" style="31" customWidth="1"/>
    <col min="5377" max="5377" width="20.85546875" style="31" customWidth="1"/>
    <col min="5378" max="5378" width="25" style="31" customWidth="1"/>
    <col min="5379" max="5379" width="18.7109375" style="31" customWidth="1"/>
    <col min="5380" max="5380" width="29.7109375" style="31" customWidth="1"/>
    <col min="5381" max="5381" width="13.42578125" style="31" customWidth="1"/>
    <col min="5382" max="5382" width="13.85546875" style="31" customWidth="1"/>
    <col min="5383" max="5387" width="16.5703125" style="31" customWidth="1"/>
    <col min="5388" max="5388" width="20.5703125" style="31" customWidth="1"/>
    <col min="5389" max="5389" width="21.140625" style="31" customWidth="1"/>
    <col min="5390" max="5390" width="9.5703125" style="31" customWidth="1"/>
    <col min="5391" max="5391" width="0.42578125" style="31" customWidth="1"/>
    <col min="5392" max="5398" width="6.42578125" style="31" customWidth="1"/>
    <col min="5399" max="5627" width="11.42578125" style="31"/>
    <col min="5628" max="5628" width="1" style="31" customWidth="1"/>
    <col min="5629" max="5629" width="4.28515625" style="31" customWidth="1"/>
    <col min="5630" max="5630" width="34.7109375" style="31" customWidth="1"/>
    <col min="5631" max="5631" width="0" style="31" hidden="1" customWidth="1"/>
    <col min="5632" max="5632" width="20" style="31" customWidth="1"/>
    <col min="5633" max="5633" width="20.85546875" style="31" customWidth="1"/>
    <col min="5634" max="5634" width="25" style="31" customWidth="1"/>
    <col min="5635" max="5635" width="18.7109375" style="31" customWidth="1"/>
    <col min="5636" max="5636" width="29.7109375" style="31" customWidth="1"/>
    <col min="5637" max="5637" width="13.42578125" style="31" customWidth="1"/>
    <col min="5638" max="5638" width="13.85546875" style="31" customWidth="1"/>
    <col min="5639" max="5643" width="16.5703125" style="31" customWidth="1"/>
    <col min="5644" max="5644" width="20.5703125" style="31" customWidth="1"/>
    <col min="5645" max="5645" width="21.140625" style="31" customWidth="1"/>
    <col min="5646" max="5646" width="9.5703125" style="31" customWidth="1"/>
    <col min="5647" max="5647" width="0.42578125" style="31" customWidth="1"/>
    <col min="5648" max="5654" width="6.42578125" style="31" customWidth="1"/>
    <col min="5655" max="5883" width="11.42578125" style="31"/>
    <col min="5884" max="5884" width="1" style="31" customWidth="1"/>
    <col min="5885" max="5885" width="4.28515625" style="31" customWidth="1"/>
    <col min="5886" max="5886" width="34.7109375" style="31" customWidth="1"/>
    <col min="5887" max="5887" width="0" style="31" hidden="1" customWidth="1"/>
    <col min="5888" max="5888" width="20" style="31" customWidth="1"/>
    <col min="5889" max="5889" width="20.85546875" style="31" customWidth="1"/>
    <col min="5890" max="5890" width="25" style="31" customWidth="1"/>
    <col min="5891" max="5891" width="18.7109375" style="31" customWidth="1"/>
    <col min="5892" max="5892" width="29.7109375" style="31" customWidth="1"/>
    <col min="5893" max="5893" width="13.42578125" style="31" customWidth="1"/>
    <col min="5894" max="5894" width="13.85546875" style="31" customWidth="1"/>
    <col min="5895" max="5899" width="16.5703125" style="31" customWidth="1"/>
    <col min="5900" max="5900" width="20.5703125" style="31" customWidth="1"/>
    <col min="5901" max="5901" width="21.140625" style="31" customWidth="1"/>
    <col min="5902" max="5902" width="9.5703125" style="31" customWidth="1"/>
    <col min="5903" max="5903" width="0.42578125" style="31" customWidth="1"/>
    <col min="5904" max="5910" width="6.42578125" style="31" customWidth="1"/>
    <col min="5911" max="6139" width="11.42578125" style="31"/>
    <col min="6140" max="6140" width="1" style="31" customWidth="1"/>
    <col min="6141" max="6141" width="4.28515625" style="31" customWidth="1"/>
    <col min="6142" max="6142" width="34.7109375" style="31" customWidth="1"/>
    <col min="6143" max="6143" width="0" style="31" hidden="1" customWidth="1"/>
    <col min="6144" max="6144" width="20" style="31" customWidth="1"/>
    <col min="6145" max="6145" width="20.85546875" style="31" customWidth="1"/>
    <col min="6146" max="6146" width="25" style="31" customWidth="1"/>
    <col min="6147" max="6147" width="18.7109375" style="31" customWidth="1"/>
    <col min="6148" max="6148" width="29.7109375" style="31" customWidth="1"/>
    <col min="6149" max="6149" width="13.42578125" style="31" customWidth="1"/>
    <col min="6150" max="6150" width="13.85546875" style="31" customWidth="1"/>
    <col min="6151" max="6155" width="16.5703125" style="31" customWidth="1"/>
    <col min="6156" max="6156" width="20.5703125" style="31" customWidth="1"/>
    <col min="6157" max="6157" width="21.140625" style="31" customWidth="1"/>
    <col min="6158" max="6158" width="9.5703125" style="31" customWidth="1"/>
    <col min="6159" max="6159" width="0.42578125" style="31" customWidth="1"/>
    <col min="6160" max="6166" width="6.42578125" style="31" customWidth="1"/>
    <col min="6167" max="6395" width="11.42578125" style="31"/>
    <col min="6396" max="6396" width="1" style="31" customWidth="1"/>
    <col min="6397" max="6397" width="4.28515625" style="31" customWidth="1"/>
    <col min="6398" max="6398" width="34.7109375" style="31" customWidth="1"/>
    <col min="6399" max="6399" width="0" style="31" hidden="1" customWidth="1"/>
    <col min="6400" max="6400" width="20" style="31" customWidth="1"/>
    <col min="6401" max="6401" width="20.85546875" style="31" customWidth="1"/>
    <col min="6402" max="6402" width="25" style="31" customWidth="1"/>
    <col min="6403" max="6403" width="18.7109375" style="31" customWidth="1"/>
    <col min="6404" max="6404" width="29.7109375" style="31" customWidth="1"/>
    <col min="6405" max="6405" width="13.42578125" style="31" customWidth="1"/>
    <col min="6406" max="6406" width="13.85546875" style="31" customWidth="1"/>
    <col min="6407" max="6411" width="16.5703125" style="31" customWidth="1"/>
    <col min="6412" max="6412" width="20.5703125" style="31" customWidth="1"/>
    <col min="6413" max="6413" width="21.140625" style="31" customWidth="1"/>
    <col min="6414" max="6414" width="9.5703125" style="31" customWidth="1"/>
    <col min="6415" max="6415" width="0.42578125" style="31" customWidth="1"/>
    <col min="6416" max="6422" width="6.42578125" style="31" customWidth="1"/>
    <col min="6423" max="6651" width="11.42578125" style="31"/>
    <col min="6652" max="6652" width="1" style="31" customWidth="1"/>
    <col min="6653" max="6653" width="4.28515625" style="31" customWidth="1"/>
    <col min="6654" max="6654" width="34.7109375" style="31" customWidth="1"/>
    <col min="6655" max="6655" width="0" style="31" hidden="1" customWidth="1"/>
    <col min="6656" max="6656" width="20" style="31" customWidth="1"/>
    <col min="6657" max="6657" width="20.85546875" style="31" customWidth="1"/>
    <col min="6658" max="6658" width="25" style="31" customWidth="1"/>
    <col min="6659" max="6659" width="18.7109375" style="31" customWidth="1"/>
    <col min="6660" max="6660" width="29.7109375" style="31" customWidth="1"/>
    <col min="6661" max="6661" width="13.42578125" style="31" customWidth="1"/>
    <col min="6662" max="6662" width="13.85546875" style="31" customWidth="1"/>
    <col min="6663" max="6667" width="16.5703125" style="31" customWidth="1"/>
    <col min="6668" max="6668" width="20.5703125" style="31" customWidth="1"/>
    <col min="6669" max="6669" width="21.140625" style="31" customWidth="1"/>
    <col min="6670" max="6670" width="9.5703125" style="31" customWidth="1"/>
    <col min="6671" max="6671" width="0.42578125" style="31" customWidth="1"/>
    <col min="6672" max="6678" width="6.42578125" style="31" customWidth="1"/>
    <col min="6679" max="6907" width="11.42578125" style="31"/>
    <col min="6908" max="6908" width="1" style="31" customWidth="1"/>
    <col min="6909" max="6909" width="4.28515625" style="31" customWidth="1"/>
    <col min="6910" max="6910" width="34.7109375" style="31" customWidth="1"/>
    <col min="6911" max="6911" width="0" style="31" hidden="1" customWidth="1"/>
    <col min="6912" max="6912" width="20" style="31" customWidth="1"/>
    <col min="6913" max="6913" width="20.85546875" style="31" customWidth="1"/>
    <col min="6914" max="6914" width="25" style="31" customWidth="1"/>
    <col min="6915" max="6915" width="18.7109375" style="31" customWidth="1"/>
    <col min="6916" max="6916" width="29.7109375" style="31" customWidth="1"/>
    <col min="6917" max="6917" width="13.42578125" style="31" customWidth="1"/>
    <col min="6918" max="6918" width="13.85546875" style="31" customWidth="1"/>
    <col min="6919" max="6923" width="16.5703125" style="31" customWidth="1"/>
    <col min="6924" max="6924" width="20.5703125" style="31" customWidth="1"/>
    <col min="6925" max="6925" width="21.140625" style="31" customWidth="1"/>
    <col min="6926" max="6926" width="9.5703125" style="31" customWidth="1"/>
    <col min="6927" max="6927" width="0.42578125" style="31" customWidth="1"/>
    <col min="6928" max="6934" width="6.42578125" style="31" customWidth="1"/>
    <col min="6935" max="7163" width="11.42578125" style="31"/>
    <col min="7164" max="7164" width="1" style="31" customWidth="1"/>
    <col min="7165" max="7165" width="4.28515625" style="31" customWidth="1"/>
    <col min="7166" max="7166" width="34.7109375" style="31" customWidth="1"/>
    <col min="7167" max="7167" width="0" style="31" hidden="1" customWidth="1"/>
    <col min="7168" max="7168" width="20" style="31" customWidth="1"/>
    <col min="7169" max="7169" width="20.85546875" style="31" customWidth="1"/>
    <col min="7170" max="7170" width="25" style="31" customWidth="1"/>
    <col min="7171" max="7171" width="18.7109375" style="31" customWidth="1"/>
    <col min="7172" max="7172" width="29.7109375" style="31" customWidth="1"/>
    <col min="7173" max="7173" width="13.42578125" style="31" customWidth="1"/>
    <col min="7174" max="7174" width="13.85546875" style="31" customWidth="1"/>
    <col min="7175" max="7179" width="16.5703125" style="31" customWidth="1"/>
    <col min="7180" max="7180" width="20.5703125" style="31" customWidth="1"/>
    <col min="7181" max="7181" width="21.140625" style="31" customWidth="1"/>
    <col min="7182" max="7182" width="9.5703125" style="31" customWidth="1"/>
    <col min="7183" max="7183" width="0.42578125" style="31" customWidth="1"/>
    <col min="7184" max="7190" width="6.42578125" style="31" customWidth="1"/>
    <col min="7191" max="7419" width="11.42578125" style="31"/>
    <col min="7420" max="7420" width="1" style="31" customWidth="1"/>
    <col min="7421" max="7421" width="4.28515625" style="31" customWidth="1"/>
    <col min="7422" max="7422" width="34.7109375" style="31" customWidth="1"/>
    <col min="7423" max="7423" width="0" style="31" hidden="1" customWidth="1"/>
    <col min="7424" max="7424" width="20" style="31" customWidth="1"/>
    <col min="7425" max="7425" width="20.85546875" style="31" customWidth="1"/>
    <col min="7426" max="7426" width="25" style="31" customWidth="1"/>
    <col min="7427" max="7427" width="18.7109375" style="31" customWidth="1"/>
    <col min="7428" max="7428" width="29.7109375" style="31" customWidth="1"/>
    <col min="7429" max="7429" width="13.42578125" style="31" customWidth="1"/>
    <col min="7430" max="7430" width="13.85546875" style="31" customWidth="1"/>
    <col min="7431" max="7435" width="16.5703125" style="31" customWidth="1"/>
    <col min="7436" max="7436" width="20.5703125" style="31" customWidth="1"/>
    <col min="7437" max="7437" width="21.140625" style="31" customWidth="1"/>
    <col min="7438" max="7438" width="9.5703125" style="31" customWidth="1"/>
    <col min="7439" max="7439" width="0.42578125" style="31" customWidth="1"/>
    <col min="7440" max="7446" width="6.42578125" style="31" customWidth="1"/>
    <col min="7447" max="7675" width="11.42578125" style="31"/>
    <col min="7676" max="7676" width="1" style="31" customWidth="1"/>
    <col min="7677" max="7677" width="4.28515625" style="31" customWidth="1"/>
    <col min="7678" max="7678" width="34.7109375" style="31" customWidth="1"/>
    <col min="7679" max="7679" width="0" style="31" hidden="1" customWidth="1"/>
    <col min="7680" max="7680" width="20" style="31" customWidth="1"/>
    <col min="7681" max="7681" width="20.85546875" style="31" customWidth="1"/>
    <col min="7682" max="7682" width="25" style="31" customWidth="1"/>
    <col min="7683" max="7683" width="18.7109375" style="31" customWidth="1"/>
    <col min="7684" max="7684" width="29.7109375" style="31" customWidth="1"/>
    <col min="7685" max="7685" width="13.42578125" style="31" customWidth="1"/>
    <col min="7686" max="7686" width="13.85546875" style="31" customWidth="1"/>
    <col min="7687" max="7691" width="16.5703125" style="31" customWidth="1"/>
    <col min="7692" max="7692" width="20.5703125" style="31" customWidth="1"/>
    <col min="7693" max="7693" width="21.140625" style="31" customWidth="1"/>
    <col min="7694" max="7694" width="9.5703125" style="31" customWidth="1"/>
    <col min="7695" max="7695" width="0.42578125" style="31" customWidth="1"/>
    <col min="7696" max="7702" width="6.42578125" style="31" customWidth="1"/>
    <col min="7703" max="7931" width="11.42578125" style="31"/>
    <col min="7932" max="7932" width="1" style="31" customWidth="1"/>
    <col min="7933" max="7933" width="4.28515625" style="31" customWidth="1"/>
    <col min="7934" max="7934" width="34.7109375" style="31" customWidth="1"/>
    <col min="7935" max="7935" width="0" style="31" hidden="1" customWidth="1"/>
    <col min="7936" max="7936" width="20" style="31" customWidth="1"/>
    <col min="7937" max="7937" width="20.85546875" style="31" customWidth="1"/>
    <col min="7938" max="7938" width="25" style="31" customWidth="1"/>
    <col min="7939" max="7939" width="18.7109375" style="31" customWidth="1"/>
    <col min="7940" max="7940" width="29.7109375" style="31" customWidth="1"/>
    <col min="7941" max="7941" width="13.42578125" style="31" customWidth="1"/>
    <col min="7942" max="7942" width="13.85546875" style="31" customWidth="1"/>
    <col min="7943" max="7947" width="16.5703125" style="31" customWidth="1"/>
    <col min="7948" max="7948" width="20.5703125" style="31" customWidth="1"/>
    <col min="7949" max="7949" width="21.140625" style="31" customWidth="1"/>
    <col min="7950" max="7950" width="9.5703125" style="31" customWidth="1"/>
    <col min="7951" max="7951" width="0.42578125" style="31" customWidth="1"/>
    <col min="7952" max="7958" width="6.42578125" style="31" customWidth="1"/>
    <col min="7959" max="8187" width="11.42578125" style="31"/>
    <col min="8188" max="8188" width="1" style="31" customWidth="1"/>
    <col min="8189" max="8189" width="4.28515625" style="31" customWidth="1"/>
    <col min="8190" max="8190" width="34.7109375" style="31" customWidth="1"/>
    <col min="8191" max="8191" width="0" style="31" hidden="1" customWidth="1"/>
    <col min="8192" max="8192" width="20" style="31" customWidth="1"/>
    <col min="8193" max="8193" width="20.85546875" style="31" customWidth="1"/>
    <col min="8194" max="8194" width="25" style="31" customWidth="1"/>
    <col min="8195" max="8195" width="18.7109375" style="31" customWidth="1"/>
    <col min="8196" max="8196" width="29.7109375" style="31" customWidth="1"/>
    <col min="8197" max="8197" width="13.42578125" style="31" customWidth="1"/>
    <col min="8198" max="8198" width="13.85546875" style="31" customWidth="1"/>
    <col min="8199" max="8203" width="16.5703125" style="31" customWidth="1"/>
    <col min="8204" max="8204" width="20.5703125" style="31" customWidth="1"/>
    <col min="8205" max="8205" width="21.140625" style="31" customWidth="1"/>
    <col min="8206" max="8206" width="9.5703125" style="31" customWidth="1"/>
    <col min="8207" max="8207" width="0.42578125" style="31" customWidth="1"/>
    <col min="8208" max="8214" width="6.42578125" style="31" customWidth="1"/>
    <col min="8215" max="8443" width="11.42578125" style="31"/>
    <col min="8444" max="8444" width="1" style="31" customWidth="1"/>
    <col min="8445" max="8445" width="4.28515625" style="31" customWidth="1"/>
    <col min="8446" max="8446" width="34.7109375" style="31" customWidth="1"/>
    <col min="8447" max="8447" width="0" style="31" hidden="1" customWidth="1"/>
    <col min="8448" max="8448" width="20" style="31" customWidth="1"/>
    <col min="8449" max="8449" width="20.85546875" style="31" customWidth="1"/>
    <col min="8450" max="8450" width="25" style="31" customWidth="1"/>
    <col min="8451" max="8451" width="18.7109375" style="31" customWidth="1"/>
    <col min="8452" max="8452" width="29.7109375" style="31" customWidth="1"/>
    <col min="8453" max="8453" width="13.42578125" style="31" customWidth="1"/>
    <col min="8454" max="8454" width="13.85546875" style="31" customWidth="1"/>
    <col min="8455" max="8459" width="16.5703125" style="31" customWidth="1"/>
    <col min="8460" max="8460" width="20.5703125" style="31" customWidth="1"/>
    <col min="8461" max="8461" width="21.140625" style="31" customWidth="1"/>
    <col min="8462" max="8462" width="9.5703125" style="31" customWidth="1"/>
    <col min="8463" max="8463" width="0.42578125" style="31" customWidth="1"/>
    <col min="8464" max="8470" width="6.42578125" style="31" customWidth="1"/>
    <col min="8471" max="8699" width="11.42578125" style="31"/>
    <col min="8700" max="8700" width="1" style="31" customWidth="1"/>
    <col min="8701" max="8701" width="4.28515625" style="31" customWidth="1"/>
    <col min="8702" max="8702" width="34.7109375" style="31" customWidth="1"/>
    <col min="8703" max="8703" width="0" style="31" hidden="1" customWidth="1"/>
    <col min="8704" max="8704" width="20" style="31" customWidth="1"/>
    <col min="8705" max="8705" width="20.85546875" style="31" customWidth="1"/>
    <col min="8706" max="8706" width="25" style="31" customWidth="1"/>
    <col min="8707" max="8707" width="18.7109375" style="31" customWidth="1"/>
    <col min="8708" max="8708" width="29.7109375" style="31" customWidth="1"/>
    <col min="8709" max="8709" width="13.42578125" style="31" customWidth="1"/>
    <col min="8710" max="8710" width="13.85546875" style="31" customWidth="1"/>
    <col min="8711" max="8715" width="16.5703125" style="31" customWidth="1"/>
    <col min="8716" max="8716" width="20.5703125" style="31" customWidth="1"/>
    <col min="8717" max="8717" width="21.140625" style="31" customWidth="1"/>
    <col min="8718" max="8718" width="9.5703125" style="31" customWidth="1"/>
    <col min="8719" max="8719" width="0.42578125" style="31" customWidth="1"/>
    <col min="8720" max="8726" width="6.42578125" style="31" customWidth="1"/>
    <col min="8727" max="8955" width="11.42578125" style="31"/>
    <col min="8956" max="8956" width="1" style="31" customWidth="1"/>
    <col min="8957" max="8957" width="4.28515625" style="31" customWidth="1"/>
    <col min="8958" max="8958" width="34.7109375" style="31" customWidth="1"/>
    <col min="8959" max="8959" width="0" style="31" hidden="1" customWidth="1"/>
    <col min="8960" max="8960" width="20" style="31" customWidth="1"/>
    <col min="8961" max="8961" width="20.85546875" style="31" customWidth="1"/>
    <col min="8962" max="8962" width="25" style="31" customWidth="1"/>
    <col min="8963" max="8963" width="18.7109375" style="31" customWidth="1"/>
    <col min="8964" max="8964" width="29.7109375" style="31" customWidth="1"/>
    <col min="8965" max="8965" width="13.42578125" style="31" customWidth="1"/>
    <col min="8966" max="8966" width="13.85546875" style="31" customWidth="1"/>
    <col min="8967" max="8971" width="16.5703125" style="31" customWidth="1"/>
    <col min="8972" max="8972" width="20.5703125" style="31" customWidth="1"/>
    <col min="8973" max="8973" width="21.140625" style="31" customWidth="1"/>
    <col min="8974" max="8974" width="9.5703125" style="31" customWidth="1"/>
    <col min="8975" max="8975" width="0.42578125" style="31" customWidth="1"/>
    <col min="8976" max="8982" width="6.42578125" style="31" customWidth="1"/>
    <col min="8983" max="9211" width="11.42578125" style="31"/>
    <col min="9212" max="9212" width="1" style="31" customWidth="1"/>
    <col min="9213" max="9213" width="4.28515625" style="31" customWidth="1"/>
    <col min="9214" max="9214" width="34.7109375" style="31" customWidth="1"/>
    <col min="9215" max="9215" width="0" style="31" hidden="1" customWidth="1"/>
    <col min="9216" max="9216" width="20" style="31" customWidth="1"/>
    <col min="9217" max="9217" width="20.85546875" style="31" customWidth="1"/>
    <col min="9218" max="9218" width="25" style="31" customWidth="1"/>
    <col min="9219" max="9219" width="18.7109375" style="31" customWidth="1"/>
    <col min="9220" max="9220" width="29.7109375" style="31" customWidth="1"/>
    <col min="9221" max="9221" width="13.42578125" style="31" customWidth="1"/>
    <col min="9222" max="9222" width="13.85546875" style="31" customWidth="1"/>
    <col min="9223" max="9227" width="16.5703125" style="31" customWidth="1"/>
    <col min="9228" max="9228" width="20.5703125" style="31" customWidth="1"/>
    <col min="9229" max="9229" width="21.140625" style="31" customWidth="1"/>
    <col min="9230" max="9230" width="9.5703125" style="31" customWidth="1"/>
    <col min="9231" max="9231" width="0.42578125" style="31" customWidth="1"/>
    <col min="9232" max="9238" width="6.42578125" style="31" customWidth="1"/>
    <col min="9239" max="9467" width="11.42578125" style="31"/>
    <col min="9468" max="9468" width="1" style="31" customWidth="1"/>
    <col min="9469" max="9469" width="4.28515625" style="31" customWidth="1"/>
    <col min="9470" max="9470" width="34.7109375" style="31" customWidth="1"/>
    <col min="9471" max="9471" width="0" style="31" hidden="1" customWidth="1"/>
    <col min="9472" max="9472" width="20" style="31" customWidth="1"/>
    <col min="9473" max="9473" width="20.85546875" style="31" customWidth="1"/>
    <col min="9474" max="9474" width="25" style="31" customWidth="1"/>
    <col min="9475" max="9475" width="18.7109375" style="31" customWidth="1"/>
    <col min="9476" max="9476" width="29.7109375" style="31" customWidth="1"/>
    <col min="9477" max="9477" width="13.42578125" style="31" customWidth="1"/>
    <col min="9478" max="9478" width="13.85546875" style="31" customWidth="1"/>
    <col min="9479" max="9483" width="16.5703125" style="31" customWidth="1"/>
    <col min="9484" max="9484" width="20.5703125" style="31" customWidth="1"/>
    <col min="9485" max="9485" width="21.140625" style="31" customWidth="1"/>
    <col min="9486" max="9486" width="9.5703125" style="31" customWidth="1"/>
    <col min="9487" max="9487" width="0.42578125" style="31" customWidth="1"/>
    <col min="9488" max="9494" width="6.42578125" style="31" customWidth="1"/>
    <col min="9495" max="9723" width="11.42578125" style="31"/>
    <col min="9724" max="9724" width="1" style="31" customWidth="1"/>
    <col min="9725" max="9725" width="4.28515625" style="31" customWidth="1"/>
    <col min="9726" max="9726" width="34.7109375" style="31" customWidth="1"/>
    <col min="9727" max="9727" width="0" style="31" hidden="1" customWidth="1"/>
    <col min="9728" max="9728" width="20" style="31" customWidth="1"/>
    <col min="9729" max="9729" width="20.85546875" style="31" customWidth="1"/>
    <col min="9730" max="9730" width="25" style="31" customWidth="1"/>
    <col min="9731" max="9731" width="18.7109375" style="31" customWidth="1"/>
    <col min="9732" max="9732" width="29.7109375" style="31" customWidth="1"/>
    <col min="9733" max="9733" width="13.42578125" style="31" customWidth="1"/>
    <col min="9734" max="9734" width="13.85546875" style="31" customWidth="1"/>
    <col min="9735" max="9739" width="16.5703125" style="31" customWidth="1"/>
    <col min="9740" max="9740" width="20.5703125" style="31" customWidth="1"/>
    <col min="9741" max="9741" width="21.140625" style="31" customWidth="1"/>
    <col min="9742" max="9742" width="9.5703125" style="31" customWidth="1"/>
    <col min="9743" max="9743" width="0.42578125" style="31" customWidth="1"/>
    <col min="9744" max="9750" width="6.42578125" style="31" customWidth="1"/>
    <col min="9751" max="9979" width="11.42578125" style="31"/>
    <col min="9980" max="9980" width="1" style="31" customWidth="1"/>
    <col min="9981" max="9981" width="4.28515625" style="31" customWidth="1"/>
    <col min="9982" max="9982" width="34.7109375" style="31" customWidth="1"/>
    <col min="9983" max="9983" width="0" style="31" hidden="1" customWidth="1"/>
    <col min="9984" max="9984" width="20" style="31" customWidth="1"/>
    <col min="9985" max="9985" width="20.85546875" style="31" customWidth="1"/>
    <col min="9986" max="9986" width="25" style="31" customWidth="1"/>
    <col min="9987" max="9987" width="18.7109375" style="31" customWidth="1"/>
    <col min="9988" max="9988" width="29.7109375" style="31" customWidth="1"/>
    <col min="9989" max="9989" width="13.42578125" style="31" customWidth="1"/>
    <col min="9990" max="9990" width="13.85546875" style="31" customWidth="1"/>
    <col min="9991" max="9995" width="16.5703125" style="31" customWidth="1"/>
    <col min="9996" max="9996" width="20.5703125" style="31" customWidth="1"/>
    <col min="9997" max="9997" width="21.140625" style="31" customWidth="1"/>
    <col min="9998" max="9998" width="9.5703125" style="31" customWidth="1"/>
    <col min="9999" max="9999" width="0.42578125" style="31" customWidth="1"/>
    <col min="10000" max="10006" width="6.42578125" style="31" customWidth="1"/>
    <col min="10007" max="10235" width="11.42578125" style="31"/>
    <col min="10236" max="10236" width="1" style="31" customWidth="1"/>
    <col min="10237" max="10237" width="4.28515625" style="31" customWidth="1"/>
    <col min="10238" max="10238" width="34.7109375" style="31" customWidth="1"/>
    <col min="10239" max="10239" width="0" style="31" hidden="1" customWidth="1"/>
    <col min="10240" max="10240" width="20" style="31" customWidth="1"/>
    <col min="10241" max="10241" width="20.85546875" style="31" customWidth="1"/>
    <col min="10242" max="10242" width="25" style="31" customWidth="1"/>
    <col min="10243" max="10243" width="18.7109375" style="31" customWidth="1"/>
    <col min="10244" max="10244" width="29.7109375" style="31" customWidth="1"/>
    <col min="10245" max="10245" width="13.42578125" style="31" customWidth="1"/>
    <col min="10246" max="10246" width="13.85546875" style="31" customWidth="1"/>
    <col min="10247" max="10251" width="16.5703125" style="31" customWidth="1"/>
    <col min="10252" max="10252" width="20.5703125" style="31" customWidth="1"/>
    <col min="10253" max="10253" width="21.140625" style="31" customWidth="1"/>
    <col min="10254" max="10254" width="9.5703125" style="31" customWidth="1"/>
    <col min="10255" max="10255" width="0.42578125" style="31" customWidth="1"/>
    <col min="10256" max="10262" width="6.42578125" style="31" customWidth="1"/>
    <col min="10263" max="10491" width="11.42578125" style="31"/>
    <col min="10492" max="10492" width="1" style="31" customWidth="1"/>
    <col min="10493" max="10493" width="4.28515625" style="31" customWidth="1"/>
    <col min="10494" max="10494" width="34.7109375" style="31" customWidth="1"/>
    <col min="10495" max="10495" width="0" style="31" hidden="1" customWidth="1"/>
    <col min="10496" max="10496" width="20" style="31" customWidth="1"/>
    <col min="10497" max="10497" width="20.85546875" style="31" customWidth="1"/>
    <col min="10498" max="10498" width="25" style="31" customWidth="1"/>
    <col min="10499" max="10499" width="18.7109375" style="31" customWidth="1"/>
    <col min="10500" max="10500" width="29.7109375" style="31" customWidth="1"/>
    <col min="10501" max="10501" width="13.42578125" style="31" customWidth="1"/>
    <col min="10502" max="10502" width="13.85546875" style="31" customWidth="1"/>
    <col min="10503" max="10507" width="16.5703125" style="31" customWidth="1"/>
    <col min="10508" max="10508" width="20.5703125" style="31" customWidth="1"/>
    <col min="10509" max="10509" width="21.140625" style="31" customWidth="1"/>
    <col min="10510" max="10510" width="9.5703125" style="31" customWidth="1"/>
    <col min="10511" max="10511" width="0.42578125" style="31" customWidth="1"/>
    <col min="10512" max="10518" width="6.42578125" style="31" customWidth="1"/>
    <col min="10519" max="10747" width="11.42578125" style="31"/>
    <col min="10748" max="10748" width="1" style="31" customWidth="1"/>
    <col min="10749" max="10749" width="4.28515625" style="31" customWidth="1"/>
    <col min="10750" max="10750" width="34.7109375" style="31" customWidth="1"/>
    <col min="10751" max="10751" width="0" style="31" hidden="1" customWidth="1"/>
    <col min="10752" max="10752" width="20" style="31" customWidth="1"/>
    <col min="10753" max="10753" width="20.85546875" style="31" customWidth="1"/>
    <col min="10754" max="10754" width="25" style="31" customWidth="1"/>
    <col min="10755" max="10755" width="18.7109375" style="31" customWidth="1"/>
    <col min="10756" max="10756" width="29.7109375" style="31" customWidth="1"/>
    <col min="10757" max="10757" width="13.42578125" style="31" customWidth="1"/>
    <col min="10758" max="10758" width="13.85546875" style="31" customWidth="1"/>
    <col min="10759" max="10763" width="16.5703125" style="31" customWidth="1"/>
    <col min="10764" max="10764" width="20.5703125" style="31" customWidth="1"/>
    <col min="10765" max="10765" width="21.140625" style="31" customWidth="1"/>
    <col min="10766" max="10766" width="9.5703125" style="31" customWidth="1"/>
    <col min="10767" max="10767" width="0.42578125" style="31" customWidth="1"/>
    <col min="10768" max="10774" width="6.42578125" style="31" customWidth="1"/>
    <col min="10775" max="11003" width="11.42578125" style="31"/>
    <col min="11004" max="11004" width="1" style="31" customWidth="1"/>
    <col min="11005" max="11005" width="4.28515625" style="31" customWidth="1"/>
    <col min="11006" max="11006" width="34.7109375" style="31" customWidth="1"/>
    <col min="11007" max="11007" width="0" style="31" hidden="1" customWidth="1"/>
    <col min="11008" max="11008" width="20" style="31" customWidth="1"/>
    <col min="11009" max="11009" width="20.85546875" style="31" customWidth="1"/>
    <col min="11010" max="11010" width="25" style="31" customWidth="1"/>
    <col min="11011" max="11011" width="18.7109375" style="31" customWidth="1"/>
    <col min="11012" max="11012" width="29.7109375" style="31" customWidth="1"/>
    <col min="11013" max="11013" width="13.42578125" style="31" customWidth="1"/>
    <col min="11014" max="11014" width="13.85546875" style="31" customWidth="1"/>
    <col min="11015" max="11019" width="16.5703125" style="31" customWidth="1"/>
    <col min="11020" max="11020" width="20.5703125" style="31" customWidth="1"/>
    <col min="11021" max="11021" width="21.140625" style="31" customWidth="1"/>
    <col min="11022" max="11022" width="9.5703125" style="31" customWidth="1"/>
    <col min="11023" max="11023" width="0.42578125" style="31" customWidth="1"/>
    <col min="11024" max="11030" width="6.42578125" style="31" customWidth="1"/>
    <col min="11031" max="11259" width="11.42578125" style="31"/>
    <col min="11260" max="11260" width="1" style="31" customWidth="1"/>
    <col min="11261" max="11261" width="4.28515625" style="31" customWidth="1"/>
    <col min="11262" max="11262" width="34.7109375" style="31" customWidth="1"/>
    <col min="11263" max="11263" width="0" style="31" hidden="1" customWidth="1"/>
    <col min="11264" max="11264" width="20" style="31" customWidth="1"/>
    <col min="11265" max="11265" width="20.85546875" style="31" customWidth="1"/>
    <col min="11266" max="11266" width="25" style="31" customWidth="1"/>
    <col min="11267" max="11267" width="18.7109375" style="31" customWidth="1"/>
    <col min="11268" max="11268" width="29.7109375" style="31" customWidth="1"/>
    <col min="11269" max="11269" width="13.42578125" style="31" customWidth="1"/>
    <col min="11270" max="11270" width="13.85546875" style="31" customWidth="1"/>
    <col min="11271" max="11275" width="16.5703125" style="31" customWidth="1"/>
    <col min="11276" max="11276" width="20.5703125" style="31" customWidth="1"/>
    <col min="11277" max="11277" width="21.140625" style="31" customWidth="1"/>
    <col min="11278" max="11278" width="9.5703125" style="31" customWidth="1"/>
    <col min="11279" max="11279" width="0.42578125" style="31" customWidth="1"/>
    <col min="11280" max="11286" width="6.42578125" style="31" customWidth="1"/>
    <col min="11287" max="11515" width="11.42578125" style="31"/>
    <col min="11516" max="11516" width="1" style="31" customWidth="1"/>
    <col min="11517" max="11517" width="4.28515625" style="31" customWidth="1"/>
    <col min="11518" max="11518" width="34.7109375" style="31" customWidth="1"/>
    <col min="11519" max="11519" width="0" style="31" hidden="1" customWidth="1"/>
    <col min="11520" max="11520" width="20" style="31" customWidth="1"/>
    <col min="11521" max="11521" width="20.85546875" style="31" customWidth="1"/>
    <col min="11522" max="11522" width="25" style="31" customWidth="1"/>
    <col min="11523" max="11523" width="18.7109375" style="31" customWidth="1"/>
    <col min="11524" max="11524" width="29.7109375" style="31" customWidth="1"/>
    <col min="11525" max="11525" width="13.42578125" style="31" customWidth="1"/>
    <col min="11526" max="11526" width="13.85546875" style="31" customWidth="1"/>
    <col min="11527" max="11531" width="16.5703125" style="31" customWidth="1"/>
    <col min="11532" max="11532" width="20.5703125" style="31" customWidth="1"/>
    <col min="11533" max="11533" width="21.140625" style="31" customWidth="1"/>
    <col min="11534" max="11534" width="9.5703125" style="31" customWidth="1"/>
    <col min="11535" max="11535" width="0.42578125" style="31" customWidth="1"/>
    <col min="11536" max="11542" width="6.42578125" style="31" customWidth="1"/>
    <col min="11543" max="11771" width="11.42578125" style="31"/>
    <col min="11772" max="11772" width="1" style="31" customWidth="1"/>
    <col min="11773" max="11773" width="4.28515625" style="31" customWidth="1"/>
    <col min="11774" max="11774" width="34.7109375" style="31" customWidth="1"/>
    <col min="11775" max="11775" width="0" style="31" hidden="1" customWidth="1"/>
    <col min="11776" max="11776" width="20" style="31" customWidth="1"/>
    <col min="11777" max="11777" width="20.85546875" style="31" customWidth="1"/>
    <col min="11778" max="11778" width="25" style="31" customWidth="1"/>
    <col min="11779" max="11779" width="18.7109375" style="31" customWidth="1"/>
    <col min="11780" max="11780" width="29.7109375" style="31" customWidth="1"/>
    <col min="11781" max="11781" width="13.42578125" style="31" customWidth="1"/>
    <col min="11782" max="11782" width="13.85546875" style="31" customWidth="1"/>
    <col min="11783" max="11787" width="16.5703125" style="31" customWidth="1"/>
    <col min="11788" max="11788" width="20.5703125" style="31" customWidth="1"/>
    <col min="11789" max="11789" width="21.140625" style="31" customWidth="1"/>
    <col min="11790" max="11790" width="9.5703125" style="31" customWidth="1"/>
    <col min="11791" max="11791" width="0.42578125" style="31" customWidth="1"/>
    <col min="11792" max="11798" width="6.42578125" style="31" customWidth="1"/>
    <col min="11799" max="12027" width="11.42578125" style="31"/>
    <col min="12028" max="12028" width="1" style="31" customWidth="1"/>
    <col min="12029" max="12029" width="4.28515625" style="31" customWidth="1"/>
    <col min="12030" max="12030" width="34.7109375" style="31" customWidth="1"/>
    <col min="12031" max="12031" width="0" style="31" hidden="1" customWidth="1"/>
    <col min="12032" max="12032" width="20" style="31" customWidth="1"/>
    <col min="12033" max="12033" width="20.85546875" style="31" customWidth="1"/>
    <col min="12034" max="12034" width="25" style="31" customWidth="1"/>
    <col min="12035" max="12035" width="18.7109375" style="31" customWidth="1"/>
    <col min="12036" max="12036" width="29.7109375" style="31" customWidth="1"/>
    <col min="12037" max="12037" width="13.42578125" style="31" customWidth="1"/>
    <col min="12038" max="12038" width="13.85546875" style="31" customWidth="1"/>
    <col min="12039" max="12043" width="16.5703125" style="31" customWidth="1"/>
    <col min="12044" max="12044" width="20.5703125" style="31" customWidth="1"/>
    <col min="12045" max="12045" width="21.140625" style="31" customWidth="1"/>
    <col min="12046" max="12046" width="9.5703125" style="31" customWidth="1"/>
    <col min="12047" max="12047" width="0.42578125" style="31" customWidth="1"/>
    <col min="12048" max="12054" width="6.42578125" style="31" customWidth="1"/>
    <col min="12055" max="12283" width="11.42578125" style="31"/>
    <col min="12284" max="12284" width="1" style="31" customWidth="1"/>
    <col min="12285" max="12285" width="4.28515625" style="31" customWidth="1"/>
    <col min="12286" max="12286" width="34.7109375" style="31" customWidth="1"/>
    <col min="12287" max="12287" width="0" style="31" hidden="1" customWidth="1"/>
    <col min="12288" max="12288" width="20" style="31" customWidth="1"/>
    <col min="12289" max="12289" width="20.85546875" style="31" customWidth="1"/>
    <col min="12290" max="12290" width="25" style="31" customWidth="1"/>
    <col min="12291" max="12291" width="18.7109375" style="31" customWidth="1"/>
    <col min="12292" max="12292" width="29.7109375" style="31" customWidth="1"/>
    <col min="12293" max="12293" width="13.42578125" style="31" customWidth="1"/>
    <col min="12294" max="12294" width="13.85546875" style="31" customWidth="1"/>
    <col min="12295" max="12299" width="16.5703125" style="31" customWidth="1"/>
    <col min="12300" max="12300" width="20.5703125" style="31" customWidth="1"/>
    <col min="12301" max="12301" width="21.140625" style="31" customWidth="1"/>
    <col min="12302" max="12302" width="9.5703125" style="31" customWidth="1"/>
    <col min="12303" max="12303" width="0.42578125" style="31" customWidth="1"/>
    <col min="12304" max="12310" width="6.42578125" style="31" customWidth="1"/>
    <col min="12311" max="12539" width="11.42578125" style="31"/>
    <col min="12540" max="12540" width="1" style="31" customWidth="1"/>
    <col min="12541" max="12541" width="4.28515625" style="31" customWidth="1"/>
    <col min="12542" max="12542" width="34.7109375" style="31" customWidth="1"/>
    <col min="12543" max="12543" width="0" style="31" hidden="1" customWidth="1"/>
    <col min="12544" max="12544" width="20" style="31" customWidth="1"/>
    <col min="12545" max="12545" width="20.85546875" style="31" customWidth="1"/>
    <col min="12546" max="12546" width="25" style="31" customWidth="1"/>
    <col min="12547" max="12547" width="18.7109375" style="31" customWidth="1"/>
    <col min="12548" max="12548" width="29.7109375" style="31" customWidth="1"/>
    <col min="12549" max="12549" width="13.42578125" style="31" customWidth="1"/>
    <col min="12550" max="12550" width="13.85546875" style="31" customWidth="1"/>
    <col min="12551" max="12555" width="16.5703125" style="31" customWidth="1"/>
    <col min="12556" max="12556" width="20.5703125" style="31" customWidth="1"/>
    <col min="12557" max="12557" width="21.140625" style="31" customWidth="1"/>
    <col min="12558" max="12558" width="9.5703125" style="31" customWidth="1"/>
    <col min="12559" max="12559" width="0.42578125" style="31" customWidth="1"/>
    <col min="12560" max="12566" width="6.42578125" style="31" customWidth="1"/>
    <col min="12567" max="12795" width="11.42578125" style="31"/>
    <col min="12796" max="12796" width="1" style="31" customWidth="1"/>
    <col min="12797" max="12797" width="4.28515625" style="31" customWidth="1"/>
    <col min="12798" max="12798" width="34.7109375" style="31" customWidth="1"/>
    <col min="12799" max="12799" width="0" style="31" hidden="1" customWidth="1"/>
    <col min="12800" max="12800" width="20" style="31" customWidth="1"/>
    <col min="12801" max="12801" width="20.85546875" style="31" customWidth="1"/>
    <col min="12802" max="12802" width="25" style="31" customWidth="1"/>
    <col min="12803" max="12803" width="18.7109375" style="31" customWidth="1"/>
    <col min="12804" max="12804" width="29.7109375" style="31" customWidth="1"/>
    <col min="12805" max="12805" width="13.42578125" style="31" customWidth="1"/>
    <col min="12806" max="12806" width="13.85546875" style="31" customWidth="1"/>
    <col min="12807" max="12811" width="16.5703125" style="31" customWidth="1"/>
    <col min="12812" max="12812" width="20.5703125" style="31" customWidth="1"/>
    <col min="12813" max="12813" width="21.140625" style="31" customWidth="1"/>
    <col min="12814" max="12814" width="9.5703125" style="31" customWidth="1"/>
    <col min="12815" max="12815" width="0.42578125" style="31" customWidth="1"/>
    <col min="12816" max="12822" width="6.42578125" style="31" customWidth="1"/>
    <col min="12823" max="13051" width="11.42578125" style="31"/>
    <col min="13052" max="13052" width="1" style="31" customWidth="1"/>
    <col min="13053" max="13053" width="4.28515625" style="31" customWidth="1"/>
    <col min="13054" max="13054" width="34.7109375" style="31" customWidth="1"/>
    <col min="13055" max="13055" width="0" style="31" hidden="1" customWidth="1"/>
    <col min="13056" max="13056" width="20" style="31" customWidth="1"/>
    <col min="13057" max="13057" width="20.85546875" style="31" customWidth="1"/>
    <col min="13058" max="13058" width="25" style="31" customWidth="1"/>
    <col min="13059" max="13059" width="18.7109375" style="31" customWidth="1"/>
    <col min="13060" max="13060" width="29.7109375" style="31" customWidth="1"/>
    <col min="13061" max="13061" width="13.42578125" style="31" customWidth="1"/>
    <col min="13062" max="13062" width="13.85546875" style="31" customWidth="1"/>
    <col min="13063" max="13067" width="16.5703125" style="31" customWidth="1"/>
    <col min="13068" max="13068" width="20.5703125" style="31" customWidth="1"/>
    <col min="13069" max="13069" width="21.140625" style="31" customWidth="1"/>
    <col min="13070" max="13070" width="9.5703125" style="31" customWidth="1"/>
    <col min="13071" max="13071" width="0.42578125" style="31" customWidth="1"/>
    <col min="13072" max="13078" width="6.42578125" style="31" customWidth="1"/>
    <col min="13079" max="13307" width="11.42578125" style="31"/>
    <col min="13308" max="13308" width="1" style="31" customWidth="1"/>
    <col min="13309" max="13309" width="4.28515625" style="31" customWidth="1"/>
    <col min="13310" max="13310" width="34.7109375" style="31" customWidth="1"/>
    <col min="13311" max="13311" width="0" style="31" hidden="1" customWidth="1"/>
    <col min="13312" max="13312" width="20" style="31" customWidth="1"/>
    <col min="13313" max="13313" width="20.85546875" style="31" customWidth="1"/>
    <col min="13314" max="13314" width="25" style="31" customWidth="1"/>
    <col min="13315" max="13315" width="18.7109375" style="31" customWidth="1"/>
    <col min="13316" max="13316" width="29.7109375" style="31" customWidth="1"/>
    <col min="13317" max="13317" width="13.42578125" style="31" customWidth="1"/>
    <col min="13318" max="13318" width="13.85546875" style="31" customWidth="1"/>
    <col min="13319" max="13323" width="16.5703125" style="31" customWidth="1"/>
    <col min="13324" max="13324" width="20.5703125" style="31" customWidth="1"/>
    <col min="13325" max="13325" width="21.140625" style="31" customWidth="1"/>
    <col min="13326" max="13326" width="9.5703125" style="31" customWidth="1"/>
    <col min="13327" max="13327" width="0.42578125" style="31" customWidth="1"/>
    <col min="13328" max="13334" width="6.42578125" style="31" customWidth="1"/>
    <col min="13335" max="13563" width="11.42578125" style="31"/>
    <col min="13564" max="13564" width="1" style="31" customWidth="1"/>
    <col min="13565" max="13565" width="4.28515625" style="31" customWidth="1"/>
    <col min="13566" max="13566" width="34.7109375" style="31" customWidth="1"/>
    <col min="13567" max="13567" width="0" style="31" hidden="1" customWidth="1"/>
    <col min="13568" max="13568" width="20" style="31" customWidth="1"/>
    <col min="13569" max="13569" width="20.85546875" style="31" customWidth="1"/>
    <col min="13570" max="13570" width="25" style="31" customWidth="1"/>
    <col min="13571" max="13571" width="18.7109375" style="31" customWidth="1"/>
    <col min="13572" max="13572" width="29.7109375" style="31" customWidth="1"/>
    <col min="13573" max="13573" width="13.42578125" style="31" customWidth="1"/>
    <col min="13574" max="13574" width="13.85546875" style="31" customWidth="1"/>
    <col min="13575" max="13579" width="16.5703125" style="31" customWidth="1"/>
    <col min="13580" max="13580" width="20.5703125" style="31" customWidth="1"/>
    <col min="13581" max="13581" width="21.140625" style="31" customWidth="1"/>
    <col min="13582" max="13582" width="9.5703125" style="31" customWidth="1"/>
    <col min="13583" max="13583" width="0.42578125" style="31" customWidth="1"/>
    <col min="13584" max="13590" width="6.42578125" style="31" customWidth="1"/>
    <col min="13591" max="13819" width="11.42578125" style="31"/>
    <col min="13820" max="13820" width="1" style="31" customWidth="1"/>
    <col min="13821" max="13821" width="4.28515625" style="31" customWidth="1"/>
    <col min="13822" max="13822" width="34.7109375" style="31" customWidth="1"/>
    <col min="13823" max="13823" width="0" style="31" hidden="1" customWidth="1"/>
    <col min="13824" max="13824" width="20" style="31" customWidth="1"/>
    <col min="13825" max="13825" width="20.85546875" style="31" customWidth="1"/>
    <col min="13826" max="13826" width="25" style="31" customWidth="1"/>
    <col min="13827" max="13827" width="18.7109375" style="31" customWidth="1"/>
    <col min="13828" max="13828" width="29.7109375" style="31" customWidth="1"/>
    <col min="13829" max="13829" width="13.42578125" style="31" customWidth="1"/>
    <col min="13830" max="13830" width="13.85546875" style="31" customWidth="1"/>
    <col min="13831" max="13835" width="16.5703125" style="31" customWidth="1"/>
    <col min="13836" max="13836" width="20.5703125" style="31" customWidth="1"/>
    <col min="13837" max="13837" width="21.140625" style="31" customWidth="1"/>
    <col min="13838" max="13838" width="9.5703125" style="31" customWidth="1"/>
    <col min="13839" max="13839" width="0.42578125" style="31" customWidth="1"/>
    <col min="13840" max="13846" width="6.42578125" style="31" customWidth="1"/>
    <col min="13847" max="14075" width="11.42578125" style="31"/>
    <col min="14076" max="14076" width="1" style="31" customWidth="1"/>
    <col min="14077" max="14077" width="4.28515625" style="31" customWidth="1"/>
    <col min="14078" max="14078" width="34.7109375" style="31" customWidth="1"/>
    <col min="14079" max="14079" width="0" style="31" hidden="1" customWidth="1"/>
    <col min="14080" max="14080" width="20" style="31" customWidth="1"/>
    <col min="14081" max="14081" width="20.85546875" style="31" customWidth="1"/>
    <col min="14082" max="14082" width="25" style="31" customWidth="1"/>
    <col min="14083" max="14083" width="18.7109375" style="31" customWidth="1"/>
    <col min="14084" max="14084" width="29.7109375" style="31" customWidth="1"/>
    <col min="14085" max="14085" width="13.42578125" style="31" customWidth="1"/>
    <col min="14086" max="14086" width="13.85546875" style="31" customWidth="1"/>
    <col min="14087" max="14091" width="16.5703125" style="31" customWidth="1"/>
    <col min="14092" max="14092" width="20.5703125" style="31" customWidth="1"/>
    <col min="14093" max="14093" width="21.140625" style="31" customWidth="1"/>
    <col min="14094" max="14094" width="9.5703125" style="31" customWidth="1"/>
    <col min="14095" max="14095" width="0.42578125" style="31" customWidth="1"/>
    <col min="14096" max="14102" width="6.42578125" style="31" customWidth="1"/>
    <col min="14103" max="14331" width="11.42578125" style="31"/>
    <col min="14332" max="14332" width="1" style="31" customWidth="1"/>
    <col min="14333" max="14333" width="4.28515625" style="31" customWidth="1"/>
    <col min="14334" max="14334" width="34.7109375" style="31" customWidth="1"/>
    <col min="14335" max="14335" width="0" style="31" hidden="1" customWidth="1"/>
    <col min="14336" max="14336" width="20" style="31" customWidth="1"/>
    <col min="14337" max="14337" width="20.85546875" style="31" customWidth="1"/>
    <col min="14338" max="14338" width="25" style="31" customWidth="1"/>
    <col min="14339" max="14339" width="18.7109375" style="31" customWidth="1"/>
    <col min="14340" max="14340" width="29.7109375" style="31" customWidth="1"/>
    <col min="14341" max="14341" width="13.42578125" style="31" customWidth="1"/>
    <col min="14342" max="14342" width="13.85546875" style="31" customWidth="1"/>
    <col min="14343" max="14347" width="16.5703125" style="31" customWidth="1"/>
    <col min="14348" max="14348" width="20.5703125" style="31" customWidth="1"/>
    <col min="14349" max="14349" width="21.140625" style="31" customWidth="1"/>
    <col min="14350" max="14350" width="9.5703125" style="31" customWidth="1"/>
    <col min="14351" max="14351" width="0.42578125" style="31" customWidth="1"/>
    <col min="14352" max="14358" width="6.42578125" style="31" customWidth="1"/>
    <col min="14359" max="14587" width="11.42578125" style="31"/>
    <col min="14588" max="14588" width="1" style="31" customWidth="1"/>
    <col min="14589" max="14589" width="4.28515625" style="31" customWidth="1"/>
    <col min="14590" max="14590" width="34.7109375" style="31" customWidth="1"/>
    <col min="14591" max="14591" width="0" style="31" hidden="1" customWidth="1"/>
    <col min="14592" max="14592" width="20" style="31" customWidth="1"/>
    <col min="14593" max="14593" width="20.85546875" style="31" customWidth="1"/>
    <col min="14594" max="14594" width="25" style="31" customWidth="1"/>
    <col min="14595" max="14595" width="18.7109375" style="31" customWidth="1"/>
    <col min="14596" max="14596" width="29.7109375" style="31" customWidth="1"/>
    <col min="14597" max="14597" width="13.42578125" style="31" customWidth="1"/>
    <col min="14598" max="14598" width="13.85546875" style="31" customWidth="1"/>
    <col min="14599" max="14603" width="16.5703125" style="31" customWidth="1"/>
    <col min="14604" max="14604" width="20.5703125" style="31" customWidth="1"/>
    <col min="14605" max="14605" width="21.140625" style="31" customWidth="1"/>
    <col min="14606" max="14606" width="9.5703125" style="31" customWidth="1"/>
    <col min="14607" max="14607" width="0.42578125" style="31" customWidth="1"/>
    <col min="14608" max="14614" width="6.42578125" style="31" customWidth="1"/>
    <col min="14615" max="14843" width="11.42578125" style="31"/>
    <col min="14844" max="14844" width="1" style="31" customWidth="1"/>
    <col min="14845" max="14845" width="4.28515625" style="31" customWidth="1"/>
    <col min="14846" max="14846" width="34.7109375" style="31" customWidth="1"/>
    <col min="14847" max="14847" width="0" style="31" hidden="1" customWidth="1"/>
    <col min="14848" max="14848" width="20" style="31" customWidth="1"/>
    <col min="14849" max="14849" width="20.85546875" style="31" customWidth="1"/>
    <col min="14850" max="14850" width="25" style="31" customWidth="1"/>
    <col min="14851" max="14851" width="18.7109375" style="31" customWidth="1"/>
    <col min="14852" max="14852" width="29.7109375" style="31" customWidth="1"/>
    <col min="14853" max="14853" width="13.42578125" style="31" customWidth="1"/>
    <col min="14854" max="14854" width="13.85546875" style="31" customWidth="1"/>
    <col min="14855" max="14859" width="16.5703125" style="31" customWidth="1"/>
    <col min="14860" max="14860" width="20.5703125" style="31" customWidth="1"/>
    <col min="14861" max="14861" width="21.140625" style="31" customWidth="1"/>
    <col min="14862" max="14862" width="9.5703125" style="31" customWidth="1"/>
    <col min="14863" max="14863" width="0.42578125" style="31" customWidth="1"/>
    <col min="14864" max="14870" width="6.42578125" style="31" customWidth="1"/>
    <col min="14871" max="15099" width="11.42578125" style="31"/>
    <col min="15100" max="15100" width="1" style="31" customWidth="1"/>
    <col min="15101" max="15101" width="4.28515625" style="31" customWidth="1"/>
    <col min="15102" max="15102" width="34.7109375" style="31" customWidth="1"/>
    <col min="15103" max="15103" width="0" style="31" hidden="1" customWidth="1"/>
    <col min="15104" max="15104" width="20" style="31" customWidth="1"/>
    <col min="15105" max="15105" width="20.85546875" style="31" customWidth="1"/>
    <col min="15106" max="15106" width="25" style="31" customWidth="1"/>
    <col min="15107" max="15107" width="18.7109375" style="31" customWidth="1"/>
    <col min="15108" max="15108" width="29.7109375" style="31" customWidth="1"/>
    <col min="15109" max="15109" width="13.42578125" style="31" customWidth="1"/>
    <col min="15110" max="15110" width="13.85546875" style="31" customWidth="1"/>
    <col min="15111" max="15115" width="16.5703125" style="31" customWidth="1"/>
    <col min="15116" max="15116" width="20.5703125" style="31" customWidth="1"/>
    <col min="15117" max="15117" width="21.140625" style="31" customWidth="1"/>
    <col min="15118" max="15118" width="9.5703125" style="31" customWidth="1"/>
    <col min="15119" max="15119" width="0.42578125" style="31" customWidth="1"/>
    <col min="15120" max="15126" width="6.42578125" style="31" customWidth="1"/>
    <col min="15127" max="15355" width="11.42578125" style="31"/>
    <col min="15356" max="15356" width="1" style="31" customWidth="1"/>
    <col min="15357" max="15357" width="4.28515625" style="31" customWidth="1"/>
    <col min="15358" max="15358" width="34.7109375" style="31" customWidth="1"/>
    <col min="15359" max="15359" width="0" style="31" hidden="1" customWidth="1"/>
    <col min="15360" max="15360" width="20" style="31" customWidth="1"/>
    <col min="15361" max="15361" width="20.85546875" style="31" customWidth="1"/>
    <col min="15362" max="15362" width="25" style="31" customWidth="1"/>
    <col min="15363" max="15363" width="18.7109375" style="31" customWidth="1"/>
    <col min="15364" max="15364" width="29.7109375" style="31" customWidth="1"/>
    <col min="15365" max="15365" width="13.42578125" style="31" customWidth="1"/>
    <col min="15366" max="15366" width="13.85546875" style="31" customWidth="1"/>
    <col min="15367" max="15371" width="16.5703125" style="31" customWidth="1"/>
    <col min="15372" max="15372" width="20.5703125" style="31" customWidth="1"/>
    <col min="15373" max="15373" width="21.140625" style="31" customWidth="1"/>
    <col min="15374" max="15374" width="9.5703125" style="31" customWidth="1"/>
    <col min="15375" max="15375" width="0.42578125" style="31" customWidth="1"/>
    <col min="15376" max="15382" width="6.42578125" style="31" customWidth="1"/>
    <col min="15383" max="15611" width="11.42578125" style="31"/>
    <col min="15612" max="15612" width="1" style="31" customWidth="1"/>
    <col min="15613" max="15613" width="4.28515625" style="31" customWidth="1"/>
    <col min="15614" max="15614" width="34.7109375" style="31" customWidth="1"/>
    <col min="15615" max="15615" width="0" style="31" hidden="1" customWidth="1"/>
    <col min="15616" max="15616" width="20" style="31" customWidth="1"/>
    <col min="15617" max="15617" width="20.85546875" style="31" customWidth="1"/>
    <col min="15618" max="15618" width="25" style="31" customWidth="1"/>
    <col min="15619" max="15619" width="18.7109375" style="31" customWidth="1"/>
    <col min="15620" max="15620" width="29.7109375" style="31" customWidth="1"/>
    <col min="15621" max="15621" width="13.42578125" style="31" customWidth="1"/>
    <col min="15622" max="15622" width="13.85546875" style="31" customWidth="1"/>
    <col min="15623" max="15627" width="16.5703125" style="31" customWidth="1"/>
    <col min="15628" max="15628" width="20.5703125" style="31" customWidth="1"/>
    <col min="15629" max="15629" width="21.140625" style="31" customWidth="1"/>
    <col min="15630" max="15630" width="9.5703125" style="31" customWidth="1"/>
    <col min="15631" max="15631" width="0.42578125" style="31" customWidth="1"/>
    <col min="15632" max="15638" width="6.42578125" style="31" customWidth="1"/>
    <col min="15639" max="15867" width="11.42578125" style="31"/>
    <col min="15868" max="15868" width="1" style="31" customWidth="1"/>
    <col min="15869" max="15869" width="4.28515625" style="31" customWidth="1"/>
    <col min="15870" max="15870" width="34.7109375" style="31" customWidth="1"/>
    <col min="15871" max="15871" width="0" style="31" hidden="1" customWidth="1"/>
    <col min="15872" max="15872" width="20" style="31" customWidth="1"/>
    <col min="15873" max="15873" width="20.85546875" style="31" customWidth="1"/>
    <col min="15874" max="15874" width="25" style="31" customWidth="1"/>
    <col min="15875" max="15875" width="18.7109375" style="31" customWidth="1"/>
    <col min="15876" max="15876" width="29.7109375" style="31" customWidth="1"/>
    <col min="15877" max="15877" width="13.42578125" style="31" customWidth="1"/>
    <col min="15878" max="15878" width="13.85546875" style="31" customWidth="1"/>
    <col min="15879" max="15883" width="16.5703125" style="31" customWidth="1"/>
    <col min="15884" max="15884" width="20.5703125" style="31" customWidth="1"/>
    <col min="15885" max="15885" width="21.140625" style="31" customWidth="1"/>
    <col min="15886" max="15886" width="9.5703125" style="31" customWidth="1"/>
    <col min="15887" max="15887" width="0.42578125" style="31" customWidth="1"/>
    <col min="15888" max="15894" width="6.42578125" style="31" customWidth="1"/>
    <col min="15895" max="16123" width="11.42578125" style="31"/>
    <col min="16124" max="16124" width="1" style="31" customWidth="1"/>
    <col min="16125" max="16125" width="4.28515625" style="31" customWidth="1"/>
    <col min="16126" max="16126" width="34.7109375" style="31" customWidth="1"/>
    <col min="16127" max="16127" width="0" style="31" hidden="1" customWidth="1"/>
    <col min="16128" max="16128" width="20" style="31" customWidth="1"/>
    <col min="16129" max="16129" width="20.85546875" style="31" customWidth="1"/>
    <col min="16130" max="16130" width="25" style="31" customWidth="1"/>
    <col min="16131" max="16131" width="18.7109375" style="31" customWidth="1"/>
    <col min="16132" max="16132" width="29.7109375" style="31" customWidth="1"/>
    <col min="16133" max="16133" width="13.42578125" style="31" customWidth="1"/>
    <col min="16134" max="16134" width="13.85546875" style="31" customWidth="1"/>
    <col min="16135" max="16139" width="16.5703125" style="31" customWidth="1"/>
    <col min="16140" max="16140" width="20.5703125" style="31" customWidth="1"/>
    <col min="16141" max="16141" width="21.140625" style="31" customWidth="1"/>
    <col min="16142" max="16142" width="9.5703125" style="31" customWidth="1"/>
    <col min="16143" max="16143" width="0.42578125" style="31" customWidth="1"/>
    <col min="16144" max="16150" width="6.42578125" style="31" customWidth="1"/>
    <col min="16151" max="16371" width="11.42578125" style="31"/>
    <col min="16372" max="16384" width="11.42578125" style="31" customWidth="1"/>
  </cols>
  <sheetData>
    <row r="2" spans="1:16" ht="15" x14ac:dyDescent="0.25">
      <c r="B2" s="1069" t="s">
        <v>2</v>
      </c>
      <c r="C2" s="1070"/>
      <c r="D2" s="1070"/>
      <c r="E2" s="1070"/>
      <c r="F2" s="1070"/>
      <c r="G2" s="1070"/>
      <c r="H2" s="1070"/>
      <c r="I2" s="1070"/>
      <c r="J2" s="1070"/>
      <c r="K2" s="1070"/>
      <c r="L2" s="1070"/>
      <c r="M2" s="1070"/>
      <c r="N2" s="1070"/>
      <c r="O2" s="1070"/>
      <c r="P2" s="1070"/>
    </row>
    <row r="4" spans="1:16" ht="15" x14ac:dyDescent="0.25">
      <c r="B4" s="1080" t="s">
        <v>3</v>
      </c>
      <c r="C4" s="1080"/>
      <c r="D4" s="1080"/>
      <c r="E4" s="1080"/>
      <c r="F4" s="1080"/>
      <c r="G4" s="1080"/>
      <c r="H4" s="1080"/>
      <c r="I4" s="1080"/>
      <c r="J4" s="1080"/>
      <c r="K4" s="1080"/>
      <c r="L4" s="1080"/>
      <c r="M4" s="1080"/>
      <c r="N4" s="1080"/>
      <c r="O4" s="1080"/>
      <c r="P4" s="1080"/>
    </row>
    <row r="5" spans="1:16" s="59" customFormat="1" ht="15" x14ac:dyDescent="0.25">
      <c r="A5" s="1083" t="s">
        <v>4</v>
      </c>
      <c r="B5" s="1083"/>
      <c r="C5" s="1083"/>
      <c r="D5" s="1083"/>
      <c r="E5" s="1083"/>
      <c r="F5" s="1083"/>
      <c r="G5" s="1083"/>
      <c r="H5" s="1083"/>
      <c r="I5" s="1083"/>
      <c r="J5" s="1083"/>
      <c r="K5" s="1083"/>
      <c r="L5" s="1083"/>
    </row>
    <row r="6" spans="1:16" ht="15" thickBot="1" x14ac:dyDescent="0.3"/>
    <row r="7" spans="1:16" ht="15.75" thickBot="1" x14ac:dyDescent="0.3">
      <c r="B7" s="238" t="s">
        <v>5</v>
      </c>
      <c r="C7" s="1075" t="s">
        <v>1258</v>
      </c>
      <c r="D7" s="1075"/>
      <c r="E7" s="1075"/>
      <c r="F7" s="1075"/>
      <c r="G7" s="1075"/>
      <c r="H7" s="1075"/>
      <c r="I7" s="1075"/>
      <c r="J7" s="1075"/>
      <c r="K7" s="1075"/>
      <c r="L7" s="1075"/>
      <c r="M7" s="1075"/>
      <c r="N7" s="1076"/>
    </row>
    <row r="8" spans="1:16" ht="15.75" thickBot="1" x14ac:dyDescent="0.3">
      <c r="B8" s="238" t="s">
        <v>6</v>
      </c>
      <c r="C8" s="1075"/>
      <c r="D8" s="1075"/>
      <c r="E8" s="1075"/>
      <c r="F8" s="1075"/>
      <c r="G8" s="1075"/>
      <c r="H8" s="1075"/>
      <c r="I8" s="1075"/>
      <c r="J8" s="1075"/>
      <c r="K8" s="1075"/>
      <c r="L8" s="1075"/>
      <c r="M8" s="1075"/>
      <c r="N8" s="1076"/>
    </row>
    <row r="9" spans="1:16" ht="15.75" thickBot="1" x14ac:dyDescent="0.3">
      <c r="B9" s="238" t="s">
        <v>7</v>
      </c>
      <c r="C9" s="1075"/>
      <c r="D9" s="1075"/>
      <c r="E9" s="1075"/>
      <c r="F9" s="1075"/>
      <c r="G9" s="1075"/>
      <c r="H9" s="1075"/>
      <c r="I9" s="1075"/>
      <c r="J9" s="1075"/>
      <c r="K9" s="1075"/>
      <c r="L9" s="1075"/>
      <c r="M9" s="1075"/>
      <c r="N9" s="1076"/>
    </row>
    <row r="10" spans="1:16" ht="15.75" thickBot="1" x14ac:dyDescent="0.3">
      <c r="B10" s="238" t="s">
        <v>8</v>
      </c>
      <c r="C10" s="1075"/>
      <c r="D10" s="1075"/>
      <c r="E10" s="1075"/>
      <c r="F10" s="1075"/>
      <c r="G10" s="1075"/>
      <c r="H10" s="1075"/>
      <c r="I10" s="1075"/>
      <c r="J10" s="1075"/>
      <c r="K10" s="1075"/>
      <c r="L10" s="1075"/>
      <c r="M10" s="1075"/>
      <c r="N10" s="1076"/>
    </row>
    <row r="11" spans="1:16" ht="15.75" thickBot="1" x14ac:dyDescent="0.3">
      <c r="B11" s="238" t="s">
        <v>9</v>
      </c>
      <c r="C11" s="1077">
        <v>21</v>
      </c>
      <c r="D11" s="1077"/>
      <c r="E11" s="1078"/>
      <c r="F11" s="60"/>
      <c r="G11" s="60"/>
      <c r="H11" s="60"/>
      <c r="I11" s="60"/>
      <c r="J11" s="60"/>
      <c r="K11" s="60"/>
      <c r="L11" s="60"/>
      <c r="M11" s="60"/>
      <c r="N11" s="61"/>
    </row>
    <row r="12" spans="1:16" ht="15.75" thickBot="1" x14ac:dyDescent="0.3">
      <c r="B12" s="35" t="s">
        <v>10</v>
      </c>
      <c r="C12" s="38">
        <v>42023</v>
      </c>
      <c r="D12" s="207"/>
      <c r="E12" s="207"/>
      <c r="F12" s="207"/>
      <c r="G12" s="207"/>
      <c r="H12" s="207"/>
      <c r="I12" s="207"/>
      <c r="J12" s="207"/>
      <c r="K12" s="207"/>
      <c r="L12" s="207"/>
      <c r="M12" s="207"/>
      <c r="N12" s="208"/>
    </row>
    <row r="13" spans="1:16" ht="15" x14ac:dyDescent="0.25">
      <c r="B13" s="36"/>
      <c r="C13" s="39"/>
      <c r="D13" s="239"/>
      <c r="E13" s="239"/>
      <c r="F13" s="239"/>
      <c r="G13" s="239"/>
      <c r="H13" s="239"/>
      <c r="I13" s="62"/>
      <c r="J13" s="62"/>
      <c r="K13" s="62"/>
      <c r="L13" s="62"/>
      <c r="M13" s="62"/>
      <c r="N13" s="239"/>
    </row>
    <row r="14" spans="1:16" ht="15" x14ac:dyDescent="0.25">
      <c r="I14" s="62"/>
      <c r="J14" s="62"/>
      <c r="K14" s="62"/>
      <c r="L14" s="62"/>
      <c r="M14" s="62"/>
      <c r="N14" s="63"/>
    </row>
    <row r="15" spans="1:16" ht="15" x14ac:dyDescent="0.25">
      <c r="B15" s="1071" t="s">
        <v>11</v>
      </c>
      <c r="C15" s="1071"/>
      <c r="D15" s="205" t="s">
        <v>12</v>
      </c>
      <c r="E15" s="205" t="s">
        <v>13</v>
      </c>
      <c r="F15" s="205" t="s">
        <v>14</v>
      </c>
      <c r="G15" s="64"/>
      <c r="I15" s="40"/>
      <c r="J15" s="40"/>
      <c r="K15" s="40"/>
      <c r="L15" s="40"/>
      <c r="M15" s="40"/>
      <c r="N15" s="63"/>
    </row>
    <row r="16" spans="1:16" ht="15" x14ac:dyDescent="0.25">
      <c r="B16" s="1071"/>
      <c r="C16" s="1071"/>
      <c r="D16" s="205">
        <v>21</v>
      </c>
      <c r="E16" s="65">
        <v>583654000</v>
      </c>
      <c r="F16" s="65">
        <v>200</v>
      </c>
      <c r="G16" s="66"/>
      <c r="I16" s="41"/>
      <c r="J16" s="41"/>
      <c r="K16" s="41"/>
      <c r="L16" s="41"/>
      <c r="M16" s="41"/>
      <c r="N16" s="63"/>
    </row>
    <row r="17" spans="1:14" ht="15" x14ac:dyDescent="0.25">
      <c r="B17" s="1071"/>
      <c r="C17" s="1071"/>
      <c r="D17" s="205"/>
      <c r="E17" s="65"/>
      <c r="F17" s="65"/>
      <c r="G17" s="66"/>
      <c r="I17" s="41"/>
      <c r="J17" s="41"/>
      <c r="K17" s="41"/>
      <c r="L17" s="41"/>
      <c r="M17" s="41"/>
      <c r="N17" s="63"/>
    </row>
    <row r="18" spans="1:14" ht="15" x14ac:dyDescent="0.25">
      <c r="B18" s="1071"/>
      <c r="C18" s="1071"/>
      <c r="D18" s="205"/>
      <c r="E18" s="65"/>
      <c r="F18" s="65"/>
      <c r="G18" s="66"/>
      <c r="I18" s="41"/>
      <c r="J18" s="41"/>
      <c r="K18" s="41"/>
      <c r="L18" s="41"/>
      <c r="M18" s="41"/>
      <c r="N18" s="63"/>
    </row>
    <row r="19" spans="1:14" ht="15" x14ac:dyDescent="0.25">
      <c r="B19" s="1071"/>
      <c r="C19" s="1071"/>
      <c r="D19" s="205"/>
      <c r="E19" s="67"/>
      <c r="F19" s="65"/>
      <c r="G19" s="66"/>
      <c r="H19" s="42"/>
      <c r="I19" s="41"/>
      <c r="J19" s="41"/>
      <c r="K19" s="41"/>
      <c r="L19" s="41"/>
      <c r="M19" s="41"/>
      <c r="N19" s="68"/>
    </row>
    <row r="20" spans="1:14" ht="15" x14ac:dyDescent="0.25">
      <c r="B20" s="1071"/>
      <c r="C20" s="1071"/>
      <c r="D20" s="205"/>
      <c r="E20" s="67"/>
      <c r="F20" s="65"/>
      <c r="G20" s="66"/>
      <c r="H20" s="42"/>
      <c r="I20" s="43"/>
      <c r="J20" s="43"/>
      <c r="K20" s="43"/>
      <c r="L20" s="43"/>
      <c r="M20" s="43"/>
      <c r="N20" s="68"/>
    </row>
    <row r="21" spans="1:14" ht="15" x14ac:dyDescent="0.25">
      <c r="B21" s="1071"/>
      <c r="C21" s="1071"/>
      <c r="D21" s="205"/>
      <c r="E21" s="67"/>
      <c r="F21" s="65" t="s">
        <v>119</v>
      </c>
      <c r="G21" s="66"/>
      <c r="H21" s="42"/>
      <c r="I21" s="62"/>
      <c r="J21" s="62"/>
      <c r="K21" s="62"/>
      <c r="L21" s="62"/>
      <c r="M21" s="62"/>
      <c r="N21" s="68"/>
    </row>
    <row r="22" spans="1:14" ht="15" x14ac:dyDescent="0.25">
      <c r="B22" s="1071"/>
      <c r="C22" s="1071"/>
      <c r="D22" s="205"/>
      <c r="E22" s="67"/>
      <c r="F22" s="65"/>
      <c r="G22" s="66"/>
      <c r="H22" s="42"/>
      <c r="I22" s="62"/>
      <c r="J22" s="62"/>
      <c r="K22" s="62"/>
      <c r="L22" s="62"/>
      <c r="M22" s="62"/>
      <c r="N22" s="68"/>
    </row>
    <row r="23" spans="1:14" ht="15.75" thickBot="1" x14ac:dyDescent="0.3">
      <c r="B23" s="1056" t="s">
        <v>15</v>
      </c>
      <c r="C23" s="1058"/>
      <c r="D23" s="205"/>
      <c r="E23" s="69">
        <f>SUM(E16:E22)</f>
        <v>583654000</v>
      </c>
      <c r="F23" s="65">
        <f>SUM(F16:F22)</f>
        <v>200</v>
      </c>
      <c r="G23" s="66"/>
      <c r="H23" s="42"/>
      <c r="I23" s="62"/>
      <c r="J23" s="62"/>
      <c r="K23" s="62"/>
      <c r="L23" s="62"/>
      <c r="M23" s="62"/>
      <c r="N23" s="68"/>
    </row>
    <row r="24" spans="1:14" ht="43.5" thickBot="1" x14ac:dyDescent="0.3">
      <c r="A24" s="35"/>
      <c r="B24" s="212" t="s">
        <v>16</v>
      </c>
      <c r="C24" s="212" t="s">
        <v>17</v>
      </c>
      <c r="E24" s="40"/>
      <c r="F24" s="40"/>
      <c r="G24" s="40"/>
      <c r="H24" s="40"/>
      <c r="I24" s="36"/>
      <c r="J24" s="36"/>
      <c r="K24" s="36"/>
      <c r="L24" s="36"/>
      <c r="M24" s="36"/>
    </row>
    <row r="25" spans="1:14" ht="15.75" thickBot="1" x14ac:dyDescent="0.3">
      <c r="A25" s="70">
        <v>1</v>
      </c>
      <c r="C25" s="71">
        <f>+F23*80%</f>
        <v>160</v>
      </c>
      <c r="D25" s="41"/>
      <c r="E25" s="72">
        <f>E23</f>
        <v>583654000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205" t="s">
        <v>19</v>
      </c>
      <c r="C30" s="205" t="s">
        <v>0</v>
      </c>
      <c r="D30" s="205" t="s">
        <v>20</v>
      </c>
      <c r="E30" s="59"/>
      <c r="F30" s="59"/>
      <c r="G30" s="59"/>
      <c r="H30" s="59"/>
      <c r="I30" s="62"/>
      <c r="J30" s="62"/>
      <c r="K30" s="62"/>
      <c r="L30" s="62"/>
      <c r="M30" s="62"/>
      <c r="N30" s="63"/>
    </row>
    <row r="31" spans="1:14" ht="15" x14ac:dyDescent="0.2">
      <c r="A31" s="74"/>
      <c r="B31" s="213" t="s">
        <v>22</v>
      </c>
      <c r="C31" s="204" t="s">
        <v>23</v>
      </c>
      <c r="D31" s="213"/>
      <c r="E31" s="59"/>
      <c r="F31" s="59"/>
      <c r="G31" s="59"/>
      <c r="H31" s="59"/>
      <c r="I31" s="62"/>
      <c r="J31" s="62"/>
      <c r="K31" s="62"/>
      <c r="L31" s="62"/>
      <c r="M31" s="62"/>
      <c r="N31" s="63"/>
    </row>
    <row r="32" spans="1:14" ht="15" x14ac:dyDescent="0.2">
      <c r="A32" s="74"/>
      <c r="B32" s="213" t="s">
        <v>24</v>
      </c>
      <c r="C32" s="204" t="s">
        <v>23</v>
      </c>
      <c r="D32" s="213"/>
      <c r="E32" s="59"/>
      <c r="F32" s="59"/>
      <c r="G32" s="59"/>
      <c r="H32" s="59"/>
      <c r="I32" s="62"/>
      <c r="J32" s="62"/>
      <c r="K32" s="62"/>
      <c r="L32" s="62"/>
      <c r="M32" s="62"/>
      <c r="N32" s="63"/>
    </row>
    <row r="33" spans="1:14" ht="15" x14ac:dyDescent="0.2">
      <c r="A33" s="74"/>
      <c r="B33" s="213" t="s">
        <v>25</v>
      </c>
      <c r="C33" s="204" t="s">
        <v>23</v>
      </c>
      <c r="D33" s="213"/>
      <c r="E33" s="59"/>
      <c r="F33" s="59"/>
      <c r="G33" s="59"/>
      <c r="H33" s="59"/>
      <c r="I33" s="62"/>
      <c r="J33" s="62"/>
      <c r="K33" s="62"/>
      <c r="L33" s="62"/>
      <c r="M33" s="62"/>
      <c r="N33" s="63"/>
    </row>
    <row r="34" spans="1:14" ht="15" x14ac:dyDescent="0.2">
      <c r="A34" s="74"/>
      <c r="B34" s="213" t="s">
        <v>26</v>
      </c>
      <c r="C34" s="204" t="s">
        <v>23</v>
      </c>
      <c r="D34" s="213"/>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205" t="s">
        <v>19</v>
      </c>
      <c r="C40" s="205" t="s">
        <v>28</v>
      </c>
      <c r="D40" s="206" t="s">
        <v>29</v>
      </c>
      <c r="E40" s="206" t="s">
        <v>30</v>
      </c>
      <c r="F40" s="59"/>
      <c r="G40" s="59"/>
      <c r="H40" s="59"/>
      <c r="I40" s="62"/>
      <c r="J40" s="62"/>
      <c r="K40" s="62"/>
      <c r="L40" s="62"/>
      <c r="M40" s="62"/>
      <c r="N40" s="63"/>
    </row>
    <row r="41" spans="1:14" ht="42.75" x14ac:dyDescent="0.2">
      <c r="A41" s="74"/>
      <c r="B41" s="76" t="s">
        <v>31</v>
      </c>
      <c r="C41" s="141">
        <v>40</v>
      </c>
      <c r="D41" s="204">
        <v>40</v>
      </c>
      <c r="E41" s="1052">
        <f>+D41+D42</f>
        <v>40</v>
      </c>
      <c r="F41" s="59"/>
      <c r="G41" s="59"/>
      <c r="H41" s="59"/>
      <c r="I41" s="62"/>
      <c r="J41" s="62"/>
      <c r="K41" s="62"/>
      <c r="L41" s="62"/>
      <c r="M41" s="62"/>
      <c r="N41" s="63"/>
    </row>
    <row r="42" spans="1:14" ht="71.25" x14ac:dyDescent="0.2">
      <c r="A42" s="74"/>
      <c r="B42" s="76" t="s">
        <v>32</v>
      </c>
      <c r="C42" s="141">
        <v>60</v>
      </c>
      <c r="D42" s="204">
        <v>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M47" s="77"/>
      <c r="N47" s="77"/>
    </row>
    <row r="48" spans="1:14" ht="15" thickBot="1" x14ac:dyDescent="0.3">
      <c r="M48" s="77"/>
      <c r="N48" s="77"/>
    </row>
    <row r="49" spans="1:26" s="62" customFormat="1" ht="75"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200" t="s">
        <v>48</v>
      </c>
      <c r="Q49" s="200" t="s">
        <v>49</v>
      </c>
    </row>
    <row r="50" spans="1:26" s="129" customFormat="1" x14ac:dyDescent="0.25">
      <c r="A50" s="141">
        <v>1</v>
      </c>
      <c r="B50" s="4" t="s">
        <v>1258</v>
      </c>
      <c r="C50" s="4" t="s">
        <v>1258</v>
      </c>
      <c r="D50" s="4" t="s">
        <v>486</v>
      </c>
      <c r="E50" s="4" t="s">
        <v>1259</v>
      </c>
      <c r="F50" s="5" t="s">
        <v>0</v>
      </c>
      <c r="G50" s="223" t="s">
        <v>111</v>
      </c>
      <c r="H50" s="224">
        <v>41202</v>
      </c>
      <c r="I50" s="224">
        <v>41274</v>
      </c>
      <c r="J50" s="225" t="s">
        <v>20</v>
      </c>
      <c r="K50" s="263">
        <f>(I50-H50)/30</f>
        <v>2.4</v>
      </c>
      <c r="L50" s="263"/>
      <c r="M50" s="6">
        <v>170</v>
      </c>
      <c r="N50" s="228" t="s">
        <v>50</v>
      </c>
      <c r="O50" s="243">
        <v>142935000</v>
      </c>
      <c r="P50" s="415" t="s">
        <v>1260</v>
      </c>
      <c r="Q50" s="211"/>
      <c r="R50" s="8"/>
      <c r="S50" s="8"/>
      <c r="T50" s="8"/>
      <c r="U50" s="8"/>
      <c r="V50" s="8"/>
      <c r="W50" s="8"/>
      <c r="X50" s="8"/>
      <c r="Y50" s="8"/>
      <c r="Z50" s="8"/>
    </row>
    <row r="51" spans="1:26" s="129" customFormat="1" x14ac:dyDescent="0.25">
      <c r="A51" s="141">
        <f>+A50+1</f>
        <v>2</v>
      </c>
      <c r="B51" s="4" t="s">
        <v>1258</v>
      </c>
      <c r="C51" s="4" t="s">
        <v>1258</v>
      </c>
      <c r="D51" s="4" t="s">
        <v>486</v>
      </c>
      <c r="E51" s="4" t="s">
        <v>1261</v>
      </c>
      <c r="F51" s="5" t="s">
        <v>0</v>
      </c>
      <c r="G51" s="5" t="s">
        <v>111</v>
      </c>
      <c r="H51" s="224">
        <v>41275</v>
      </c>
      <c r="I51" s="224">
        <v>41988</v>
      </c>
      <c r="J51" s="225" t="s">
        <v>20</v>
      </c>
      <c r="K51" s="263">
        <f>(I51-H51)/30</f>
        <v>23.766666666666666</v>
      </c>
      <c r="L51" s="227"/>
      <c r="M51" s="6">
        <v>200</v>
      </c>
      <c r="N51" s="228" t="s">
        <v>50</v>
      </c>
      <c r="O51" s="416">
        <v>1722120924</v>
      </c>
      <c r="P51" s="415" t="s">
        <v>1260</v>
      </c>
      <c r="Q51" s="211"/>
      <c r="R51" s="8"/>
      <c r="S51" s="8"/>
      <c r="T51" s="8"/>
      <c r="U51" s="8"/>
      <c r="V51" s="8"/>
      <c r="W51" s="8"/>
      <c r="X51" s="8"/>
      <c r="Y51" s="8"/>
      <c r="Z51" s="8"/>
    </row>
    <row r="52" spans="1:26" s="129" customFormat="1" x14ac:dyDescent="0.25">
      <c r="A52" s="141">
        <f t="shared" ref="A52:A57" si="0">+A51+1</f>
        <v>3</v>
      </c>
      <c r="B52" s="4"/>
      <c r="C52" s="4"/>
      <c r="D52" s="4"/>
      <c r="E52" s="4"/>
      <c r="F52" s="262"/>
      <c r="G52" s="5"/>
      <c r="H52" s="224"/>
      <c r="I52" s="224"/>
      <c r="J52" s="225"/>
      <c r="K52" s="263"/>
      <c r="L52" s="265"/>
      <c r="M52" s="6"/>
      <c r="N52" s="228"/>
      <c r="O52" s="243"/>
      <c r="P52" s="243"/>
      <c r="Q52" s="211"/>
      <c r="R52" s="8"/>
      <c r="S52" s="8"/>
      <c r="T52" s="8"/>
      <c r="U52" s="8"/>
      <c r="V52" s="8"/>
      <c r="W52" s="8"/>
      <c r="X52" s="8"/>
      <c r="Y52" s="8"/>
      <c r="Z52" s="8"/>
    </row>
    <row r="53" spans="1:26" s="129" customFormat="1" x14ac:dyDescent="0.25">
      <c r="A53" s="141">
        <f t="shared" si="0"/>
        <v>4</v>
      </c>
      <c r="B53" s="4"/>
      <c r="C53" s="4"/>
      <c r="D53" s="4"/>
      <c r="E53" s="4"/>
      <c r="F53" s="262"/>
      <c r="G53" s="5"/>
      <c r="H53" s="224"/>
      <c r="I53" s="224"/>
      <c r="J53" s="225"/>
      <c r="K53" s="263"/>
      <c r="L53" s="265"/>
      <c r="M53" s="228"/>
      <c r="N53" s="228"/>
      <c r="O53" s="243"/>
      <c r="P53" s="243"/>
      <c r="Q53" s="211"/>
      <c r="R53" s="8"/>
      <c r="S53" s="8"/>
      <c r="T53" s="8"/>
      <c r="U53" s="8"/>
      <c r="V53" s="8"/>
      <c r="W53" s="8"/>
      <c r="X53" s="8"/>
      <c r="Y53" s="8"/>
      <c r="Z53" s="8"/>
    </row>
    <row r="54" spans="1:26" s="129" customFormat="1" x14ac:dyDescent="0.25">
      <c r="A54" s="141">
        <f t="shared" si="0"/>
        <v>5</v>
      </c>
      <c r="B54" s="4"/>
      <c r="C54" s="5"/>
      <c r="D54" s="4"/>
      <c r="E54" s="240"/>
      <c r="F54" s="5"/>
      <c r="G54" s="5"/>
      <c r="H54" s="224"/>
      <c r="I54" s="224"/>
      <c r="J54" s="225"/>
      <c r="K54" s="263"/>
      <c r="L54" s="225"/>
      <c r="M54" s="228"/>
      <c r="N54" s="228"/>
      <c r="O54" s="243"/>
      <c r="P54" s="243"/>
      <c r="Q54" s="211"/>
      <c r="R54" s="8"/>
      <c r="S54" s="8"/>
      <c r="T54" s="8"/>
      <c r="U54" s="8"/>
      <c r="V54" s="8"/>
      <c r="W54" s="8"/>
      <c r="X54" s="8"/>
      <c r="Y54" s="8"/>
      <c r="Z54" s="8"/>
    </row>
    <row r="55" spans="1:26" s="129" customFormat="1" x14ac:dyDescent="0.25">
      <c r="A55" s="141">
        <f t="shared" si="0"/>
        <v>6</v>
      </c>
      <c r="B55" s="4"/>
      <c r="C55" s="5"/>
      <c r="D55" s="4"/>
      <c r="E55" s="240"/>
      <c r="F55" s="5"/>
      <c r="G55" s="5"/>
      <c r="H55" s="224"/>
      <c r="I55" s="227"/>
      <c r="J55" s="225"/>
      <c r="K55" s="225"/>
      <c r="L55" s="225"/>
      <c r="M55" s="228"/>
      <c r="N55" s="228"/>
      <c r="O55" s="243"/>
      <c r="P55" s="243"/>
      <c r="Q55" s="211"/>
      <c r="R55" s="8"/>
      <c r="S55" s="8"/>
      <c r="T55" s="8"/>
      <c r="U55" s="8"/>
      <c r="V55" s="8"/>
      <c r="W55" s="8"/>
      <c r="X55" s="8"/>
      <c r="Y55" s="8"/>
      <c r="Z55" s="8"/>
    </row>
    <row r="56" spans="1:26" s="129" customFormat="1" x14ac:dyDescent="0.25">
      <c r="A56" s="141">
        <f t="shared" si="0"/>
        <v>7</v>
      </c>
      <c r="B56" s="4"/>
      <c r="C56" s="5"/>
      <c r="D56" s="4"/>
      <c r="E56" s="240"/>
      <c r="F56" s="5"/>
      <c r="G56" s="5"/>
      <c r="H56" s="224"/>
      <c r="I56" s="227"/>
      <c r="J56" s="225"/>
      <c r="K56" s="225"/>
      <c r="L56" s="225"/>
      <c r="M56" s="228"/>
      <c r="N56" s="228"/>
      <c r="O56" s="243"/>
      <c r="P56" s="243"/>
      <c r="Q56" s="211"/>
      <c r="R56" s="8"/>
      <c r="S56" s="8"/>
      <c r="T56" s="8"/>
      <c r="U56" s="8"/>
      <c r="V56" s="8"/>
      <c r="W56" s="8"/>
      <c r="X56" s="8"/>
      <c r="Y56" s="8"/>
      <c r="Z56" s="8"/>
    </row>
    <row r="57" spans="1:26" s="129" customFormat="1" x14ac:dyDescent="0.25">
      <c r="A57" s="141">
        <f t="shared" si="0"/>
        <v>8</v>
      </c>
      <c r="B57" s="4"/>
      <c r="C57" s="5"/>
      <c r="D57" s="4"/>
      <c r="E57" s="240"/>
      <c r="F57" s="5"/>
      <c r="G57" s="5"/>
      <c r="H57" s="224"/>
      <c r="I57" s="224"/>
      <c r="J57" s="225"/>
      <c r="K57" s="225"/>
      <c r="L57" s="225"/>
      <c r="M57" s="228"/>
      <c r="N57" s="228"/>
      <c r="O57" s="243"/>
      <c r="P57" s="243"/>
      <c r="Q57" s="211"/>
      <c r="R57" s="8"/>
      <c r="S57" s="8"/>
      <c r="T57" s="8"/>
      <c r="U57" s="8"/>
      <c r="V57" s="8"/>
      <c r="W57" s="8"/>
      <c r="X57" s="8"/>
      <c r="Y57" s="8"/>
      <c r="Z57" s="8"/>
    </row>
    <row r="58" spans="1:26" s="129" customFormat="1" ht="15" x14ac:dyDescent="0.25">
      <c r="A58" s="141"/>
      <c r="B58" s="26" t="s">
        <v>30</v>
      </c>
      <c r="C58" s="5"/>
      <c r="D58" s="4"/>
      <c r="E58" s="240"/>
      <c r="F58" s="5"/>
      <c r="G58" s="5"/>
      <c r="H58" s="5"/>
      <c r="I58" s="225"/>
      <c r="J58" s="225"/>
      <c r="K58" s="241">
        <f>SUM(K50:K51)</f>
        <v>26.166666666666664</v>
      </c>
      <c r="L58" s="242"/>
      <c r="M58" s="269">
        <v>200</v>
      </c>
      <c r="N58" s="242">
        <f t="shared" ref="N58" si="1">SUM(N50:N57)</f>
        <v>0</v>
      </c>
      <c r="O58" s="243">
        <f>SUM(O50:O57)</f>
        <v>1865055924</v>
      </c>
      <c r="P58" s="243"/>
      <c r="Q58" s="211"/>
    </row>
    <row r="59" spans="1:26" x14ac:dyDescent="0.25">
      <c r="E59" s="46"/>
      <c r="K59" s="47"/>
    </row>
    <row r="60" spans="1:26" ht="15" x14ac:dyDescent="0.25">
      <c r="B60" s="1049" t="s">
        <v>51</v>
      </c>
      <c r="C60" s="1049" t="s">
        <v>52</v>
      </c>
      <c r="D60" s="1080" t="s">
        <v>53</v>
      </c>
      <c r="E60" s="1080"/>
      <c r="K60" s="48"/>
      <c r="L60" s="48"/>
      <c r="M60" s="48"/>
    </row>
    <row r="61" spans="1:26" ht="15" x14ac:dyDescent="0.25">
      <c r="B61" s="1051"/>
      <c r="C61" s="1051"/>
      <c r="D61" s="206" t="s">
        <v>54</v>
      </c>
      <c r="E61" s="49" t="s">
        <v>55</v>
      </c>
      <c r="H61" s="244"/>
      <c r="I61" s="51"/>
      <c r="K61" s="51"/>
      <c r="L61" s="48"/>
    </row>
    <row r="62" spans="1:26" ht="15" x14ac:dyDescent="0.25">
      <c r="B62" s="50" t="s">
        <v>56</v>
      </c>
      <c r="C62" s="52">
        <f>+K58</f>
        <v>26.166666666666664</v>
      </c>
      <c r="D62" s="204" t="s">
        <v>0</v>
      </c>
      <c r="E62" s="204"/>
      <c r="F62" s="245"/>
      <c r="G62" s="245"/>
      <c r="H62" s="245"/>
      <c r="I62" s="245"/>
      <c r="J62" s="245"/>
      <c r="L62" s="246">
        <f>L50+K51+K52+K53</f>
        <v>23.766666666666666</v>
      </c>
      <c r="M62" s="245"/>
    </row>
    <row r="63" spans="1:26" ht="15" x14ac:dyDescent="0.25">
      <c r="B63" s="50" t="s">
        <v>57</v>
      </c>
      <c r="C63" s="54">
        <f>+M58</f>
        <v>200</v>
      </c>
      <c r="D63" s="204" t="s">
        <v>0</v>
      </c>
      <c r="E63" s="204"/>
    </row>
    <row r="64" spans="1:26" x14ac:dyDescent="0.25">
      <c r="B64" s="74"/>
      <c r="C64" s="1081"/>
      <c r="D64" s="1081"/>
      <c r="E64" s="1081"/>
      <c r="F64" s="1081"/>
      <c r="G64" s="1081"/>
      <c r="H64" s="1081"/>
      <c r="I64" s="1081"/>
      <c r="J64" s="1081"/>
      <c r="K64" s="1081"/>
      <c r="L64" s="1081"/>
      <c r="M64" s="1081"/>
      <c r="N64" s="1081"/>
    </row>
    <row r="65" spans="2:18" ht="15" thickBot="1" x14ac:dyDescent="0.3"/>
    <row r="66" spans="2:18" ht="15.75" thickBot="1" x14ac:dyDescent="0.3">
      <c r="B66" s="1082" t="s">
        <v>58</v>
      </c>
      <c r="C66" s="1082"/>
      <c r="D66" s="1082"/>
      <c r="E66" s="1082"/>
      <c r="F66" s="1082"/>
      <c r="G66" s="1082"/>
      <c r="H66" s="1082"/>
      <c r="I66" s="1082"/>
      <c r="J66" s="1082"/>
      <c r="K66" s="1082"/>
      <c r="L66" s="1082"/>
      <c r="M66" s="1082"/>
      <c r="N66" s="1082"/>
    </row>
    <row r="69" spans="2:18" ht="90" x14ac:dyDescent="0.25">
      <c r="B69" s="205" t="s">
        <v>59</v>
      </c>
      <c r="C69" s="80" t="s">
        <v>60</v>
      </c>
      <c r="D69" s="80" t="s">
        <v>61</v>
      </c>
      <c r="E69" s="80" t="s">
        <v>62</v>
      </c>
      <c r="F69" s="80" t="s">
        <v>63</v>
      </c>
      <c r="G69" s="80" t="s">
        <v>64</v>
      </c>
      <c r="H69" s="80" t="s">
        <v>498</v>
      </c>
      <c r="I69" s="205" t="s">
        <v>65</v>
      </c>
      <c r="J69" s="80" t="s">
        <v>66</v>
      </c>
      <c r="K69" s="80" t="s">
        <v>67</v>
      </c>
      <c r="L69" s="80" t="s">
        <v>68</v>
      </c>
      <c r="M69" s="80" t="s">
        <v>69</v>
      </c>
      <c r="N69" s="81" t="s">
        <v>70</v>
      </c>
      <c r="O69" s="81" t="s">
        <v>71</v>
      </c>
      <c r="P69" s="1056" t="s">
        <v>21</v>
      </c>
      <c r="Q69" s="1058"/>
      <c r="R69" s="80" t="s">
        <v>72</v>
      </c>
    </row>
    <row r="70" spans="2:18" ht="85.5" x14ac:dyDescent="0.25">
      <c r="B70" s="213" t="s">
        <v>499</v>
      </c>
      <c r="C70" s="212" t="s">
        <v>117</v>
      </c>
      <c r="D70" s="212" t="s">
        <v>1262</v>
      </c>
      <c r="E70" s="212">
        <v>200</v>
      </c>
      <c r="F70" s="141"/>
      <c r="G70" s="198" t="s">
        <v>23</v>
      </c>
      <c r="H70" s="141"/>
      <c r="I70" s="141"/>
      <c r="J70" s="141"/>
      <c r="K70" s="212" t="s">
        <v>0</v>
      </c>
      <c r="L70" s="212" t="s">
        <v>1263</v>
      </c>
      <c r="M70" s="212" t="s">
        <v>0</v>
      </c>
      <c r="N70" s="212" t="s">
        <v>0</v>
      </c>
      <c r="O70" s="212" t="s">
        <v>0</v>
      </c>
      <c r="P70" s="1046" t="s">
        <v>1264</v>
      </c>
      <c r="Q70" s="1047"/>
      <c r="R70" s="141" t="s">
        <v>0</v>
      </c>
    </row>
    <row r="71" spans="2:18" ht="15" x14ac:dyDescent="0.2">
      <c r="B71" s="11"/>
      <c r="C71" s="11"/>
      <c r="D71" s="56"/>
      <c r="E71" s="56"/>
      <c r="F71" s="57"/>
      <c r="G71" s="58"/>
      <c r="H71" s="57"/>
      <c r="I71" s="213"/>
      <c r="J71" s="11"/>
      <c r="K71" s="11"/>
      <c r="L71" s="213"/>
      <c r="M71" s="213"/>
      <c r="N71" s="213"/>
      <c r="O71" s="213"/>
      <c r="P71" s="1056"/>
      <c r="Q71" s="1058"/>
      <c r="R71" s="213"/>
    </row>
    <row r="72" spans="2:18" ht="15" x14ac:dyDescent="0.2">
      <c r="B72" s="11"/>
      <c r="C72" s="11"/>
      <c r="D72" s="56"/>
      <c r="E72" s="56"/>
      <c r="F72" s="57"/>
      <c r="G72" s="58"/>
      <c r="H72" s="57"/>
      <c r="I72" s="213"/>
      <c r="J72" s="11"/>
      <c r="K72" s="11"/>
      <c r="L72" s="213"/>
      <c r="M72" s="213"/>
      <c r="N72" s="213"/>
      <c r="O72" s="213"/>
      <c r="P72" s="1056"/>
      <c r="Q72" s="1058"/>
      <c r="R72" s="213"/>
    </row>
    <row r="73" spans="2:18" ht="15" x14ac:dyDescent="0.2">
      <c r="B73" s="11"/>
      <c r="C73" s="11"/>
      <c r="D73" s="56"/>
      <c r="E73" s="56"/>
      <c r="F73" s="57"/>
      <c r="G73" s="58"/>
      <c r="H73" s="57"/>
      <c r="I73" s="213"/>
      <c r="J73" s="11"/>
      <c r="K73" s="11"/>
      <c r="L73" s="213"/>
      <c r="M73" s="213"/>
      <c r="N73" s="213"/>
      <c r="O73" s="213"/>
      <c r="P73" s="1056"/>
      <c r="Q73" s="1058"/>
      <c r="R73" s="213"/>
    </row>
    <row r="74" spans="2:18" ht="15" x14ac:dyDescent="0.2">
      <c r="B74" s="11"/>
      <c r="C74" s="11"/>
      <c r="D74" s="56"/>
      <c r="E74" s="56"/>
      <c r="F74" s="57"/>
      <c r="G74" s="58"/>
      <c r="H74" s="57"/>
      <c r="I74" s="213"/>
      <c r="J74" s="11"/>
      <c r="K74" s="11"/>
      <c r="L74" s="213"/>
      <c r="M74" s="213"/>
      <c r="N74" s="213"/>
      <c r="O74" s="213"/>
      <c r="P74" s="1056"/>
      <c r="Q74" s="1058"/>
      <c r="R74" s="213"/>
    </row>
    <row r="75" spans="2:18" ht="15" x14ac:dyDescent="0.2">
      <c r="B75" s="11"/>
      <c r="C75" s="11"/>
      <c r="D75" s="56"/>
      <c r="E75" s="56"/>
      <c r="F75" s="57"/>
      <c r="G75" s="58"/>
      <c r="H75" s="57"/>
      <c r="I75" s="213"/>
      <c r="J75" s="11"/>
      <c r="K75" s="11"/>
      <c r="L75" s="213"/>
      <c r="M75" s="213"/>
      <c r="N75" s="213"/>
      <c r="O75" s="213"/>
      <c r="P75" s="1056"/>
      <c r="Q75" s="1058"/>
      <c r="R75" s="213"/>
    </row>
    <row r="76" spans="2:18" ht="15" x14ac:dyDescent="0.25">
      <c r="B76" s="213"/>
      <c r="C76" s="213"/>
      <c r="D76" s="213"/>
      <c r="E76" s="213"/>
      <c r="F76" s="213"/>
      <c r="G76" s="131"/>
      <c r="H76" s="213"/>
      <c r="I76" s="213"/>
      <c r="J76" s="213"/>
      <c r="K76" s="213"/>
      <c r="L76" s="213"/>
      <c r="M76" s="213"/>
      <c r="N76" s="213"/>
      <c r="O76" s="213"/>
      <c r="P76" s="1056"/>
      <c r="Q76" s="1058"/>
      <c r="R76" s="213"/>
    </row>
    <row r="77" spans="2:18" x14ac:dyDescent="0.25">
      <c r="B77" s="31" t="s">
        <v>73</v>
      </c>
      <c r="H77" s="213"/>
      <c r="I77" s="213"/>
    </row>
    <row r="78" spans="2:18" x14ac:dyDescent="0.25">
      <c r="B78" s="31" t="s">
        <v>74</v>
      </c>
    </row>
    <row r="79" spans="2:18" x14ac:dyDescent="0.25">
      <c r="B79" s="31" t="s">
        <v>75</v>
      </c>
    </row>
    <row r="81" spans="2:17" ht="15" thickBot="1" x14ac:dyDescent="0.3"/>
    <row r="82" spans="2:17" ht="15.75" thickBot="1" x14ac:dyDescent="0.3">
      <c r="B82" s="1063" t="s">
        <v>76</v>
      </c>
      <c r="C82" s="1064"/>
      <c r="D82" s="1064"/>
      <c r="E82" s="1064"/>
      <c r="F82" s="1064"/>
      <c r="G82" s="1064"/>
      <c r="H82" s="1064"/>
      <c r="I82" s="1064"/>
      <c r="J82" s="1064"/>
      <c r="K82" s="1064"/>
      <c r="L82" s="1064"/>
      <c r="M82" s="1064"/>
      <c r="N82" s="1065"/>
    </row>
    <row r="87" spans="2:17" ht="15" x14ac:dyDescent="0.25">
      <c r="B87" s="1054" t="s">
        <v>77</v>
      </c>
      <c r="C87" s="1071" t="s">
        <v>78</v>
      </c>
      <c r="D87" s="1071" t="s">
        <v>79</v>
      </c>
      <c r="E87" s="1071" t="s">
        <v>80</v>
      </c>
      <c r="F87" s="1071" t="s">
        <v>81</v>
      </c>
      <c r="G87" s="1071" t="s">
        <v>82</v>
      </c>
      <c r="H87" s="1071" t="s">
        <v>83</v>
      </c>
      <c r="I87" s="1071" t="s">
        <v>84</v>
      </c>
      <c r="J87" s="1071" t="s">
        <v>85</v>
      </c>
      <c r="K87" s="1071"/>
      <c r="L87" s="1071"/>
      <c r="M87" s="1071" t="s">
        <v>86</v>
      </c>
      <c r="N87" s="1071" t="s">
        <v>478</v>
      </c>
      <c r="O87" s="1071" t="s">
        <v>479</v>
      </c>
      <c r="P87" s="1071" t="s">
        <v>21</v>
      </c>
      <c r="Q87" s="1071"/>
    </row>
    <row r="88" spans="2:17" ht="28.5" x14ac:dyDescent="0.2">
      <c r="B88" s="1055"/>
      <c r="C88" s="1071"/>
      <c r="D88" s="1071"/>
      <c r="E88" s="1071"/>
      <c r="F88" s="1071"/>
      <c r="G88" s="1071"/>
      <c r="H88" s="1071"/>
      <c r="I88" s="1071"/>
      <c r="J88" s="56" t="s">
        <v>87</v>
      </c>
      <c r="K88" s="37" t="s">
        <v>88</v>
      </c>
      <c r="L88" s="11" t="s">
        <v>89</v>
      </c>
      <c r="M88" s="1071"/>
      <c r="N88" s="1071"/>
      <c r="O88" s="1071"/>
      <c r="P88" s="1071"/>
      <c r="Q88" s="1071"/>
    </row>
    <row r="89" spans="2:17" ht="28.5" x14ac:dyDescent="0.25">
      <c r="B89" s="211" t="s">
        <v>90</v>
      </c>
      <c r="C89" s="103" t="s">
        <v>120</v>
      </c>
      <c r="D89" s="111" t="s">
        <v>1265</v>
      </c>
      <c r="E89" s="154">
        <v>51698542</v>
      </c>
      <c r="F89" s="211" t="s">
        <v>1266</v>
      </c>
      <c r="G89" s="211" t="s">
        <v>1118</v>
      </c>
      <c r="H89" s="82">
        <v>36413</v>
      </c>
      <c r="I89" s="1" t="s">
        <v>1125</v>
      </c>
      <c r="J89" s="211" t="s">
        <v>1258</v>
      </c>
      <c r="K89" s="82" t="s">
        <v>1267</v>
      </c>
      <c r="L89" s="82" t="s">
        <v>642</v>
      </c>
      <c r="M89" s="211" t="s">
        <v>0</v>
      </c>
      <c r="N89" s="211" t="s">
        <v>0</v>
      </c>
      <c r="O89" s="211" t="s">
        <v>0</v>
      </c>
      <c r="P89" s="1074"/>
      <c r="Q89" s="1074"/>
    </row>
    <row r="90" spans="2:17" ht="42.75" x14ac:dyDescent="0.25">
      <c r="B90" s="212" t="s">
        <v>91</v>
      </c>
      <c r="C90" s="141" t="s">
        <v>120</v>
      </c>
      <c r="D90" s="213" t="s">
        <v>1268</v>
      </c>
      <c r="E90" s="104">
        <v>1143939305</v>
      </c>
      <c r="F90" s="211" t="s">
        <v>109</v>
      </c>
      <c r="G90" s="213" t="s">
        <v>1269</v>
      </c>
      <c r="H90" s="82">
        <v>41508</v>
      </c>
      <c r="I90" s="1" t="s">
        <v>1125</v>
      </c>
      <c r="J90" s="211" t="s">
        <v>1270</v>
      </c>
      <c r="K90" s="212" t="s">
        <v>1271</v>
      </c>
      <c r="L90" s="212" t="s">
        <v>1272</v>
      </c>
      <c r="M90" s="213" t="s">
        <v>0</v>
      </c>
      <c r="N90" s="213" t="s">
        <v>0</v>
      </c>
      <c r="O90" s="213" t="s">
        <v>0</v>
      </c>
      <c r="P90" s="1175"/>
      <c r="Q90" s="1175"/>
    </row>
    <row r="91" spans="2:17" ht="39" customHeight="1" x14ac:dyDescent="0.25">
      <c r="B91" s="213" t="s">
        <v>1114</v>
      </c>
      <c r="C91" s="141"/>
      <c r="D91" s="212"/>
      <c r="E91" s="104"/>
      <c r="F91" s="211"/>
      <c r="G91" s="213"/>
      <c r="H91" s="82"/>
      <c r="I91" s="1"/>
      <c r="J91" s="211"/>
      <c r="K91" s="212"/>
      <c r="L91" s="212"/>
      <c r="M91" s="213"/>
      <c r="N91" s="213"/>
      <c r="O91" s="213"/>
      <c r="P91" s="1175" t="s">
        <v>1109</v>
      </c>
      <c r="Q91" s="1175"/>
    </row>
    <row r="92" spans="2:17" x14ac:dyDescent="0.25">
      <c r="B92" s="212" t="s">
        <v>1273</v>
      </c>
      <c r="C92" s="141"/>
      <c r="D92" s="213"/>
      <c r="E92" s="104"/>
      <c r="F92" s="211"/>
      <c r="G92" s="213"/>
      <c r="H92" s="82"/>
      <c r="I92" s="1"/>
      <c r="J92" s="211"/>
      <c r="K92" s="212"/>
      <c r="L92" s="212"/>
      <c r="M92" s="213"/>
      <c r="N92" s="213"/>
      <c r="O92" s="213"/>
      <c r="P92" s="1175" t="s">
        <v>1111</v>
      </c>
      <c r="Q92" s="1175"/>
    </row>
    <row r="93" spans="2:17" x14ac:dyDescent="0.25">
      <c r="B93" s="212" t="s">
        <v>1274</v>
      </c>
      <c r="C93" s="141"/>
      <c r="D93" s="213"/>
      <c r="E93" s="104"/>
      <c r="F93" s="211"/>
      <c r="G93" s="213"/>
      <c r="H93" s="82"/>
      <c r="I93" s="1"/>
      <c r="J93" s="211"/>
      <c r="K93" s="212"/>
      <c r="L93" s="212"/>
      <c r="M93" s="213"/>
      <c r="N93" s="213"/>
      <c r="O93" s="213"/>
      <c r="P93" s="1175" t="s">
        <v>1111</v>
      </c>
      <c r="Q93" s="1175"/>
    </row>
    <row r="94" spans="2:17" x14ac:dyDescent="0.25">
      <c r="B94" s="212" t="s">
        <v>1275</v>
      </c>
      <c r="C94" s="141"/>
      <c r="D94" s="213"/>
      <c r="E94" s="104"/>
      <c r="F94" s="211"/>
      <c r="G94" s="213"/>
      <c r="H94" s="82"/>
      <c r="I94" s="1"/>
      <c r="J94" s="211"/>
      <c r="K94" s="212"/>
      <c r="L94" s="212"/>
      <c r="M94" s="213"/>
      <c r="N94" s="213"/>
      <c r="O94" s="213"/>
      <c r="P94" s="1175" t="s">
        <v>1109</v>
      </c>
      <c r="Q94" s="1175"/>
    </row>
    <row r="95" spans="2:17" x14ac:dyDescent="0.25">
      <c r="B95" s="212" t="s">
        <v>1276</v>
      </c>
      <c r="C95" s="141"/>
      <c r="D95" s="213"/>
      <c r="E95" s="104"/>
      <c r="F95" s="211"/>
      <c r="G95" s="213"/>
      <c r="H95" s="82"/>
      <c r="I95" s="1"/>
      <c r="J95" s="211"/>
      <c r="K95" s="212"/>
      <c r="L95" s="212"/>
      <c r="M95" s="213"/>
      <c r="N95" s="213"/>
      <c r="O95" s="213"/>
      <c r="P95" s="1175" t="s">
        <v>1111</v>
      </c>
      <c r="Q95" s="1175"/>
    </row>
    <row r="96" spans="2:17" x14ac:dyDescent="0.25">
      <c r="B96" s="212" t="s">
        <v>1277</v>
      </c>
      <c r="C96" s="141"/>
      <c r="D96" s="213"/>
      <c r="E96" s="104"/>
      <c r="F96" s="211"/>
      <c r="G96" s="213"/>
      <c r="H96" s="82"/>
      <c r="I96" s="1"/>
      <c r="J96" s="211"/>
      <c r="K96" s="212"/>
      <c r="L96" s="212"/>
      <c r="M96" s="213"/>
      <c r="N96" s="213"/>
      <c r="O96" s="213"/>
      <c r="P96" s="1175" t="s">
        <v>1111</v>
      </c>
      <c r="Q96" s="1175"/>
    </row>
    <row r="97" spans="2:17" x14ac:dyDescent="0.25">
      <c r="B97" s="40"/>
      <c r="C97" s="74"/>
      <c r="D97" s="36"/>
      <c r="E97" s="417"/>
      <c r="F97" s="8"/>
      <c r="G97" s="36"/>
      <c r="H97" s="418"/>
      <c r="I97" s="419"/>
      <c r="J97" s="8"/>
      <c r="K97" s="40"/>
      <c r="L97" s="40"/>
      <c r="M97" s="36"/>
      <c r="N97" s="36"/>
      <c r="O97" s="36"/>
      <c r="P97" s="36"/>
      <c r="Q97" s="36"/>
    </row>
    <row r="98" spans="2:17" x14ac:dyDescent="0.25">
      <c r="B98" s="40"/>
      <c r="C98" s="74"/>
      <c r="D98" s="36"/>
      <c r="E98" s="417"/>
      <c r="F98" s="8"/>
      <c r="G98" s="36"/>
      <c r="H98" s="418"/>
      <c r="I98" s="419"/>
      <c r="J98" s="8"/>
      <c r="K98" s="40"/>
      <c r="L98" s="40"/>
      <c r="M98" s="36"/>
      <c r="N98" s="36"/>
      <c r="O98" s="36"/>
      <c r="P98" s="36"/>
      <c r="Q98" s="36"/>
    </row>
    <row r="99" spans="2:17" x14ac:dyDescent="0.25">
      <c r="B99" s="40"/>
      <c r="C99" s="74"/>
      <c r="D99" s="36"/>
      <c r="E99" s="417"/>
      <c r="F99" s="8"/>
      <c r="G99" s="36"/>
      <c r="H99" s="418"/>
      <c r="I99" s="419"/>
      <c r="J99" s="8"/>
      <c r="K99" s="40"/>
      <c r="L99" s="40"/>
      <c r="M99" s="36"/>
      <c r="N99" s="36"/>
      <c r="O99" s="36"/>
      <c r="P99" s="36"/>
      <c r="Q99" s="36"/>
    </row>
    <row r="100" spans="2:17" x14ac:dyDescent="0.25">
      <c r="B100" s="40"/>
      <c r="C100" s="74"/>
      <c r="D100" s="36"/>
      <c r="E100" s="417"/>
      <c r="F100" s="8"/>
      <c r="G100" s="36"/>
      <c r="H100" s="418"/>
      <c r="I100" s="419"/>
      <c r="J100" s="8"/>
      <c r="K100" s="40"/>
      <c r="L100" s="40"/>
      <c r="M100" s="36"/>
      <c r="N100" s="36"/>
      <c r="O100" s="36"/>
      <c r="P100" s="36"/>
      <c r="Q100" s="36"/>
    </row>
    <row r="101" spans="2:17" x14ac:dyDescent="0.25">
      <c r="B101" s="40"/>
      <c r="C101" s="74"/>
      <c r="D101" s="36"/>
      <c r="E101" s="417"/>
      <c r="F101" s="8"/>
      <c r="G101" s="36"/>
      <c r="H101" s="418"/>
      <c r="I101" s="419"/>
      <c r="J101" s="8"/>
      <c r="K101" s="40"/>
      <c r="L101" s="40"/>
      <c r="M101" s="36"/>
      <c r="N101" s="36"/>
      <c r="O101" s="36"/>
      <c r="P101" s="36"/>
      <c r="Q101" s="36"/>
    </row>
    <row r="102" spans="2:17" x14ac:dyDescent="0.25">
      <c r="B102" s="40"/>
      <c r="C102" s="74"/>
      <c r="D102" s="36"/>
      <c r="E102" s="417"/>
      <c r="F102" s="8"/>
      <c r="G102" s="36"/>
      <c r="H102" s="418"/>
      <c r="I102" s="419"/>
      <c r="J102" s="8"/>
      <c r="K102" s="40"/>
      <c r="L102" s="40"/>
      <c r="M102" s="36"/>
      <c r="N102" s="36"/>
      <c r="O102" s="36"/>
      <c r="P102" s="36"/>
      <c r="Q102" s="36"/>
    </row>
    <row r="104" spans="2:17" ht="15" thickBot="1" x14ac:dyDescent="0.3"/>
    <row r="105" spans="2:17" ht="15.75" thickBot="1" x14ac:dyDescent="0.3">
      <c r="B105" s="1063" t="s">
        <v>92</v>
      </c>
      <c r="C105" s="1064"/>
      <c r="D105" s="1064"/>
      <c r="E105" s="1064"/>
      <c r="F105" s="1064"/>
      <c r="G105" s="1064"/>
      <c r="H105" s="1064"/>
      <c r="I105" s="1064"/>
      <c r="J105" s="1064"/>
      <c r="K105" s="1064"/>
      <c r="L105" s="1064"/>
      <c r="M105" s="1064"/>
      <c r="N105" s="1065"/>
    </row>
    <row r="108" spans="2:17" ht="30" x14ac:dyDescent="0.25">
      <c r="B108" s="80" t="s">
        <v>19</v>
      </c>
      <c r="C108" s="80" t="s">
        <v>72</v>
      </c>
      <c r="D108" s="1056" t="s">
        <v>21</v>
      </c>
      <c r="E108" s="1058"/>
    </row>
    <row r="109" spans="2:17" ht="28.5" x14ac:dyDescent="0.25">
      <c r="B109" s="141" t="s">
        <v>1163</v>
      </c>
      <c r="C109" s="204" t="s">
        <v>0</v>
      </c>
      <c r="D109" s="1073"/>
      <c r="E109" s="1073"/>
    </row>
    <row r="112" spans="2:17" ht="15" x14ac:dyDescent="0.25">
      <c r="B112" s="1069" t="s">
        <v>93</v>
      </c>
      <c r="C112" s="1070"/>
      <c r="D112" s="1070"/>
      <c r="E112" s="1070"/>
      <c r="F112" s="1070"/>
      <c r="G112" s="1070"/>
      <c r="H112" s="1070"/>
      <c r="I112" s="1070"/>
      <c r="J112" s="1070"/>
      <c r="K112" s="1070"/>
      <c r="L112" s="1070"/>
      <c r="M112" s="1070"/>
      <c r="N112" s="1070"/>
      <c r="O112" s="1070"/>
      <c r="P112" s="1070"/>
    </row>
    <row r="114" spans="1:26" ht="15" thickBot="1" x14ac:dyDescent="0.3"/>
    <row r="115" spans="1:26" ht="15.75" thickBot="1" x14ac:dyDescent="0.3">
      <c r="B115" s="1063" t="s">
        <v>94</v>
      </c>
      <c r="C115" s="1064"/>
      <c r="D115" s="1064"/>
      <c r="E115" s="1064"/>
      <c r="F115" s="1064"/>
      <c r="G115" s="1064"/>
      <c r="H115" s="1064"/>
      <c r="I115" s="1064"/>
      <c r="J115" s="1064"/>
      <c r="K115" s="1064"/>
      <c r="L115" s="1064"/>
      <c r="M115" s="1064"/>
      <c r="N115" s="1065"/>
    </row>
    <row r="117" spans="1:26" ht="15" thickBot="1" x14ac:dyDescent="0.3">
      <c r="M117" s="77"/>
      <c r="N117" s="77"/>
    </row>
    <row r="118" spans="1:26" s="62" customFormat="1" ht="75" x14ac:dyDescent="0.25">
      <c r="B118" s="78" t="s">
        <v>34</v>
      </c>
      <c r="C118" s="78" t="s">
        <v>35</v>
      </c>
      <c r="D118" s="78" t="s">
        <v>36</v>
      </c>
      <c r="E118" s="78" t="s">
        <v>37</v>
      </c>
      <c r="F118" s="78" t="s">
        <v>38</v>
      </c>
      <c r="G118" s="78" t="s">
        <v>39</v>
      </c>
      <c r="H118" s="78" t="s">
        <v>40</v>
      </c>
      <c r="I118" s="78" t="s">
        <v>41</v>
      </c>
      <c r="J118" s="78" t="s">
        <v>42</v>
      </c>
      <c r="K118" s="78" t="s">
        <v>43</v>
      </c>
      <c r="L118" s="78" t="s">
        <v>44</v>
      </c>
      <c r="M118" s="79" t="s">
        <v>45</v>
      </c>
      <c r="N118" s="78" t="s">
        <v>46</v>
      </c>
      <c r="O118" s="78" t="s">
        <v>47</v>
      </c>
      <c r="P118" s="200" t="s">
        <v>48</v>
      </c>
      <c r="Q118" s="200" t="s">
        <v>49</v>
      </c>
    </row>
    <row r="119" spans="1:26" s="129" customFormat="1" ht="15" x14ac:dyDescent="0.25">
      <c r="A119" s="141">
        <v>1</v>
      </c>
      <c r="B119" s="4" t="s">
        <v>1258</v>
      </c>
      <c r="C119" s="4" t="s">
        <v>1258</v>
      </c>
      <c r="D119" s="141" t="s">
        <v>486</v>
      </c>
      <c r="E119" s="141" t="s">
        <v>1278</v>
      </c>
      <c r="F119" s="141" t="s">
        <v>0</v>
      </c>
      <c r="G119" s="141" t="s">
        <v>111</v>
      </c>
      <c r="H119" s="7">
        <v>40185</v>
      </c>
      <c r="I119" s="7">
        <v>40543</v>
      </c>
      <c r="J119" s="141" t="s">
        <v>20</v>
      </c>
      <c r="K119" s="99">
        <f>+(I119-H119)/30</f>
        <v>11.933333333333334</v>
      </c>
      <c r="L119" s="205">
        <v>0</v>
      </c>
      <c r="M119" s="420"/>
      <c r="N119" s="228" t="s">
        <v>50</v>
      </c>
      <c r="O119" s="243">
        <v>649057913</v>
      </c>
      <c r="P119" s="415" t="s">
        <v>1279</v>
      </c>
      <c r="Q119" s="211"/>
      <c r="R119" s="8"/>
      <c r="S119" s="8"/>
      <c r="T119" s="8"/>
      <c r="U119" s="8"/>
      <c r="V119" s="8"/>
      <c r="W119" s="8"/>
      <c r="X119" s="8"/>
      <c r="Y119" s="8"/>
      <c r="Z119" s="8"/>
    </row>
    <row r="120" spans="1:26" s="129" customFormat="1" ht="15" x14ac:dyDescent="0.25">
      <c r="A120" s="141">
        <f>+A119+1</f>
        <v>2</v>
      </c>
      <c r="B120" s="4" t="s">
        <v>1258</v>
      </c>
      <c r="C120" s="4" t="s">
        <v>1258</v>
      </c>
      <c r="D120" s="141" t="s">
        <v>486</v>
      </c>
      <c r="E120" s="141" t="s">
        <v>1280</v>
      </c>
      <c r="F120" s="141" t="s">
        <v>0</v>
      </c>
      <c r="G120" s="141" t="s">
        <v>111</v>
      </c>
      <c r="H120" s="7">
        <v>40560</v>
      </c>
      <c r="I120" s="7">
        <v>40908</v>
      </c>
      <c r="J120" s="141" t="s">
        <v>20</v>
      </c>
      <c r="K120" s="99">
        <f>+(I120-H120)/30</f>
        <v>11.6</v>
      </c>
      <c r="L120" s="205">
        <v>0</v>
      </c>
      <c r="M120" s="420"/>
      <c r="N120" s="228" t="s">
        <v>50</v>
      </c>
      <c r="O120" s="243">
        <v>671570846</v>
      </c>
      <c r="P120" s="415" t="s">
        <v>1279</v>
      </c>
      <c r="Q120" s="211"/>
      <c r="R120" s="8"/>
      <c r="S120" s="8"/>
      <c r="T120" s="8"/>
      <c r="U120" s="8"/>
      <c r="V120" s="8"/>
      <c r="W120" s="8"/>
      <c r="X120" s="8"/>
      <c r="Y120" s="8"/>
      <c r="Z120" s="8"/>
    </row>
    <row r="121" spans="1:26" s="129" customFormat="1" ht="15" x14ac:dyDescent="0.25">
      <c r="A121" s="141">
        <f t="shared" ref="A121:A126" si="2">+A120+1</f>
        <v>3</v>
      </c>
      <c r="B121" s="4" t="s">
        <v>1258</v>
      </c>
      <c r="C121" s="4" t="s">
        <v>1258</v>
      </c>
      <c r="D121" s="141" t="s">
        <v>486</v>
      </c>
      <c r="E121" s="141" t="s">
        <v>1281</v>
      </c>
      <c r="F121" s="141" t="s">
        <v>0</v>
      </c>
      <c r="G121" s="141" t="s">
        <v>111</v>
      </c>
      <c r="H121" s="7">
        <v>40911</v>
      </c>
      <c r="I121" s="7">
        <v>41274</v>
      </c>
      <c r="J121" s="141" t="s">
        <v>20</v>
      </c>
      <c r="K121" s="99">
        <f>+(I121-H121)/30</f>
        <v>12.1</v>
      </c>
      <c r="L121" s="205">
        <v>0</v>
      </c>
      <c r="M121" s="420"/>
      <c r="N121" s="228" t="s">
        <v>50</v>
      </c>
      <c r="O121" s="243">
        <v>170014041</v>
      </c>
      <c r="P121" s="415" t="s">
        <v>1279</v>
      </c>
      <c r="Q121" s="211"/>
      <c r="R121" s="8"/>
      <c r="S121" s="8"/>
      <c r="T121" s="8"/>
      <c r="U121" s="8"/>
      <c r="V121" s="8"/>
      <c r="W121" s="8"/>
      <c r="X121" s="8"/>
      <c r="Y121" s="8"/>
      <c r="Z121" s="8"/>
    </row>
    <row r="122" spans="1:26" s="129" customFormat="1" ht="57" x14ac:dyDescent="0.25">
      <c r="A122" s="141">
        <f t="shared" si="2"/>
        <v>4</v>
      </c>
      <c r="B122" s="4" t="s">
        <v>1258</v>
      </c>
      <c r="C122" s="4" t="s">
        <v>1258</v>
      </c>
      <c r="D122" s="141" t="s">
        <v>486</v>
      </c>
      <c r="E122" s="141" t="s">
        <v>1282</v>
      </c>
      <c r="F122" s="141" t="s">
        <v>0</v>
      </c>
      <c r="G122" s="141" t="s">
        <v>111</v>
      </c>
      <c r="H122" s="7">
        <v>40919</v>
      </c>
      <c r="I122" s="7">
        <v>41090</v>
      </c>
      <c r="J122" s="141" t="s">
        <v>20</v>
      </c>
      <c r="K122" s="52">
        <v>0</v>
      </c>
      <c r="L122" s="99">
        <f>+(I122-H122)/30</f>
        <v>5.7</v>
      </c>
      <c r="M122" s="420"/>
      <c r="N122" s="228" t="s">
        <v>50</v>
      </c>
      <c r="O122" s="243">
        <v>390513034</v>
      </c>
      <c r="P122" s="415" t="s">
        <v>1279</v>
      </c>
      <c r="Q122" s="76" t="s">
        <v>1283</v>
      </c>
      <c r="R122" s="8"/>
      <c r="S122" s="8"/>
      <c r="T122" s="8"/>
      <c r="U122" s="8"/>
      <c r="V122" s="8"/>
      <c r="W122" s="8"/>
      <c r="X122" s="8"/>
      <c r="Y122" s="8"/>
      <c r="Z122" s="8"/>
    </row>
    <row r="123" spans="1:26" s="129" customFormat="1" ht="57" x14ac:dyDescent="0.25">
      <c r="A123" s="141">
        <f t="shared" si="2"/>
        <v>5</v>
      </c>
      <c r="B123" s="4" t="s">
        <v>1258</v>
      </c>
      <c r="C123" s="4" t="s">
        <v>1258</v>
      </c>
      <c r="D123" s="141" t="s">
        <v>486</v>
      </c>
      <c r="E123" s="141" t="s">
        <v>1284</v>
      </c>
      <c r="F123" s="141" t="s">
        <v>0</v>
      </c>
      <c r="G123" s="141" t="s">
        <v>111</v>
      </c>
      <c r="H123" s="7">
        <v>41091</v>
      </c>
      <c r="I123" s="7">
        <v>41273</v>
      </c>
      <c r="J123" s="141" t="s">
        <v>20</v>
      </c>
      <c r="K123" s="52">
        <v>0</v>
      </c>
      <c r="L123" s="99">
        <f>+(I123-H123)/30</f>
        <v>6.0666666666666664</v>
      </c>
      <c r="M123" s="420"/>
      <c r="N123" s="228" t="s">
        <v>50</v>
      </c>
      <c r="O123" s="243">
        <v>448437461</v>
      </c>
      <c r="P123" s="415" t="s">
        <v>1279</v>
      </c>
      <c r="Q123" s="76" t="s">
        <v>1283</v>
      </c>
      <c r="R123" s="8"/>
      <c r="S123" s="8"/>
      <c r="T123" s="8"/>
      <c r="U123" s="8"/>
      <c r="V123" s="8"/>
      <c r="W123" s="8"/>
      <c r="X123" s="8"/>
      <c r="Y123" s="8"/>
      <c r="Z123" s="8"/>
    </row>
    <row r="124" spans="1:26" s="129" customFormat="1" ht="85.5" x14ac:dyDescent="0.25">
      <c r="A124" s="141">
        <f t="shared" si="2"/>
        <v>6</v>
      </c>
      <c r="B124" s="4" t="s">
        <v>1258</v>
      </c>
      <c r="C124" s="4" t="s">
        <v>1258</v>
      </c>
      <c r="D124" s="4" t="s">
        <v>486</v>
      </c>
      <c r="E124" s="4" t="s">
        <v>1259</v>
      </c>
      <c r="F124" s="5" t="s">
        <v>0</v>
      </c>
      <c r="G124" s="223" t="s">
        <v>111</v>
      </c>
      <c r="H124" s="224">
        <v>41202</v>
      </c>
      <c r="I124" s="224">
        <v>41274</v>
      </c>
      <c r="J124" s="225" t="s">
        <v>20</v>
      </c>
      <c r="K124" s="489">
        <v>0</v>
      </c>
      <c r="L124" s="263">
        <f>(I124-H124)/30</f>
        <v>2.4</v>
      </c>
      <c r="M124" s="6"/>
      <c r="N124" s="228" t="s">
        <v>50</v>
      </c>
      <c r="O124" s="243">
        <v>142935000</v>
      </c>
      <c r="P124" s="415" t="s">
        <v>1279</v>
      </c>
      <c r="Q124" s="76" t="s">
        <v>1285</v>
      </c>
      <c r="R124" s="8"/>
      <c r="S124" s="8"/>
      <c r="T124" s="8"/>
      <c r="U124" s="8"/>
      <c r="V124" s="8"/>
      <c r="W124" s="8"/>
      <c r="X124" s="8"/>
      <c r="Y124" s="8"/>
      <c r="Z124" s="8"/>
    </row>
    <row r="125" spans="1:26" s="129" customFormat="1" ht="85.5" x14ac:dyDescent="0.25">
      <c r="A125" s="141">
        <f t="shared" si="2"/>
        <v>7</v>
      </c>
      <c r="B125" s="4" t="s">
        <v>1258</v>
      </c>
      <c r="C125" s="4" t="s">
        <v>1258</v>
      </c>
      <c r="D125" s="4" t="s">
        <v>486</v>
      </c>
      <c r="E125" s="4" t="s">
        <v>1261</v>
      </c>
      <c r="F125" s="5" t="s">
        <v>0</v>
      </c>
      <c r="G125" s="5" t="s">
        <v>111</v>
      </c>
      <c r="H125" s="224">
        <v>41275</v>
      </c>
      <c r="I125" s="224">
        <v>41988</v>
      </c>
      <c r="J125" s="225" t="s">
        <v>20</v>
      </c>
      <c r="K125" s="263">
        <v>0</v>
      </c>
      <c r="L125" s="263">
        <v>23.77</v>
      </c>
      <c r="M125" s="6"/>
      <c r="N125" s="228" t="s">
        <v>50</v>
      </c>
      <c r="O125" s="416">
        <v>1722120924</v>
      </c>
      <c r="P125" s="415" t="s">
        <v>1279</v>
      </c>
      <c r="Q125" s="76" t="s">
        <v>1285</v>
      </c>
      <c r="R125" s="8"/>
      <c r="S125" s="8"/>
      <c r="T125" s="8"/>
      <c r="U125" s="8"/>
      <c r="V125" s="8"/>
      <c r="W125" s="8"/>
      <c r="X125" s="8"/>
      <c r="Y125" s="8"/>
      <c r="Z125" s="8"/>
    </row>
    <row r="126" spans="1:26" s="129" customFormat="1" x14ac:dyDescent="0.25">
      <c r="A126" s="141">
        <f t="shared" si="2"/>
        <v>8</v>
      </c>
      <c r="B126" s="4"/>
      <c r="C126" s="5"/>
      <c r="D126" s="4"/>
      <c r="E126" s="4"/>
      <c r="F126" s="5"/>
      <c r="G126" s="5"/>
      <c r="H126" s="5"/>
      <c r="I126" s="225"/>
      <c r="J126" s="225"/>
      <c r="K126" s="225"/>
      <c r="L126" s="225"/>
      <c r="M126" s="228"/>
      <c r="N126" s="228"/>
      <c r="O126" s="406"/>
      <c r="P126" s="243"/>
      <c r="Q126" s="211"/>
      <c r="R126" s="8"/>
      <c r="S126" s="8"/>
      <c r="T126" s="8"/>
      <c r="U126" s="8"/>
      <c r="V126" s="8"/>
      <c r="W126" s="8"/>
      <c r="X126" s="8"/>
      <c r="Y126" s="8"/>
      <c r="Z126" s="8"/>
    </row>
    <row r="127" spans="1:26" s="129" customFormat="1" ht="15" x14ac:dyDescent="0.25">
      <c r="A127" s="141"/>
      <c r="B127" s="26" t="s">
        <v>30</v>
      </c>
      <c r="C127" s="5"/>
      <c r="D127" s="4"/>
      <c r="E127" s="4"/>
      <c r="F127" s="5"/>
      <c r="G127" s="5"/>
      <c r="H127" s="5"/>
      <c r="I127" s="225"/>
      <c r="J127" s="225"/>
      <c r="K127" s="241">
        <f>SUM(K119:K126)</f>
        <v>35.633333333333333</v>
      </c>
      <c r="L127" s="241">
        <f>SUM(L122:L126)</f>
        <v>37.936666666666667</v>
      </c>
      <c r="M127" s="241">
        <f t="shared" ref="M127:N127" si="3">SUM(M119:M126)</f>
        <v>0</v>
      </c>
      <c r="N127" s="242">
        <f t="shared" si="3"/>
        <v>0</v>
      </c>
      <c r="O127" s="243">
        <f>SUM(O119:O126)</f>
        <v>4194649219</v>
      </c>
      <c r="P127" s="243"/>
      <c r="Q127" s="211"/>
    </row>
    <row r="128" spans="1:26" x14ac:dyDescent="0.25">
      <c r="E128" s="46"/>
    </row>
    <row r="129" spans="2:17" ht="15" x14ac:dyDescent="0.25">
      <c r="B129" s="50" t="s">
        <v>95</v>
      </c>
      <c r="C129" s="52">
        <f>+K127</f>
        <v>35.633333333333333</v>
      </c>
      <c r="H129" s="245"/>
      <c r="I129" s="245"/>
      <c r="J129" s="245"/>
      <c r="K129" s="245"/>
      <c r="L129" s="245"/>
      <c r="M129" s="245"/>
    </row>
    <row r="131" spans="2:17" ht="15" thickBot="1" x14ac:dyDescent="0.3"/>
    <row r="132" spans="2:17" ht="30.75" thickBot="1" x14ac:dyDescent="0.3">
      <c r="B132" s="86" t="s">
        <v>96</v>
      </c>
      <c r="C132" s="87" t="s">
        <v>97</v>
      </c>
      <c r="D132" s="86" t="s">
        <v>29</v>
      </c>
      <c r="E132" s="87" t="s">
        <v>98</v>
      </c>
    </row>
    <row r="133" spans="2:17" x14ac:dyDescent="0.25">
      <c r="B133" s="141" t="s">
        <v>99</v>
      </c>
      <c r="C133" s="88">
        <v>20</v>
      </c>
      <c r="D133" s="88">
        <v>0</v>
      </c>
      <c r="E133" s="1066">
        <f>+D133+D134+D135</f>
        <v>40</v>
      </c>
    </row>
    <row r="134" spans="2:17" x14ac:dyDescent="0.25">
      <c r="B134" s="141" t="s">
        <v>100</v>
      </c>
      <c r="C134" s="204">
        <v>30</v>
      </c>
      <c r="D134" s="204">
        <v>0</v>
      </c>
      <c r="E134" s="1067"/>
    </row>
    <row r="135" spans="2:17" ht="15" thickBot="1" x14ac:dyDescent="0.3">
      <c r="B135" s="141" t="s">
        <v>101</v>
      </c>
      <c r="C135" s="89">
        <v>40</v>
      </c>
      <c r="D135" s="89">
        <v>40</v>
      </c>
      <c r="E135" s="1068"/>
    </row>
    <row r="137" spans="2:17" ht="15" thickBot="1" x14ac:dyDescent="0.3"/>
    <row r="138" spans="2:17" ht="15.75" thickBot="1" x14ac:dyDescent="0.3">
      <c r="B138" s="1063" t="s">
        <v>102</v>
      </c>
      <c r="C138" s="1064"/>
      <c r="D138" s="1064"/>
      <c r="E138" s="1064"/>
      <c r="F138" s="1064"/>
      <c r="G138" s="1064"/>
      <c r="H138" s="1064"/>
      <c r="I138" s="1064"/>
      <c r="J138" s="1064"/>
      <c r="K138" s="1064"/>
      <c r="L138" s="1064"/>
      <c r="M138" s="1064"/>
      <c r="N138" s="1065"/>
    </row>
    <row r="140" spans="2:17" ht="15" x14ac:dyDescent="0.25">
      <c r="B140" s="1054" t="s">
        <v>77</v>
      </c>
      <c r="C140" s="1054" t="s">
        <v>78</v>
      </c>
      <c r="D140" s="1054" t="s">
        <v>79</v>
      </c>
      <c r="E140" s="1054" t="s">
        <v>80</v>
      </c>
      <c r="F140" s="1054" t="s">
        <v>81</v>
      </c>
      <c r="G140" s="1054" t="s">
        <v>82</v>
      </c>
      <c r="H140" s="1054" t="s">
        <v>83</v>
      </c>
      <c r="I140" s="1054" t="s">
        <v>84</v>
      </c>
      <c r="J140" s="1056" t="s">
        <v>85</v>
      </c>
      <c r="K140" s="1057"/>
      <c r="L140" s="1058"/>
      <c r="M140" s="1054" t="s">
        <v>86</v>
      </c>
      <c r="N140" s="1054" t="s">
        <v>478</v>
      </c>
      <c r="O140" s="1054" t="s">
        <v>479</v>
      </c>
      <c r="P140" s="1059" t="s">
        <v>21</v>
      </c>
      <c r="Q140" s="1060"/>
    </row>
    <row r="141" spans="2:17" ht="30" x14ac:dyDescent="0.25">
      <c r="B141" s="1055"/>
      <c r="C141" s="1055"/>
      <c r="D141" s="1055"/>
      <c r="E141" s="1055"/>
      <c r="F141" s="1055"/>
      <c r="G141" s="1055"/>
      <c r="H141" s="1055"/>
      <c r="I141" s="1055"/>
      <c r="J141" s="205" t="s">
        <v>87</v>
      </c>
      <c r="K141" s="205" t="s">
        <v>88</v>
      </c>
      <c r="L141" s="205" t="s">
        <v>89</v>
      </c>
      <c r="M141" s="1055"/>
      <c r="N141" s="1055"/>
      <c r="O141" s="1055"/>
      <c r="P141" s="1061"/>
      <c r="Q141" s="1062"/>
    </row>
    <row r="142" spans="2:17" x14ac:dyDescent="0.2">
      <c r="B142" s="2" t="s">
        <v>993</v>
      </c>
      <c r="C142" s="141"/>
      <c r="D142" s="212"/>
      <c r="E142" s="141"/>
      <c r="F142" s="212"/>
      <c r="G142" s="212"/>
      <c r="H142" s="34"/>
      <c r="I142" s="212"/>
      <c r="J142" s="212"/>
      <c r="K142" s="34"/>
      <c r="L142" s="212"/>
      <c r="M142" s="213"/>
      <c r="N142" s="213"/>
      <c r="O142" s="213"/>
      <c r="P142" s="1042" t="s">
        <v>1286</v>
      </c>
      <c r="Q142" s="1043"/>
    </row>
    <row r="143" spans="2:17" s="90" customFormat="1" x14ac:dyDescent="0.2">
      <c r="B143" s="2" t="s">
        <v>114</v>
      </c>
      <c r="C143" s="92"/>
      <c r="D143" s="9"/>
      <c r="E143" s="57"/>
      <c r="F143" s="9"/>
      <c r="G143" s="2"/>
      <c r="H143" s="101"/>
      <c r="I143" s="212"/>
      <c r="J143" s="98"/>
      <c r="K143" s="98"/>
      <c r="L143" s="2"/>
      <c r="M143" s="111"/>
      <c r="N143" s="111"/>
      <c r="O143" s="111"/>
      <c r="P143" s="1042"/>
      <c r="Q143" s="1043"/>
    </row>
    <row r="144" spans="2:17" s="90" customFormat="1" x14ac:dyDescent="0.2">
      <c r="B144" s="2" t="s">
        <v>114</v>
      </c>
      <c r="D144" s="9"/>
      <c r="E144" s="57"/>
      <c r="F144" s="9"/>
      <c r="G144" s="212"/>
      <c r="H144" s="9"/>
      <c r="I144" s="212"/>
      <c r="J144" s="2"/>
      <c r="K144" s="2"/>
      <c r="L144" s="2"/>
      <c r="M144" s="111"/>
      <c r="N144" s="111"/>
      <c r="O144" s="111"/>
      <c r="P144" s="1046"/>
      <c r="Q144" s="1047"/>
    </row>
    <row r="145" spans="2:17" x14ac:dyDescent="0.2">
      <c r="B145" s="37" t="s">
        <v>115</v>
      </c>
      <c r="C145" s="92"/>
      <c r="D145" s="11"/>
      <c r="E145" s="11"/>
      <c r="F145" s="11"/>
      <c r="G145" s="11"/>
      <c r="H145" s="91"/>
      <c r="I145" s="11"/>
      <c r="J145" s="11"/>
      <c r="K145" s="11"/>
      <c r="L145" s="11"/>
      <c r="M145" s="11"/>
      <c r="N145" s="11"/>
      <c r="O145" s="11"/>
      <c r="P145" s="1042"/>
      <c r="Q145" s="1043"/>
    </row>
    <row r="149" spans="2:17" ht="30" x14ac:dyDescent="0.25">
      <c r="B149" s="206" t="s">
        <v>19</v>
      </c>
      <c r="C149" s="206" t="s">
        <v>96</v>
      </c>
      <c r="D149" s="205" t="s">
        <v>97</v>
      </c>
      <c r="E149" s="206" t="s">
        <v>29</v>
      </c>
      <c r="F149" s="205" t="s">
        <v>103</v>
      </c>
      <c r="G149" s="1326"/>
      <c r="H149" s="1327"/>
    </row>
    <row r="150" spans="2:17" ht="156.75" x14ac:dyDescent="0.2">
      <c r="B150" s="1048" t="s">
        <v>104</v>
      </c>
      <c r="C150" s="92" t="s">
        <v>105</v>
      </c>
      <c r="D150" s="204">
        <v>25</v>
      </c>
      <c r="E150" s="204">
        <v>0</v>
      </c>
      <c r="F150" s="1049">
        <f>+E150+E151+E152</f>
        <v>0</v>
      </c>
      <c r="G150" s="128"/>
    </row>
    <row r="151" spans="2:17" ht="114" x14ac:dyDescent="0.2">
      <c r="B151" s="1048"/>
      <c r="C151" s="92" t="s">
        <v>106</v>
      </c>
      <c r="D151" s="141">
        <v>25</v>
      </c>
      <c r="E151" s="204">
        <v>0</v>
      </c>
      <c r="F151" s="1050"/>
      <c r="G151" s="128"/>
    </row>
    <row r="152" spans="2:17" ht="99.75" x14ac:dyDescent="0.2">
      <c r="B152" s="1048"/>
      <c r="C152" s="92" t="s">
        <v>107</v>
      </c>
      <c r="D152" s="204">
        <v>10</v>
      </c>
      <c r="E152" s="204">
        <v>0</v>
      </c>
      <c r="F152" s="1051"/>
      <c r="G152" s="128"/>
    </row>
    <row r="153" spans="2:17" x14ac:dyDescent="0.2">
      <c r="C153" s="59"/>
    </row>
    <row r="156" spans="2:17" ht="15" x14ac:dyDescent="0.25">
      <c r="B156" s="75" t="s">
        <v>108</v>
      </c>
    </row>
    <row r="159" spans="2:17" ht="15" x14ac:dyDescent="0.25">
      <c r="B159" s="205" t="s">
        <v>19</v>
      </c>
      <c r="C159" s="205" t="s">
        <v>28</v>
      </c>
      <c r="D159" s="206" t="s">
        <v>29</v>
      </c>
      <c r="E159" s="206" t="s">
        <v>30</v>
      </c>
    </row>
    <row r="160" spans="2:17" ht="42.75" x14ac:dyDescent="0.25">
      <c r="B160" s="76" t="s">
        <v>31</v>
      </c>
      <c r="C160" s="141">
        <v>40</v>
      </c>
      <c r="D160" s="204">
        <f>+E133</f>
        <v>40</v>
      </c>
      <c r="E160" s="1052">
        <f>+D160+D161</f>
        <v>40</v>
      </c>
    </row>
    <row r="161" spans="2:5" ht="71.25" x14ac:dyDescent="0.25">
      <c r="B161" s="76" t="s">
        <v>32</v>
      </c>
      <c r="C161" s="141">
        <v>60</v>
      </c>
      <c r="D161" s="204">
        <f>+F150</f>
        <v>0</v>
      </c>
      <c r="E161" s="1053"/>
    </row>
  </sheetData>
  <mergeCells count="75">
    <mergeCell ref="E160:E161"/>
    <mergeCell ref="P143:Q143"/>
    <mergeCell ref="P144:Q144"/>
    <mergeCell ref="P145:Q145"/>
    <mergeCell ref="G149:H149"/>
    <mergeCell ref="B150:B152"/>
    <mergeCell ref="F150:F152"/>
    <mergeCell ref="J140:L140"/>
    <mergeCell ref="M140:M141"/>
    <mergeCell ref="N140:N141"/>
    <mergeCell ref="O140:O141"/>
    <mergeCell ref="P140:Q141"/>
    <mergeCell ref="P142:Q142"/>
    <mergeCell ref="E133:E135"/>
    <mergeCell ref="B138:N138"/>
    <mergeCell ref="B140:B141"/>
    <mergeCell ref="C140:C141"/>
    <mergeCell ref="D140:D141"/>
    <mergeCell ref="E140:E141"/>
    <mergeCell ref="F140:F141"/>
    <mergeCell ref="G140:G141"/>
    <mergeCell ref="H140:H141"/>
    <mergeCell ref="I140:I141"/>
    <mergeCell ref="B115:N115"/>
    <mergeCell ref="P90:Q90"/>
    <mergeCell ref="P91:Q91"/>
    <mergeCell ref="P92:Q92"/>
    <mergeCell ref="P93:Q93"/>
    <mergeCell ref="P94:Q94"/>
    <mergeCell ref="P95:Q95"/>
    <mergeCell ref="P96:Q96"/>
    <mergeCell ref="B105:N105"/>
    <mergeCell ref="D108:E108"/>
    <mergeCell ref="D109:E109"/>
    <mergeCell ref="B112:P112"/>
    <mergeCell ref="P89:Q89"/>
    <mergeCell ref="P76:Q76"/>
    <mergeCell ref="B82:N82"/>
    <mergeCell ref="B87:B88"/>
    <mergeCell ref="C87:C88"/>
    <mergeCell ref="D87:D88"/>
    <mergeCell ref="E87:E88"/>
    <mergeCell ref="F87:F88"/>
    <mergeCell ref="G87:G88"/>
    <mergeCell ref="H87:H88"/>
    <mergeCell ref="I87:I88"/>
    <mergeCell ref="J87:L87"/>
    <mergeCell ref="M87:M88"/>
    <mergeCell ref="N87:N88"/>
    <mergeCell ref="O87:O88"/>
    <mergeCell ref="P87:Q88"/>
    <mergeCell ref="P75:Q75"/>
    <mergeCell ref="B60:B61"/>
    <mergeCell ref="C60:C61"/>
    <mergeCell ref="D60:E60"/>
    <mergeCell ref="C64:N64"/>
    <mergeCell ref="B66:N66"/>
    <mergeCell ref="P69:Q69"/>
    <mergeCell ref="P70:Q70"/>
    <mergeCell ref="P71:Q71"/>
    <mergeCell ref="P72:Q72"/>
    <mergeCell ref="P73:Q73"/>
    <mergeCell ref="P74:Q74"/>
    <mergeCell ref="M46:N46"/>
    <mergeCell ref="B2:P2"/>
    <mergeCell ref="B4:P4"/>
    <mergeCell ref="A5:L5"/>
    <mergeCell ref="C7:N7"/>
    <mergeCell ref="C8:N8"/>
    <mergeCell ref="C9:N9"/>
    <mergeCell ref="C10:N10"/>
    <mergeCell ref="C11:E11"/>
    <mergeCell ref="B15:C22"/>
    <mergeCell ref="B23:C23"/>
    <mergeCell ref="E41:E42"/>
  </mergeCells>
  <dataValidations count="2">
    <dataValidation type="list" allowBlank="1" showInputMessage="1" showErrorMessage="1" sqref="WVE983077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77 WBM983077 VRQ983077 VHU983077 UXY983077 UOC983077 UEG983077 TUK983077 TKO983077 TAS983077 SQW983077 SHA983077 RXE983077 RNI983077 RDM983077 QTQ983077 QJU983077 PZY983077 PQC983077 PGG983077 OWK983077 OMO983077 OCS983077 NSW983077 NJA983077 MZE983077 MPI983077 MFM983077 LVQ983077 LLU983077 LBY983077 KSC983077 KIG983077 JYK983077 JOO983077 JES983077 IUW983077 ILA983077 IBE983077 HRI983077 HHM983077 GXQ983077 GNU983077 GDY983077 FUC983077 FKG983077 FAK983077 EQO983077 EGS983077 DWW983077 DNA983077 DDE983077 CTI983077 CJM983077 BZQ983077 BPU983077 BFY983077 AWC983077 AMG983077 ACK983077 SO983077 IS983077 A983077 WVE917541 WLI917541 WBM917541 VRQ917541 VHU917541 UXY917541 UOC917541 UEG917541 TUK917541 TKO917541 TAS917541 SQW917541 SHA917541 RXE917541 RNI917541 RDM917541 QTQ917541 QJU917541 PZY917541 PQC917541 PGG917541 OWK917541 OMO917541 OCS917541 NSW917541 NJA917541 MZE917541 MPI917541 MFM917541 LVQ917541 LLU917541 LBY917541 KSC917541 KIG917541 JYK917541 JOO917541 JES917541 IUW917541 ILA917541 IBE917541 HRI917541 HHM917541 GXQ917541 GNU917541 GDY917541 FUC917541 FKG917541 FAK917541 EQO917541 EGS917541 DWW917541 DNA917541 DDE917541 CTI917541 CJM917541 BZQ917541 BPU917541 BFY917541 AWC917541 AMG917541 ACK917541 SO917541 IS917541 A917541 WVE852005 WLI852005 WBM852005 VRQ852005 VHU852005 UXY852005 UOC852005 UEG852005 TUK852005 TKO852005 TAS852005 SQW852005 SHA852005 RXE852005 RNI852005 RDM852005 QTQ852005 QJU852005 PZY852005 PQC852005 PGG852005 OWK852005 OMO852005 OCS852005 NSW852005 NJA852005 MZE852005 MPI852005 MFM852005 LVQ852005 LLU852005 LBY852005 KSC852005 KIG852005 JYK852005 JOO852005 JES852005 IUW852005 ILA852005 IBE852005 HRI852005 HHM852005 GXQ852005 GNU852005 GDY852005 FUC852005 FKG852005 FAK852005 EQO852005 EGS852005 DWW852005 DNA852005 DDE852005 CTI852005 CJM852005 BZQ852005 BPU852005 BFY852005 AWC852005 AMG852005 ACK852005 SO852005 IS852005 A852005 WVE786469 WLI786469 WBM786469 VRQ786469 VHU786469 UXY786469 UOC786469 UEG786469 TUK786469 TKO786469 TAS786469 SQW786469 SHA786469 RXE786469 RNI786469 RDM786469 QTQ786469 QJU786469 PZY786469 PQC786469 PGG786469 OWK786469 OMO786469 OCS786469 NSW786469 NJA786469 MZE786469 MPI786469 MFM786469 LVQ786469 LLU786469 LBY786469 KSC786469 KIG786469 JYK786469 JOO786469 JES786469 IUW786469 ILA786469 IBE786469 HRI786469 HHM786469 GXQ786469 GNU786469 GDY786469 FUC786469 FKG786469 FAK786469 EQO786469 EGS786469 DWW786469 DNA786469 DDE786469 CTI786469 CJM786469 BZQ786469 BPU786469 BFY786469 AWC786469 AMG786469 ACK786469 SO786469 IS786469 A786469 WVE720933 WLI720933 WBM720933 VRQ720933 VHU720933 UXY720933 UOC720933 UEG720933 TUK720933 TKO720933 TAS720933 SQW720933 SHA720933 RXE720933 RNI720933 RDM720933 QTQ720933 QJU720933 PZY720933 PQC720933 PGG720933 OWK720933 OMO720933 OCS720933 NSW720933 NJA720933 MZE720933 MPI720933 MFM720933 LVQ720933 LLU720933 LBY720933 KSC720933 KIG720933 JYK720933 JOO720933 JES720933 IUW720933 ILA720933 IBE720933 HRI720933 HHM720933 GXQ720933 GNU720933 GDY720933 FUC720933 FKG720933 FAK720933 EQO720933 EGS720933 DWW720933 DNA720933 DDE720933 CTI720933 CJM720933 BZQ720933 BPU720933 BFY720933 AWC720933 AMG720933 ACK720933 SO720933 IS720933 A720933 WVE655397 WLI655397 WBM655397 VRQ655397 VHU655397 UXY655397 UOC655397 UEG655397 TUK655397 TKO655397 TAS655397 SQW655397 SHA655397 RXE655397 RNI655397 RDM655397 QTQ655397 QJU655397 PZY655397 PQC655397 PGG655397 OWK655397 OMO655397 OCS655397 NSW655397 NJA655397 MZE655397 MPI655397 MFM655397 LVQ655397 LLU655397 LBY655397 KSC655397 KIG655397 JYK655397 JOO655397 JES655397 IUW655397 ILA655397 IBE655397 HRI655397 HHM655397 GXQ655397 GNU655397 GDY655397 FUC655397 FKG655397 FAK655397 EQO655397 EGS655397 DWW655397 DNA655397 DDE655397 CTI655397 CJM655397 BZQ655397 BPU655397 BFY655397 AWC655397 AMG655397 ACK655397 SO655397 IS655397 A655397 WVE589861 WLI589861 WBM589861 VRQ589861 VHU589861 UXY589861 UOC589861 UEG589861 TUK589861 TKO589861 TAS589861 SQW589861 SHA589861 RXE589861 RNI589861 RDM589861 QTQ589861 QJU589861 PZY589861 PQC589861 PGG589861 OWK589861 OMO589861 OCS589861 NSW589861 NJA589861 MZE589861 MPI589861 MFM589861 LVQ589861 LLU589861 LBY589861 KSC589861 KIG589861 JYK589861 JOO589861 JES589861 IUW589861 ILA589861 IBE589861 HRI589861 HHM589861 GXQ589861 GNU589861 GDY589861 FUC589861 FKG589861 FAK589861 EQO589861 EGS589861 DWW589861 DNA589861 DDE589861 CTI589861 CJM589861 BZQ589861 BPU589861 BFY589861 AWC589861 AMG589861 ACK589861 SO589861 IS589861 A589861 WVE524325 WLI524325 WBM524325 VRQ524325 VHU524325 UXY524325 UOC524325 UEG524325 TUK524325 TKO524325 TAS524325 SQW524325 SHA524325 RXE524325 RNI524325 RDM524325 QTQ524325 QJU524325 PZY524325 PQC524325 PGG524325 OWK524325 OMO524325 OCS524325 NSW524325 NJA524325 MZE524325 MPI524325 MFM524325 LVQ524325 LLU524325 LBY524325 KSC524325 KIG524325 JYK524325 JOO524325 JES524325 IUW524325 ILA524325 IBE524325 HRI524325 HHM524325 GXQ524325 GNU524325 GDY524325 FUC524325 FKG524325 FAK524325 EQO524325 EGS524325 DWW524325 DNA524325 DDE524325 CTI524325 CJM524325 BZQ524325 BPU524325 BFY524325 AWC524325 AMG524325 ACK524325 SO524325 IS524325 A524325 WVE458789 WLI458789 WBM458789 VRQ458789 VHU458789 UXY458789 UOC458789 UEG458789 TUK458789 TKO458789 TAS458789 SQW458789 SHA458789 RXE458789 RNI458789 RDM458789 QTQ458789 QJU458789 PZY458789 PQC458789 PGG458789 OWK458789 OMO458789 OCS458789 NSW458789 NJA458789 MZE458789 MPI458789 MFM458789 LVQ458789 LLU458789 LBY458789 KSC458789 KIG458789 JYK458789 JOO458789 JES458789 IUW458789 ILA458789 IBE458789 HRI458789 HHM458789 GXQ458789 GNU458789 GDY458789 FUC458789 FKG458789 FAK458789 EQO458789 EGS458789 DWW458789 DNA458789 DDE458789 CTI458789 CJM458789 BZQ458789 BPU458789 BFY458789 AWC458789 AMG458789 ACK458789 SO458789 IS458789 A458789 WVE393253 WLI393253 WBM393253 VRQ393253 VHU393253 UXY393253 UOC393253 UEG393253 TUK393253 TKO393253 TAS393253 SQW393253 SHA393253 RXE393253 RNI393253 RDM393253 QTQ393253 QJU393253 PZY393253 PQC393253 PGG393253 OWK393253 OMO393253 OCS393253 NSW393253 NJA393253 MZE393253 MPI393253 MFM393253 LVQ393253 LLU393253 LBY393253 KSC393253 KIG393253 JYK393253 JOO393253 JES393253 IUW393253 ILA393253 IBE393253 HRI393253 HHM393253 GXQ393253 GNU393253 GDY393253 FUC393253 FKG393253 FAK393253 EQO393253 EGS393253 DWW393253 DNA393253 DDE393253 CTI393253 CJM393253 BZQ393253 BPU393253 BFY393253 AWC393253 AMG393253 ACK393253 SO393253 IS393253 A393253 WVE327717 WLI327717 WBM327717 VRQ327717 VHU327717 UXY327717 UOC327717 UEG327717 TUK327717 TKO327717 TAS327717 SQW327717 SHA327717 RXE327717 RNI327717 RDM327717 QTQ327717 QJU327717 PZY327717 PQC327717 PGG327717 OWK327717 OMO327717 OCS327717 NSW327717 NJA327717 MZE327717 MPI327717 MFM327717 LVQ327717 LLU327717 LBY327717 KSC327717 KIG327717 JYK327717 JOO327717 JES327717 IUW327717 ILA327717 IBE327717 HRI327717 HHM327717 GXQ327717 GNU327717 GDY327717 FUC327717 FKG327717 FAK327717 EQO327717 EGS327717 DWW327717 DNA327717 DDE327717 CTI327717 CJM327717 BZQ327717 BPU327717 BFY327717 AWC327717 AMG327717 ACK327717 SO327717 IS327717 A327717 WVE262181 WLI262181 WBM262181 VRQ262181 VHU262181 UXY262181 UOC262181 UEG262181 TUK262181 TKO262181 TAS262181 SQW262181 SHA262181 RXE262181 RNI262181 RDM262181 QTQ262181 QJU262181 PZY262181 PQC262181 PGG262181 OWK262181 OMO262181 OCS262181 NSW262181 NJA262181 MZE262181 MPI262181 MFM262181 LVQ262181 LLU262181 LBY262181 KSC262181 KIG262181 JYK262181 JOO262181 JES262181 IUW262181 ILA262181 IBE262181 HRI262181 HHM262181 GXQ262181 GNU262181 GDY262181 FUC262181 FKG262181 FAK262181 EQO262181 EGS262181 DWW262181 DNA262181 DDE262181 CTI262181 CJM262181 BZQ262181 BPU262181 BFY262181 AWC262181 AMG262181 ACK262181 SO262181 IS262181 A262181 WVE196645 WLI196645 WBM196645 VRQ196645 VHU196645 UXY196645 UOC196645 UEG196645 TUK196645 TKO196645 TAS196645 SQW196645 SHA196645 RXE196645 RNI196645 RDM196645 QTQ196645 QJU196645 PZY196645 PQC196645 PGG196645 OWK196645 OMO196645 OCS196645 NSW196645 NJA196645 MZE196645 MPI196645 MFM196645 LVQ196645 LLU196645 LBY196645 KSC196645 KIG196645 JYK196645 JOO196645 JES196645 IUW196645 ILA196645 IBE196645 HRI196645 HHM196645 GXQ196645 GNU196645 GDY196645 FUC196645 FKG196645 FAK196645 EQO196645 EGS196645 DWW196645 DNA196645 DDE196645 CTI196645 CJM196645 BZQ196645 BPU196645 BFY196645 AWC196645 AMG196645 ACK196645 SO196645 IS196645 A196645 WVE131109 WLI131109 WBM131109 VRQ131109 VHU131109 UXY131109 UOC131109 UEG131109 TUK131109 TKO131109 TAS131109 SQW131109 SHA131109 RXE131109 RNI131109 RDM131109 QTQ131109 QJU131109 PZY131109 PQC131109 PGG131109 OWK131109 OMO131109 OCS131109 NSW131109 NJA131109 MZE131109 MPI131109 MFM131109 LVQ131109 LLU131109 LBY131109 KSC131109 KIG131109 JYK131109 JOO131109 JES131109 IUW131109 ILA131109 IBE131109 HRI131109 HHM131109 GXQ131109 GNU131109 GDY131109 FUC131109 FKG131109 FAK131109 EQO131109 EGS131109 DWW131109 DNA131109 DDE131109 CTI131109 CJM131109 BZQ131109 BPU131109 BFY131109 AWC131109 AMG131109 ACK131109 SO131109 IS131109 A131109 WVE65573 WLI65573 WBM65573 VRQ65573 VHU65573 UXY65573 UOC65573 UEG65573 TUK65573 TKO65573 TAS65573 SQW65573 SHA65573 RXE65573 RNI65573 RDM65573 QTQ65573 QJU65573 PZY65573 PQC65573 PGG65573 OWK65573 OMO65573 OCS65573 NSW65573 NJA65573 MZE65573 MPI65573 MFM65573 LVQ65573 LLU65573 LBY65573 KSC65573 KIG65573 JYK65573 JOO65573 JES65573 IUW65573 ILA65573 IBE65573 HRI65573 HHM65573 GXQ65573 GNU65573 GDY65573 FUC65573 FKG65573 FAK65573 EQO65573 EGS65573 DWW65573 DNA65573 DDE65573 CTI65573 CJM65573 BZQ65573 BPU65573 BFY65573 AWC65573 AMG65573 ACK65573 SO65573 IS65573 A65573">
      <formula1>"1,2,3,4,5"</formula1>
    </dataValidation>
    <dataValidation type="decimal" allowBlank="1" showInputMessage="1" showErrorMessage="1" sqref="WVH983077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77 VRT983077 VHX983077 UYB983077 UOF983077 UEJ983077 TUN983077 TKR983077 TAV983077 SQZ983077 SHD983077 RXH983077 RNL983077 RDP983077 QTT983077 QJX983077 QAB983077 PQF983077 PGJ983077 OWN983077 OMR983077 OCV983077 NSZ983077 NJD983077 MZH983077 MPL983077 MFP983077 LVT983077 LLX983077 LCB983077 KSF983077 KIJ983077 JYN983077 JOR983077 JEV983077 IUZ983077 ILD983077 IBH983077 HRL983077 HHP983077 GXT983077 GNX983077 GEB983077 FUF983077 FKJ983077 FAN983077 EQR983077 EGV983077 DWZ983077 DND983077 DDH983077 CTL983077 CJP983077 BZT983077 BPX983077 BGB983077 AWF983077 AMJ983077 ACN983077 SR983077 IV983077 C983077 WVH917541 WLL917541 WBP917541 VRT917541 VHX917541 UYB917541 UOF917541 UEJ917541 TUN917541 TKR917541 TAV917541 SQZ917541 SHD917541 RXH917541 RNL917541 RDP917541 QTT917541 QJX917541 QAB917541 PQF917541 PGJ917541 OWN917541 OMR917541 OCV917541 NSZ917541 NJD917541 MZH917541 MPL917541 MFP917541 LVT917541 LLX917541 LCB917541 KSF917541 KIJ917541 JYN917541 JOR917541 JEV917541 IUZ917541 ILD917541 IBH917541 HRL917541 HHP917541 GXT917541 GNX917541 GEB917541 FUF917541 FKJ917541 FAN917541 EQR917541 EGV917541 DWZ917541 DND917541 DDH917541 CTL917541 CJP917541 BZT917541 BPX917541 BGB917541 AWF917541 AMJ917541 ACN917541 SR917541 IV917541 C917541 WVH852005 WLL852005 WBP852005 VRT852005 VHX852005 UYB852005 UOF852005 UEJ852005 TUN852005 TKR852005 TAV852005 SQZ852005 SHD852005 RXH852005 RNL852005 RDP852005 QTT852005 QJX852005 QAB852005 PQF852005 PGJ852005 OWN852005 OMR852005 OCV852005 NSZ852005 NJD852005 MZH852005 MPL852005 MFP852005 LVT852005 LLX852005 LCB852005 KSF852005 KIJ852005 JYN852005 JOR852005 JEV852005 IUZ852005 ILD852005 IBH852005 HRL852005 HHP852005 GXT852005 GNX852005 GEB852005 FUF852005 FKJ852005 FAN852005 EQR852005 EGV852005 DWZ852005 DND852005 DDH852005 CTL852005 CJP852005 BZT852005 BPX852005 BGB852005 AWF852005 AMJ852005 ACN852005 SR852005 IV852005 C852005 WVH786469 WLL786469 WBP786469 VRT786469 VHX786469 UYB786469 UOF786469 UEJ786469 TUN786469 TKR786469 TAV786469 SQZ786469 SHD786469 RXH786469 RNL786469 RDP786469 QTT786469 QJX786469 QAB786469 PQF786469 PGJ786469 OWN786469 OMR786469 OCV786469 NSZ786469 NJD786469 MZH786469 MPL786469 MFP786469 LVT786469 LLX786469 LCB786469 KSF786469 KIJ786469 JYN786469 JOR786469 JEV786469 IUZ786469 ILD786469 IBH786469 HRL786469 HHP786469 GXT786469 GNX786469 GEB786469 FUF786469 FKJ786469 FAN786469 EQR786469 EGV786469 DWZ786469 DND786469 DDH786469 CTL786469 CJP786469 BZT786469 BPX786469 BGB786469 AWF786469 AMJ786469 ACN786469 SR786469 IV786469 C786469 WVH720933 WLL720933 WBP720933 VRT720933 VHX720933 UYB720933 UOF720933 UEJ720933 TUN720933 TKR720933 TAV720933 SQZ720933 SHD720933 RXH720933 RNL720933 RDP720933 QTT720933 QJX720933 QAB720933 PQF720933 PGJ720933 OWN720933 OMR720933 OCV720933 NSZ720933 NJD720933 MZH720933 MPL720933 MFP720933 LVT720933 LLX720933 LCB720933 KSF720933 KIJ720933 JYN720933 JOR720933 JEV720933 IUZ720933 ILD720933 IBH720933 HRL720933 HHP720933 GXT720933 GNX720933 GEB720933 FUF720933 FKJ720933 FAN720933 EQR720933 EGV720933 DWZ720933 DND720933 DDH720933 CTL720933 CJP720933 BZT720933 BPX720933 BGB720933 AWF720933 AMJ720933 ACN720933 SR720933 IV720933 C720933 WVH655397 WLL655397 WBP655397 VRT655397 VHX655397 UYB655397 UOF655397 UEJ655397 TUN655397 TKR655397 TAV655397 SQZ655397 SHD655397 RXH655397 RNL655397 RDP655397 QTT655397 QJX655397 QAB655397 PQF655397 PGJ655397 OWN655397 OMR655397 OCV655397 NSZ655397 NJD655397 MZH655397 MPL655397 MFP655397 LVT655397 LLX655397 LCB655397 KSF655397 KIJ655397 JYN655397 JOR655397 JEV655397 IUZ655397 ILD655397 IBH655397 HRL655397 HHP655397 GXT655397 GNX655397 GEB655397 FUF655397 FKJ655397 FAN655397 EQR655397 EGV655397 DWZ655397 DND655397 DDH655397 CTL655397 CJP655397 BZT655397 BPX655397 BGB655397 AWF655397 AMJ655397 ACN655397 SR655397 IV655397 C655397 WVH589861 WLL589861 WBP589861 VRT589861 VHX589861 UYB589861 UOF589861 UEJ589861 TUN589861 TKR589861 TAV589861 SQZ589861 SHD589861 RXH589861 RNL589861 RDP589861 QTT589861 QJX589861 QAB589861 PQF589861 PGJ589861 OWN589861 OMR589861 OCV589861 NSZ589861 NJD589861 MZH589861 MPL589861 MFP589861 LVT589861 LLX589861 LCB589861 KSF589861 KIJ589861 JYN589861 JOR589861 JEV589861 IUZ589861 ILD589861 IBH589861 HRL589861 HHP589861 GXT589861 GNX589861 GEB589861 FUF589861 FKJ589861 FAN589861 EQR589861 EGV589861 DWZ589861 DND589861 DDH589861 CTL589861 CJP589861 BZT589861 BPX589861 BGB589861 AWF589861 AMJ589861 ACN589861 SR589861 IV589861 C589861 WVH524325 WLL524325 WBP524325 VRT524325 VHX524325 UYB524325 UOF524325 UEJ524325 TUN524325 TKR524325 TAV524325 SQZ524325 SHD524325 RXH524325 RNL524325 RDP524325 QTT524325 QJX524325 QAB524325 PQF524325 PGJ524325 OWN524325 OMR524325 OCV524325 NSZ524325 NJD524325 MZH524325 MPL524325 MFP524325 LVT524325 LLX524325 LCB524325 KSF524325 KIJ524325 JYN524325 JOR524325 JEV524325 IUZ524325 ILD524325 IBH524325 HRL524325 HHP524325 GXT524325 GNX524325 GEB524325 FUF524325 FKJ524325 FAN524325 EQR524325 EGV524325 DWZ524325 DND524325 DDH524325 CTL524325 CJP524325 BZT524325 BPX524325 BGB524325 AWF524325 AMJ524325 ACN524325 SR524325 IV524325 C524325 WVH458789 WLL458789 WBP458789 VRT458789 VHX458789 UYB458789 UOF458789 UEJ458789 TUN458789 TKR458789 TAV458789 SQZ458789 SHD458789 RXH458789 RNL458789 RDP458789 QTT458789 QJX458789 QAB458789 PQF458789 PGJ458789 OWN458789 OMR458789 OCV458789 NSZ458789 NJD458789 MZH458789 MPL458789 MFP458789 LVT458789 LLX458789 LCB458789 KSF458789 KIJ458789 JYN458789 JOR458789 JEV458789 IUZ458789 ILD458789 IBH458789 HRL458789 HHP458789 GXT458789 GNX458789 GEB458789 FUF458789 FKJ458789 FAN458789 EQR458789 EGV458789 DWZ458789 DND458789 DDH458789 CTL458789 CJP458789 BZT458789 BPX458789 BGB458789 AWF458789 AMJ458789 ACN458789 SR458789 IV458789 C458789 WVH393253 WLL393253 WBP393253 VRT393253 VHX393253 UYB393253 UOF393253 UEJ393253 TUN393253 TKR393253 TAV393253 SQZ393253 SHD393253 RXH393253 RNL393253 RDP393253 QTT393253 QJX393253 QAB393253 PQF393253 PGJ393253 OWN393253 OMR393253 OCV393253 NSZ393253 NJD393253 MZH393253 MPL393253 MFP393253 LVT393253 LLX393253 LCB393253 KSF393253 KIJ393253 JYN393253 JOR393253 JEV393253 IUZ393253 ILD393253 IBH393253 HRL393253 HHP393253 GXT393253 GNX393253 GEB393253 FUF393253 FKJ393253 FAN393253 EQR393253 EGV393253 DWZ393253 DND393253 DDH393253 CTL393253 CJP393253 BZT393253 BPX393253 BGB393253 AWF393253 AMJ393253 ACN393253 SR393253 IV393253 C393253 WVH327717 WLL327717 WBP327717 VRT327717 VHX327717 UYB327717 UOF327717 UEJ327717 TUN327717 TKR327717 TAV327717 SQZ327717 SHD327717 RXH327717 RNL327717 RDP327717 QTT327717 QJX327717 QAB327717 PQF327717 PGJ327717 OWN327717 OMR327717 OCV327717 NSZ327717 NJD327717 MZH327717 MPL327717 MFP327717 LVT327717 LLX327717 LCB327717 KSF327717 KIJ327717 JYN327717 JOR327717 JEV327717 IUZ327717 ILD327717 IBH327717 HRL327717 HHP327717 GXT327717 GNX327717 GEB327717 FUF327717 FKJ327717 FAN327717 EQR327717 EGV327717 DWZ327717 DND327717 DDH327717 CTL327717 CJP327717 BZT327717 BPX327717 BGB327717 AWF327717 AMJ327717 ACN327717 SR327717 IV327717 C327717 WVH262181 WLL262181 WBP262181 VRT262181 VHX262181 UYB262181 UOF262181 UEJ262181 TUN262181 TKR262181 TAV262181 SQZ262181 SHD262181 RXH262181 RNL262181 RDP262181 QTT262181 QJX262181 QAB262181 PQF262181 PGJ262181 OWN262181 OMR262181 OCV262181 NSZ262181 NJD262181 MZH262181 MPL262181 MFP262181 LVT262181 LLX262181 LCB262181 KSF262181 KIJ262181 JYN262181 JOR262181 JEV262181 IUZ262181 ILD262181 IBH262181 HRL262181 HHP262181 GXT262181 GNX262181 GEB262181 FUF262181 FKJ262181 FAN262181 EQR262181 EGV262181 DWZ262181 DND262181 DDH262181 CTL262181 CJP262181 BZT262181 BPX262181 BGB262181 AWF262181 AMJ262181 ACN262181 SR262181 IV262181 C262181 WVH196645 WLL196645 WBP196645 VRT196645 VHX196645 UYB196645 UOF196645 UEJ196645 TUN196645 TKR196645 TAV196645 SQZ196645 SHD196645 RXH196645 RNL196645 RDP196645 QTT196645 QJX196645 QAB196645 PQF196645 PGJ196645 OWN196645 OMR196645 OCV196645 NSZ196645 NJD196645 MZH196645 MPL196645 MFP196645 LVT196645 LLX196645 LCB196645 KSF196645 KIJ196645 JYN196645 JOR196645 JEV196645 IUZ196645 ILD196645 IBH196645 HRL196645 HHP196645 GXT196645 GNX196645 GEB196645 FUF196645 FKJ196645 FAN196645 EQR196645 EGV196645 DWZ196645 DND196645 DDH196645 CTL196645 CJP196645 BZT196645 BPX196645 BGB196645 AWF196645 AMJ196645 ACN196645 SR196645 IV196645 C196645 WVH131109 WLL131109 WBP131109 VRT131109 VHX131109 UYB131109 UOF131109 UEJ131109 TUN131109 TKR131109 TAV131109 SQZ131109 SHD131109 RXH131109 RNL131109 RDP131109 QTT131109 QJX131109 QAB131109 PQF131109 PGJ131109 OWN131109 OMR131109 OCV131109 NSZ131109 NJD131109 MZH131109 MPL131109 MFP131109 LVT131109 LLX131109 LCB131109 KSF131109 KIJ131109 JYN131109 JOR131109 JEV131109 IUZ131109 ILD131109 IBH131109 HRL131109 HHP131109 GXT131109 GNX131109 GEB131109 FUF131109 FKJ131109 FAN131109 EQR131109 EGV131109 DWZ131109 DND131109 DDH131109 CTL131109 CJP131109 BZT131109 BPX131109 BGB131109 AWF131109 AMJ131109 ACN131109 SR131109 IV131109 C131109 WVH65573 WLL65573 WBP65573 VRT65573 VHX65573 UYB65573 UOF65573 UEJ65573 TUN65573 TKR65573 TAV65573 SQZ65573 SHD65573 RXH65573 RNL65573 RDP65573 QTT65573 QJX65573 QAB65573 PQF65573 PGJ65573 OWN65573 OMR65573 OCV65573 NSZ65573 NJD65573 MZH65573 MPL65573 MFP65573 LVT65573 LLX65573 LCB65573 KSF65573 KIJ65573 JYN65573 JOR65573 JEV65573 IUZ65573 ILD65573 IBH65573 HRL65573 HHP65573 GXT65573 GNX65573 GEB65573 FUF65573 FKJ65573 FAN65573 EQR65573 EGV65573 DWZ65573 DND65573 DDH65573 CTL65573 CJP65573 BZT65573 BPX65573 BGB65573 AWF65573 AMJ65573 ACN65573 SR65573 IV65573 C65573 WLL983077">
      <formula1>0</formula1>
      <formula2>1</formula2>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Q130"/>
  <sheetViews>
    <sheetView zoomScale="70" zoomScaleNormal="70" workbookViewId="0">
      <selection activeCell="D13" sqref="D13"/>
    </sheetView>
  </sheetViews>
  <sheetFormatPr baseColWidth="10" defaultRowHeight="14.25" x14ac:dyDescent="0.25"/>
  <cols>
    <col min="1" max="1" width="3.140625" style="31" bestFit="1" customWidth="1"/>
    <col min="2" max="2" width="58.85546875" style="31" customWidth="1"/>
    <col min="3" max="3" width="31.140625" style="31" customWidth="1"/>
    <col min="4" max="4" width="31"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45.140625" style="31" customWidth="1"/>
    <col min="17" max="17" width="33.28515625" style="31" customWidth="1"/>
    <col min="18" max="89" width="11.42578125" style="36"/>
    <col min="90" max="90" width="1" style="36" customWidth="1"/>
    <col min="91" max="91" width="4.28515625" style="36" customWidth="1"/>
    <col min="92" max="92" width="34.7109375" style="36" customWidth="1"/>
    <col min="93" max="93" width="0" style="36" hidden="1" customWidth="1"/>
    <col min="94" max="94" width="20" style="36" customWidth="1"/>
    <col min="95" max="95" width="20.85546875" style="36" customWidth="1"/>
    <col min="96" max="96" width="25" style="36" customWidth="1"/>
    <col min="97" max="97" width="18.7109375" style="36" customWidth="1"/>
    <col min="98" max="98" width="29.7109375" style="36" customWidth="1"/>
    <col min="99" max="99" width="13.42578125" style="36" customWidth="1"/>
    <col min="100" max="100" width="13.85546875" style="36" customWidth="1"/>
    <col min="101" max="105" width="16.5703125" style="36" customWidth="1"/>
    <col min="106" max="106" width="20.5703125" style="36" customWidth="1"/>
    <col min="107" max="107" width="21.140625" style="36" customWidth="1"/>
    <col min="108" max="108" width="9.5703125" style="36" customWidth="1"/>
    <col min="109" max="109" width="0.42578125" style="36" customWidth="1"/>
    <col min="110" max="116" width="6.42578125" style="36" customWidth="1"/>
    <col min="117" max="120" width="11.42578125" style="36"/>
    <col min="121" max="345" width="11.42578125" style="31"/>
    <col min="346" max="346" width="1" style="31" customWidth="1"/>
    <col min="347" max="347" width="4.28515625" style="31" customWidth="1"/>
    <col min="348" max="348" width="34.7109375" style="31" customWidth="1"/>
    <col min="349" max="349" width="0" style="31" hidden="1" customWidth="1"/>
    <col min="350" max="350" width="20" style="31" customWidth="1"/>
    <col min="351" max="351" width="20.85546875" style="31" customWidth="1"/>
    <col min="352" max="352" width="25" style="31" customWidth="1"/>
    <col min="353" max="353" width="18.7109375" style="31" customWidth="1"/>
    <col min="354" max="354" width="29.7109375" style="31" customWidth="1"/>
    <col min="355" max="355" width="13.42578125" style="31" customWidth="1"/>
    <col min="356" max="356" width="13.85546875" style="31" customWidth="1"/>
    <col min="357" max="361" width="16.5703125" style="31" customWidth="1"/>
    <col min="362" max="362" width="20.5703125" style="31" customWidth="1"/>
    <col min="363" max="363" width="21.140625" style="31" customWidth="1"/>
    <col min="364" max="364" width="9.5703125" style="31" customWidth="1"/>
    <col min="365" max="365" width="0.42578125" style="31" customWidth="1"/>
    <col min="366" max="372" width="6.42578125" style="31" customWidth="1"/>
    <col min="373" max="601" width="11.42578125" style="31"/>
    <col min="602" max="602" width="1" style="31" customWidth="1"/>
    <col min="603" max="603" width="4.28515625" style="31" customWidth="1"/>
    <col min="604" max="604" width="34.7109375" style="31" customWidth="1"/>
    <col min="605" max="605" width="0" style="31" hidden="1" customWidth="1"/>
    <col min="606" max="606" width="20" style="31" customWidth="1"/>
    <col min="607" max="607" width="20.85546875" style="31" customWidth="1"/>
    <col min="608" max="608" width="25" style="31" customWidth="1"/>
    <col min="609" max="609" width="18.7109375" style="31" customWidth="1"/>
    <col min="610" max="610" width="29.7109375" style="31" customWidth="1"/>
    <col min="611" max="611" width="13.42578125" style="31" customWidth="1"/>
    <col min="612" max="612" width="13.85546875" style="31" customWidth="1"/>
    <col min="613" max="617" width="16.5703125" style="31" customWidth="1"/>
    <col min="618" max="618" width="20.5703125" style="31" customWidth="1"/>
    <col min="619" max="619" width="21.140625" style="31" customWidth="1"/>
    <col min="620" max="620" width="9.5703125" style="31" customWidth="1"/>
    <col min="621" max="621" width="0.42578125" style="31" customWidth="1"/>
    <col min="622" max="628" width="6.42578125" style="31" customWidth="1"/>
    <col min="629" max="857" width="11.42578125" style="31"/>
    <col min="858" max="858" width="1" style="31" customWidth="1"/>
    <col min="859" max="859" width="4.28515625" style="31" customWidth="1"/>
    <col min="860" max="860" width="34.7109375" style="31" customWidth="1"/>
    <col min="861" max="861" width="0" style="31" hidden="1" customWidth="1"/>
    <col min="862" max="862" width="20" style="31" customWidth="1"/>
    <col min="863" max="863" width="20.85546875" style="31" customWidth="1"/>
    <col min="864" max="864" width="25" style="31" customWidth="1"/>
    <col min="865" max="865" width="18.7109375" style="31" customWidth="1"/>
    <col min="866" max="866" width="29.7109375" style="31" customWidth="1"/>
    <col min="867" max="867" width="13.42578125" style="31" customWidth="1"/>
    <col min="868" max="868" width="13.85546875" style="31" customWidth="1"/>
    <col min="869" max="873" width="16.5703125" style="31" customWidth="1"/>
    <col min="874" max="874" width="20.5703125" style="31" customWidth="1"/>
    <col min="875" max="875" width="21.140625" style="31" customWidth="1"/>
    <col min="876" max="876" width="9.5703125" style="31" customWidth="1"/>
    <col min="877" max="877" width="0.42578125" style="31" customWidth="1"/>
    <col min="878" max="884" width="6.42578125" style="31" customWidth="1"/>
    <col min="885" max="1113" width="11.42578125" style="31"/>
    <col min="1114" max="1114" width="1" style="31" customWidth="1"/>
    <col min="1115" max="1115" width="4.28515625" style="31" customWidth="1"/>
    <col min="1116" max="1116" width="34.7109375" style="31" customWidth="1"/>
    <col min="1117" max="1117" width="0" style="31" hidden="1" customWidth="1"/>
    <col min="1118" max="1118" width="20" style="31" customWidth="1"/>
    <col min="1119" max="1119" width="20.85546875" style="31" customWidth="1"/>
    <col min="1120" max="1120" width="25" style="31" customWidth="1"/>
    <col min="1121" max="1121" width="18.7109375" style="31" customWidth="1"/>
    <col min="1122" max="1122" width="29.7109375" style="31" customWidth="1"/>
    <col min="1123" max="1123" width="13.42578125" style="31" customWidth="1"/>
    <col min="1124" max="1124" width="13.85546875" style="31" customWidth="1"/>
    <col min="1125" max="1129" width="16.5703125" style="31" customWidth="1"/>
    <col min="1130" max="1130" width="20.5703125" style="31" customWidth="1"/>
    <col min="1131" max="1131" width="21.140625" style="31" customWidth="1"/>
    <col min="1132" max="1132" width="9.5703125" style="31" customWidth="1"/>
    <col min="1133" max="1133" width="0.42578125" style="31" customWidth="1"/>
    <col min="1134" max="1140" width="6.42578125" style="31" customWidth="1"/>
    <col min="1141" max="1369" width="11.42578125" style="31"/>
    <col min="1370" max="1370" width="1" style="31" customWidth="1"/>
    <col min="1371" max="1371" width="4.28515625" style="31" customWidth="1"/>
    <col min="1372" max="1372" width="34.7109375" style="31" customWidth="1"/>
    <col min="1373" max="1373" width="0" style="31" hidden="1" customWidth="1"/>
    <col min="1374" max="1374" width="20" style="31" customWidth="1"/>
    <col min="1375" max="1375" width="20.85546875" style="31" customWidth="1"/>
    <col min="1376" max="1376" width="25" style="31" customWidth="1"/>
    <col min="1377" max="1377" width="18.7109375" style="31" customWidth="1"/>
    <col min="1378" max="1378" width="29.7109375" style="31" customWidth="1"/>
    <col min="1379" max="1379" width="13.42578125" style="31" customWidth="1"/>
    <col min="1380" max="1380" width="13.85546875" style="31" customWidth="1"/>
    <col min="1381" max="1385" width="16.5703125" style="31" customWidth="1"/>
    <col min="1386" max="1386" width="20.5703125" style="31" customWidth="1"/>
    <col min="1387" max="1387" width="21.140625" style="31" customWidth="1"/>
    <col min="1388" max="1388" width="9.5703125" style="31" customWidth="1"/>
    <col min="1389" max="1389" width="0.42578125" style="31" customWidth="1"/>
    <col min="1390" max="1396" width="6.42578125" style="31" customWidth="1"/>
    <col min="1397" max="1625" width="11.42578125" style="31"/>
    <col min="1626" max="1626" width="1" style="31" customWidth="1"/>
    <col min="1627" max="1627" width="4.28515625" style="31" customWidth="1"/>
    <col min="1628" max="1628" width="34.7109375" style="31" customWidth="1"/>
    <col min="1629" max="1629" width="0" style="31" hidden="1" customWidth="1"/>
    <col min="1630" max="1630" width="20" style="31" customWidth="1"/>
    <col min="1631" max="1631" width="20.85546875" style="31" customWidth="1"/>
    <col min="1632" max="1632" width="25" style="31" customWidth="1"/>
    <col min="1633" max="1633" width="18.7109375" style="31" customWidth="1"/>
    <col min="1634" max="1634" width="29.7109375" style="31" customWidth="1"/>
    <col min="1635" max="1635" width="13.42578125" style="31" customWidth="1"/>
    <col min="1636" max="1636" width="13.85546875" style="31" customWidth="1"/>
    <col min="1637" max="1641" width="16.5703125" style="31" customWidth="1"/>
    <col min="1642" max="1642" width="20.5703125" style="31" customWidth="1"/>
    <col min="1643" max="1643" width="21.140625" style="31" customWidth="1"/>
    <col min="1644" max="1644" width="9.5703125" style="31" customWidth="1"/>
    <col min="1645" max="1645" width="0.42578125" style="31" customWidth="1"/>
    <col min="1646" max="1652" width="6.42578125" style="31" customWidth="1"/>
    <col min="1653" max="1881" width="11.42578125" style="31"/>
    <col min="1882" max="1882" width="1" style="31" customWidth="1"/>
    <col min="1883" max="1883" width="4.28515625" style="31" customWidth="1"/>
    <col min="1884" max="1884" width="34.7109375" style="31" customWidth="1"/>
    <col min="1885" max="1885" width="0" style="31" hidden="1" customWidth="1"/>
    <col min="1886" max="1886" width="20" style="31" customWidth="1"/>
    <col min="1887" max="1887" width="20.85546875" style="31" customWidth="1"/>
    <col min="1888" max="1888" width="25" style="31" customWidth="1"/>
    <col min="1889" max="1889" width="18.7109375" style="31" customWidth="1"/>
    <col min="1890" max="1890" width="29.7109375" style="31" customWidth="1"/>
    <col min="1891" max="1891" width="13.42578125" style="31" customWidth="1"/>
    <col min="1892" max="1892" width="13.85546875" style="31" customWidth="1"/>
    <col min="1893" max="1897" width="16.5703125" style="31" customWidth="1"/>
    <col min="1898" max="1898" width="20.5703125" style="31" customWidth="1"/>
    <col min="1899" max="1899" width="21.140625" style="31" customWidth="1"/>
    <col min="1900" max="1900" width="9.5703125" style="31" customWidth="1"/>
    <col min="1901" max="1901" width="0.42578125" style="31" customWidth="1"/>
    <col min="1902" max="1908" width="6.42578125" style="31" customWidth="1"/>
    <col min="1909" max="2137" width="11.42578125" style="31"/>
    <col min="2138" max="2138" width="1" style="31" customWidth="1"/>
    <col min="2139" max="2139" width="4.28515625" style="31" customWidth="1"/>
    <col min="2140" max="2140" width="34.7109375" style="31" customWidth="1"/>
    <col min="2141" max="2141" width="0" style="31" hidden="1" customWidth="1"/>
    <col min="2142" max="2142" width="20" style="31" customWidth="1"/>
    <col min="2143" max="2143" width="20.85546875" style="31" customWidth="1"/>
    <col min="2144" max="2144" width="25" style="31" customWidth="1"/>
    <col min="2145" max="2145" width="18.7109375" style="31" customWidth="1"/>
    <col min="2146" max="2146" width="29.7109375" style="31" customWidth="1"/>
    <col min="2147" max="2147" width="13.42578125" style="31" customWidth="1"/>
    <col min="2148" max="2148" width="13.85546875" style="31" customWidth="1"/>
    <col min="2149" max="2153" width="16.5703125" style="31" customWidth="1"/>
    <col min="2154" max="2154" width="20.5703125" style="31" customWidth="1"/>
    <col min="2155" max="2155" width="21.140625" style="31" customWidth="1"/>
    <col min="2156" max="2156" width="9.5703125" style="31" customWidth="1"/>
    <col min="2157" max="2157" width="0.42578125" style="31" customWidth="1"/>
    <col min="2158" max="2164" width="6.42578125" style="31" customWidth="1"/>
    <col min="2165" max="2393" width="11.42578125" style="31"/>
    <col min="2394" max="2394" width="1" style="31" customWidth="1"/>
    <col min="2395" max="2395" width="4.28515625" style="31" customWidth="1"/>
    <col min="2396" max="2396" width="34.7109375" style="31" customWidth="1"/>
    <col min="2397" max="2397" width="0" style="31" hidden="1" customWidth="1"/>
    <col min="2398" max="2398" width="20" style="31" customWidth="1"/>
    <col min="2399" max="2399" width="20.85546875" style="31" customWidth="1"/>
    <col min="2400" max="2400" width="25" style="31" customWidth="1"/>
    <col min="2401" max="2401" width="18.7109375" style="31" customWidth="1"/>
    <col min="2402" max="2402" width="29.7109375" style="31" customWidth="1"/>
    <col min="2403" max="2403" width="13.42578125" style="31" customWidth="1"/>
    <col min="2404" max="2404" width="13.85546875" style="31" customWidth="1"/>
    <col min="2405" max="2409" width="16.5703125" style="31" customWidth="1"/>
    <col min="2410" max="2410" width="20.5703125" style="31" customWidth="1"/>
    <col min="2411" max="2411" width="21.140625" style="31" customWidth="1"/>
    <col min="2412" max="2412" width="9.5703125" style="31" customWidth="1"/>
    <col min="2413" max="2413" width="0.42578125" style="31" customWidth="1"/>
    <col min="2414" max="2420" width="6.42578125" style="31" customWidth="1"/>
    <col min="2421" max="2649" width="11.42578125" style="31"/>
    <col min="2650" max="2650" width="1" style="31" customWidth="1"/>
    <col min="2651" max="2651" width="4.28515625" style="31" customWidth="1"/>
    <col min="2652" max="2652" width="34.7109375" style="31" customWidth="1"/>
    <col min="2653" max="2653" width="0" style="31" hidden="1" customWidth="1"/>
    <col min="2654" max="2654" width="20" style="31" customWidth="1"/>
    <col min="2655" max="2655" width="20.85546875" style="31" customWidth="1"/>
    <col min="2656" max="2656" width="25" style="31" customWidth="1"/>
    <col min="2657" max="2657" width="18.7109375" style="31" customWidth="1"/>
    <col min="2658" max="2658" width="29.7109375" style="31" customWidth="1"/>
    <col min="2659" max="2659" width="13.42578125" style="31" customWidth="1"/>
    <col min="2660" max="2660" width="13.85546875" style="31" customWidth="1"/>
    <col min="2661" max="2665" width="16.5703125" style="31" customWidth="1"/>
    <col min="2666" max="2666" width="20.5703125" style="31" customWidth="1"/>
    <col min="2667" max="2667" width="21.140625" style="31" customWidth="1"/>
    <col min="2668" max="2668" width="9.5703125" style="31" customWidth="1"/>
    <col min="2669" max="2669" width="0.42578125" style="31" customWidth="1"/>
    <col min="2670" max="2676" width="6.42578125" style="31" customWidth="1"/>
    <col min="2677" max="2905" width="11.42578125" style="31"/>
    <col min="2906" max="2906" width="1" style="31" customWidth="1"/>
    <col min="2907" max="2907" width="4.28515625" style="31" customWidth="1"/>
    <col min="2908" max="2908" width="34.7109375" style="31" customWidth="1"/>
    <col min="2909" max="2909" width="0" style="31" hidden="1" customWidth="1"/>
    <col min="2910" max="2910" width="20" style="31" customWidth="1"/>
    <col min="2911" max="2911" width="20.85546875" style="31" customWidth="1"/>
    <col min="2912" max="2912" width="25" style="31" customWidth="1"/>
    <col min="2913" max="2913" width="18.7109375" style="31" customWidth="1"/>
    <col min="2914" max="2914" width="29.7109375" style="31" customWidth="1"/>
    <col min="2915" max="2915" width="13.42578125" style="31" customWidth="1"/>
    <col min="2916" max="2916" width="13.85546875" style="31" customWidth="1"/>
    <col min="2917" max="2921" width="16.5703125" style="31" customWidth="1"/>
    <col min="2922" max="2922" width="20.5703125" style="31" customWidth="1"/>
    <col min="2923" max="2923" width="21.140625" style="31" customWidth="1"/>
    <col min="2924" max="2924" width="9.5703125" style="31" customWidth="1"/>
    <col min="2925" max="2925" width="0.42578125" style="31" customWidth="1"/>
    <col min="2926" max="2932" width="6.42578125" style="31" customWidth="1"/>
    <col min="2933" max="3161" width="11.42578125" style="31"/>
    <col min="3162" max="3162" width="1" style="31" customWidth="1"/>
    <col min="3163" max="3163" width="4.28515625" style="31" customWidth="1"/>
    <col min="3164" max="3164" width="34.7109375" style="31" customWidth="1"/>
    <col min="3165" max="3165" width="0" style="31" hidden="1" customWidth="1"/>
    <col min="3166" max="3166" width="20" style="31" customWidth="1"/>
    <col min="3167" max="3167" width="20.85546875" style="31" customWidth="1"/>
    <col min="3168" max="3168" width="25" style="31" customWidth="1"/>
    <col min="3169" max="3169" width="18.7109375" style="31" customWidth="1"/>
    <col min="3170" max="3170" width="29.7109375" style="31" customWidth="1"/>
    <col min="3171" max="3171" width="13.42578125" style="31" customWidth="1"/>
    <col min="3172" max="3172" width="13.85546875" style="31" customWidth="1"/>
    <col min="3173" max="3177" width="16.5703125" style="31" customWidth="1"/>
    <col min="3178" max="3178" width="20.5703125" style="31" customWidth="1"/>
    <col min="3179" max="3179" width="21.140625" style="31" customWidth="1"/>
    <col min="3180" max="3180" width="9.5703125" style="31" customWidth="1"/>
    <col min="3181" max="3181" width="0.42578125" style="31" customWidth="1"/>
    <col min="3182" max="3188" width="6.42578125" style="31" customWidth="1"/>
    <col min="3189" max="3417" width="11.42578125" style="31"/>
    <col min="3418" max="3418" width="1" style="31" customWidth="1"/>
    <col min="3419" max="3419" width="4.28515625" style="31" customWidth="1"/>
    <col min="3420" max="3420" width="34.7109375" style="31" customWidth="1"/>
    <col min="3421" max="3421" width="0" style="31" hidden="1" customWidth="1"/>
    <col min="3422" max="3422" width="20" style="31" customWidth="1"/>
    <col min="3423" max="3423" width="20.85546875" style="31" customWidth="1"/>
    <col min="3424" max="3424" width="25" style="31" customWidth="1"/>
    <col min="3425" max="3425" width="18.7109375" style="31" customWidth="1"/>
    <col min="3426" max="3426" width="29.7109375" style="31" customWidth="1"/>
    <col min="3427" max="3427" width="13.42578125" style="31" customWidth="1"/>
    <col min="3428" max="3428" width="13.85546875" style="31" customWidth="1"/>
    <col min="3429" max="3433" width="16.5703125" style="31" customWidth="1"/>
    <col min="3434" max="3434" width="20.5703125" style="31" customWidth="1"/>
    <col min="3435" max="3435" width="21.140625" style="31" customWidth="1"/>
    <col min="3436" max="3436" width="9.5703125" style="31" customWidth="1"/>
    <col min="3437" max="3437" width="0.42578125" style="31" customWidth="1"/>
    <col min="3438" max="3444" width="6.42578125" style="31" customWidth="1"/>
    <col min="3445" max="3673" width="11.42578125" style="31"/>
    <col min="3674" max="3674" width="1" style="31" customWidth="1"/>
    <col min="3675" max="3675" width="4.28515625" style="31" customWidth="1"/>
    <col min="3676" max="3676" width="34.7109375" style="31" customWidth="1"/>
    <col min="3677" max="3677" width="0" style="31" hidden="1" customWidth="1"/>
    <col min="3678" max="3678" width="20" style="31" customWidth="1"/>
    <col min="3679" max="3679" width="20.85546875" style="31" customWidth="1"/>
    <col min="3680" max="3680" width="25" style="31" customWidth="1"/>
    <col min="3681" max="3681" width="18.7109375" style="31" customWidth="1"/>
    <col min="3682" max="3682" width="29.7109375" style="31" customWidth="1"/>
    <col min="3683" max="3683" width="13.42578125" style="31" customWidth="1"/>
    <col min="3684" max="3684" width="13.85546875" style="31" customWidth="1"/>
    <col min="3685" max="3689" width="16.5703125" style="31" customWidth="1"/>
    <col min="3690" max="3690" width="20.5703125" style="31" customWidth="1"/>
    <col min="3691" max="3691" width="21.140625" style="31" customWidth="1"/>
    <col min="3692" max="3692" width="9.5703125" style="31" customWidth="1"/>
    <col min="3693" max="3693" width="0.42578125" style="31" customWidth="1"/>
    <col min="3694" max="3700" width="6.42578125" style="31" customWidth="1"/>
    <col min="3701" max="3929" width="11.42578125" style="31"/>
    <col min="3930" max="3930" width="1" style="31" customWidth="1"/>
    <col min="3931" max="3931" width="4.28515625" style="31" customWidth="1"/>
    <col min="3932" max="3932" width="34.7109375" style="31" customWidth="1"/>
    <col min="3933" max="3933" width="0" style="31" hidden="1" customWidth="1"/>
    <col min="3934" max="3934" width="20" style="31" customWidth="1"/>
    <col min="3935" max="3935" width="20.85546875" style="31" customWidth="1"/>
    <col min="3936" max="3936" width="25" style="31" customWidth="1"/>
    <col min="3937" max="3937" width="18.7109375" style="31" customWidth="1"/>
    <col min="3938" max="3938" width="29.7109375" style="31" customWidth="1"/>
    <col min="3939" max="3939" width="13.42578125" style="31" customWidth="1"/>
    <col min="3940" max="3940" width="13.85546875" style="31" customWidth="1"/>
    <col min="3941" max="3945" width="16.5703125" style="31" customWidth="1"/>
    <col min="3946" max="3946" width="20.5703125" style="31" customWidth="1"/>
    <col min="3947" max="3947" width="21.140625" style="31" customWidth="1"/>
    <col min="3948" max="3948" width="9.5703125" style="31" customWidth="1"/>
    <col min="3949" max="3949" width="0.42578125" style="31" customWidth="1"/>
    <col min="3950" max="3956" width="6.42578125" style="31" customWidth="1"/>
    <col min="3957" max="4185" width="11.42578125" style="31"/>
    <col min="4186" max="4186" width="1" style="31" customWidth="1"/>
    <col min="4187" max="4187" width="4.28515625" style="31" customWidth="1"/>
    <col min="4188" max="4188" width="34.7109375" style="31" customWidth="1"/>
    <col min="4189" max="4189" width="0" style="31" hidden="1" customWidth="1"/>
    <col min="4190" max="4190" width="20" style="31" customWidth="1"/>
    <col min="4191" max="4191" width="20.85546875" style="31" customWidth="1"/>
    <col min="4192" max="4192" width="25" style="31" customWidth="1"/>
    <col min="4193" max="4193" width="18.7109375" style="31" customWidth="1"/>
    <col min="4194" max="4194" width="29.7109375" style="31" customWidth="1"/>
    <col min="4195" max="4195" width="13.42578125" style="31" customWidth="1"/>
    <col min="4196" max="4196" width="13.85546875" style="31" customWidth="1"/>
    <col min="4197" max="4201" width="16.5703125" style="31" customWidth="1"/>
    <col min="4202" max="4202" width="20.5703125" style="31" customWidth="1"/>
    <col min="4203" max="4203" width="21.140625" style="31" customWidth="1"/>
    <col min="4204" max="4204" width="9.5703125" style="31" customWidth="1"/>
    <col min="4205" max="4205" width="0.42578125" style="31" customWidth="1"/>
    <col min="4206" max="4212" width="6.42578125" style="31" customWidth="1"/>
    <col min="4213" max="4441" width="11.42578125" style="31"/>
    <col min="4442" max="4442" width="1" style="31" customWidth="1"/>
    <col min="4443" max="4443" width="4.28515625" style="31" customWidth="1"/>
    <col min="4444" max="4444" width="34.7109375" style="31" customWidth="1"/>
    <col min="4445" max="4445" width="0" style="31" hidden="1" customWidth="1"/>
    <col min="4446" max="4446" width="20" style="31" customWidth="1"/>
    <col min="4447" max="4447" width="20.85546875" style="31" customWidth="1"/>
    <col min="4448" max="4448" width="25" style="31" customWidth="1"/>
    <col min="4449" max="4449" width="18.7109375" style="31" customWidth="1"/>
    <col min="4450" max="4450" width="29.7109375" style="31" customWidth="1"/>
    <col min="4451" max="4451" width="13.42578125" style="31" customWidth="1"/>
    <col min="4452" max="4452" width="13.85546875" style="31" customWidth="1"/>
    <col min="4453" max="4457" width="16.5703125" style="31" customWidth="1"/>
    <col min="4458" max="4458" width="20.5703125" style="31" customWidth="1"/>
    <col min="4459" max="4459" width="21.140625" style="31" customWidth="1"/>
    <col min="4460" max="4460" width="9.5703125" style="31" customWidth="1"/>
    <col min="4461" max="4461" width="0.42578125" style="31" customWidth="1"/>
    <col min="4462" max="4468" width="6.42578125" style="31" customWidth="1"/>
    <col min="4469" max="4697" width="11.42578125" style="31"/>
    <col min="4698" max="4698" width="1" style="31" customWidth="1"/>
    <col min="4699" max="4699" width="4.28515625" style="31" customWidth="1"/>
    <col min="4700" max="4700" width="34.7109375" style="31" customWidth="1"/>
    <col min="4701" max="4701" width="0" style="31" hidden="1" customWidth="1"/>
    <col min="4702" max="4702" width="20" style="31" customWidth="1"/>
    <col min="4703" max="4703" width="20.85546875" style="31" customWidth="1"/>
    <col min="4704" max="4704" width="25" style="31" customWidth="1"/>
    <col min="4705" max="4705" width="18.7109375" style="31" customWidth="1"/>
    <col min="4706" max="4706" width="29.7109375" style="31" customWidth="1"/>
    <col min="4707" max="4707" width="13.42578125" style="31" customWidth="1"/>
    <col min="4708" max="4708" width="13.85546875" style="31" customWidth="1"/>
    <col min="4709" max="4713" width="16.5703125" style="31" customWidth="1"/>
    <col min="4714" max="4714" width="20.5703125" style="31" customWidth="1"/>
    <col min="4715" max="4715" width="21.140625" style="31" customWidth="1"/>
    <col min="4716" max="4716" width="9.5703125" style="31" customWidth="1"/>
    <col min="4717" max="4717" width="0.42578125" style="31" customWidth="1"/>
    <col min="4718" max="4724" width="6.42578125" style="31" customWidth="1"/>
    <col min="4725" max="4953" width="11.42578125" style="31"/>
    <col min="4954" max="4954" width="1" style="31" customWidth="1"/>
    <col min="4955" max="4955" width="4.28515625" style="31" customWidth="1"/>
    <col min="4956" max="4956" width="34.7109375" style="31" customWidth="1"/>
    <col min="4957" max="4957" width="0" style="31" hidden="1" customWidth="1"/>
    <col min="4958" max="4958" width="20" style="31" customWidth="1"/>
    <col min="4959" max="4959" width="20.85546875" style="31" customWidth="1"/>
    <col min="4960" max="4960" width="25" style="31" customWidth="1"/>
    <col min="4961" max="4961" width="18.7109375" style="31" customWidth="1"/>
    <col min="4962" max="4962" width="29.7109375" style="31" customWidth="1"/>
    <col min="4963" max="4963" width="13.42578125" style="31" customWidth="1"/>
    <col min="4964" max="4964" width="13.85546875" style="31" customWidth="1"/>
    <col min="4965" max="4969" width="16.5703125" style="31" customWidth="1"/>
    <col min="4970" max="4970" width="20.5703125" style="31" customWidth="1"/>
    <col min="4971" max="4971" width="21.140625" style="31" customWidth="1"/>
    <col min="4972" max="4972" width="9.5703125" style="31" customWidth="1"/>
    <col min="4973" max="4973" width="0.42578125" style="31" customWidth="1"/>
    <col min="4974" max="4980" width="6.42578125" style="31" customWidth="1"/>
    <col min="4981" max="5209" width="11.42578125" style="31"/>
    <col min="5210" max="5210" width="1" style="31" customWidth="1"/>
    <col min="5211" max="5211" width="4.28515625" style="31" customWidth="1"/>
    <col min="5212" max="5212" width="34.7109375" style="31" customWidth="1"/>
    <col min="5213" max="5213" width="0" style="31" hidden="1" customWidth="1"/>
    <col min="5214" max="5214" width="20" style="31" customWidth="1"/>
    <col min="5215" max="5215" width="20.85546875" style="31" customWidth="1"/>
    <col min="5216" max="5216" width="25" style="31" customWidth="1"/>
    <col min="5217" max="5217" width="18.7109375" style="31" customWidth="1"/>
    <col min="5218" max="5218" width="29.7109375" style="31" customWidth="1"/>
    <col min="5219" max="5219" width="13.42578125" style="31" customWidth="1"/>
    <col min="5220" max="5220" width="13.85546875" style="31" customWidth="1"/>
    <col min="5221" max="5225" width="16.5703125" style="31" customWidth="1"/>
    <col min="5226" max="5226" width="20.5703125" style="31" customWidth="1"/>
    <col min="5227" max="5227" width="21.140625" style="31" customWidth="1"/>
    <col min="5228" max="5228" width="9.5703125" style="31" customWidth="1"/>
    <col min="5229" max="5229" width="0.42578125" style="31" customWidth="1"/>
    <col min="5230" max="5236" width="6.42578125" style="31" customWidth="1"/>
    <col min="5237" max="5465" width="11.42578125" style="31"/>
    <col min="5466" max="5466" width="1" style="31" customWidth="1"/>
    <col min="5467" max="5467" width="4.28515625" style="31" customWidth="1"/>
    <col min="5468" max="5468" width="34.7109375" style="31" customWidth="1"/>
    <col min="5469" max="5469" width="0" style="31" hidden="1" customWidth="1"/>
    <col min="5470" max="5470" width="20" style="31" customWidth="1"/>
    <col min="5471" max="5471" width="20.85546875" style="31" customWidth="1"/>
    <col min="5472" max="5472" width="25" style="31" customWidth="1"/>
    <col min="5473" max="5473" width="18.7109375" style="31" customWidth="1"/>
    <col min="5474" max="5474" width="29.7109375" style="31" customWidth="1"/>
    <col min="5475" max="5475" width="13.42578125" style="31" customWidth="1"/>
    <col min="5476" max="5476" width="13.85546875" style="31" customWidth="1"/>
    <col min="5477" max="5481" width="16.5703125" style="31" customWidth="1"/>
    <col min="5482" max="5482" width="20.5703125" style="31" customWidth="1"/>
    <col min="5483" max="5483" width="21.140625" style="31" customWidth="1"/>
    <col min="5484" max="5484" width="9.5703125" style="31" customWidth="1"/>
    <col min="5485" max="5485" width="0.42578125" style="31" customWidth="1"/>
    <col min="5486" max="5492" width="6.42578125" style="31" customWidth="1"/>
    <col min="5493" max="5721" width="11.42578125" style="31"/>
    <col min="5722" max="5722" width="1" style="31" customWidth="1"/>
    <col min="5723" max="5723" width="4.28515625" style="31" customWidth="1"/>
    <col min="5724" max="5724" width="34.7109375" style="31" customWidth="1"/>
    <col min="5725" max="5725" width="0" style="31" hidden="1" customWidth="1"/>
    <col min="5726" max="5726" width="20" style="31" customWidth="1"/>
    <col min="5727" max="5727" width="20.85546875" style="31" customWidth="1"/>
    <col min="5728" max="5728" width="25" style="31" customWidth="1"/>
    <col min="5729" max="5729" width="18.7109375" style="31" customWidth="1"/>
    <col min="5730" max="5730" width="29.7109375" style="31" customWidth="1"/>
    <col min="5731" max="5731" width="13.42578125" style="31" customWidth="1"/>
    <col min="5732" max="5732" width="13.85546875" style="31" customWidth="1"/>
    <col min="5733" max="5737" width="16.5703125" style="31" customWidth="1"/>
    <col min="5738" max="5738" width="20.5703125" style="31" customWidth="1"/>
    <col min="5739" max="5739" width="21.140625" style="31" customWidth="1"/>
    <col min="5740" max="5740" width="9.5703125" style="31" customWidth="1"/>
    <col min="5741" max="5741" width="0.42578125" style="31" customWidth="1"/>
    <col min="5742" max="5748" width="6.42578125" style="31" customWidth="1"/>
    <col min="5749" max="5977" width="11.42578125" style="31"/>
    <col min="5978" max="5978" width="1" style="31" customWidth="1"/>
    <col min="5979" max="5979" width="4.28515625" style="31" customWidth="1"/>
    <col min="5980" max="5980" width="34.7109375" style="31" customWidth="1"/>
    <col min="5981" max="5981" width="0" style="31" hidden="1" customWidth="1"/>
    <col min="5982" max="5982" width="20" style="31" customWidth="1"/>
    <col min="5983" max="5983" width="20.85546875" style="31" customWidth="1"/>
    <col min="5984" max="5984" width="25" style="31" customWidth="1"/>
    <col min="5985" max="5985" width="18.7109375" style="31" customWidth="1"/>
    <col min="5986" max="5986" width="29.7109375" style="31" customWidth="1"/>
    <col min="5987" max="5987" width="13.42578125" style="31" customWidth="1"/>
    <col min="5988" max="5988" width="13.85546875" style="31" customWidth="1"/>
    <col min="5989" max="5993" width="16.5703125" style="31" customWidth="1"/>
    <col min="5994" max="5994" width="20.5703125" style="31" customWidth="1"/>
    <col min="5995" max="5995" width="21.140625" style="31" customWidth="1"/>
    <col min="5996" max="5996" width="9.5703125" style="31" customWidth="1"/>
    <col min="5997" max="5997" width="0.42578125" style="31" customWidth="1"/>
    <col min="5998" max="6004" width="6.42578125" style="31" customWidth="1"/>
    <col min="6005" max="6233" width="11.42578125" style="31"/>
    <col min="6234" max="6234" width="1" style="31" customWidth="1"/>
    <col min="6235" max="6235" width="4.28515625" style="31" customWidth="1"/>
    <col min="6236" max="6236" width="34.7109375" style="31" customWidth="1"/>
    <col min="6237" max="6237" width="0" style="31" hidden="1" customWidth="1"/>
    <col min="6238" max="6238" width="20" style="31" customWidth="1"/>
    <col min="6239" max="6239" width="20.85546875" style="31" customWidth="1"/>
    <col min="6240" max="6240" width="25" style="31" customWidth="1"/>
    <col min="6241" max="6241" width="18.7109375" style="31" customWidth="1"/>
    <col min="6242" max="6242" width="29.7109375" style="31" customWidth="1"/>
    <col min="6243" max="6243" width="13.42578125" style="31" customWidth="1"/>
    <col min="6244" max="6244" width="13.85546875" style="31" customWidth="1"/>
    <col min="6245" max="6249" width="16.5703125" style="31" customWidth="1"/>
    <col min="6250" max="6250" width="20.5703125" style="31" customWidth="1"/>
    <col min="6251" max="6251" width="21.140625" style="31" customWidth="1"/>
    <col min="6252" max="6252" width="9.5703125" style="31" customWidth="1"/>
    <col min="6253" max="6253" width="0.42578125" style="31" customWidth="1"/>
    <col min="6254" max="6260" width="6.42578125" style="31" customWidth="1"/>
    <col min="6261" max="6489" width="11.42578125" style="31"/>
    <col min="6490" max="6490" width="1" style="31" customWidth="1"/>
    <col min="6491" max="6491" width="4.28515625" style="31" customWidth="1"/>
    <col min="6492" max="6492" width="34.7109375" style="31" customWidth="1"/>
    <col min="6493" max="6493" width="0" style="31" hidden="1" customWidth="1"/>
    <col min="6494" max="6494" width="20" style="31" customWidth="1"/>
    <col min="6495" max="6495" width="20.85546875" style="31" customWidth="1"/>
    <col min="6496" max="6496" width="25" style="31" customWidth="1"/>
    <col min="6497" max="6497" width="18.7109375" style="31" customWidth="1"/>
    <col min="6498" max="6498" width="29.7109375" style="31" customWidth="1"/>
    <col min="6499" max="6499" width="13.42578125" style="31" customWidth="1"/>
    <col min="6500" max="6500" width="13.85546875" style="31" customWidth="1"/>
    <col min="6501" max="6505" width="16.5703125" style="31" customWidth="1"/>
    <col min="6506" max="6506" width="20.5703125" style="31" customWidth="1"/>
    <col min="6507" max="6507" width="21.140625" style="31" customWidth="1"/>
    <col min="6508" max="6508" width="9.5703125" style="31" customWidth="1"/>
    <col min="6509" max="6509" width="0.42578125" style="31" customWidth="1"/>
    <col min="6510" max="6516" width="6.42578125" style="31" customWidth="1"/>
    <col min="6517" max="6745" width="11.42578125" style="31"/>
    <col min="6746" max="6746" width="1" style="31" customWidth="1"/>
    <col min="6747" max="6747" width="4.28515625" style="31" customWidth="1"/>
    <col min="6748" max="6748" width="34.7109375" style="31" customWidth="1"/>
    <col min="6749" max="6749" width="0" style="31" hidden="1" customWidth="1"/>
    <col min="6750" max="6750" width="20" style="31" customWidth="1"/>
    <col min="6751" max="6751" width="20.85546875" style="31" customWidth="1"/>
    <col min="6752" max="6752" width="25" style="31" customWidth="1"/>
    <col min="6753" max="6753" width="18.7109375" style="31" customWidth="1"/>
    <col min="6754" max="6754" width="29.7109375" style="31" customWidth="1"/>
    <col min="6755" max="6755" width="13.42578125" style="31" customWidth="1"/>
    <col min="6756" max="6756" width="13.85546875" style="31" customWidth="1"/>
    <col min="6757" max="6761" width="16.5703125" style="31" customWidth="1"/>
    <col min="6762" max="6762" width="20.5703125" style="31" customWidth="1"/>
    <col min="6763" max="6763" width="21.140625" style="31" customWidth="1"/>
    <col min="6764" max="6764" width="9.5703125" style="31" customWidth="1"/>
    <col min="6765" max="6765" width="0.42578125" style="31" customWidth="1"/>
    <col min="6766" max="6772" width="6.42578125" style="31" customWidth="1"/>
    <col min="6773" max="7001" width="11.42578125" style="31"/>
    <col min="7002" max="7002" width="1" style="31" customWidth="1"/>
    <col min="7003" max="7003" width="4.28515625" style="31" customWidth="1"/>
    <col min="7004" max="7004" width="34.7109375" style="31" customWidth="1"/>
    <col min="7005" max="7005" width="0" style="31" hidden="1" customWidth="1"/>
    <col min="7006" max="7006" width="20" style="31" customWidth="1"/>
    <col min="7007" max="7007" width="20.85546875" style="31" customWidth="1"/>
    <col min="7008" max="7008" width="25" style="31" customWidth="1"/>
    <col min="7009" max="7009" width="18.7109375" style="31" customWidth="1"/>
    <col min="7010" max="7010" width="29.7109375" style="31" customWidth="1"/>
    <col min="7011" max="7011" width="13.42578125" style="31" customWidth="1"/>
    <col min="7012" max="7012" width="13.85546875" style="31" customWidth="1"/>
    <col min="7013" max="7017" width="16.5703125" style="31" customWidth="1"/>
    <col min="7018" max="7018" width="20.5703125" style="31" customWidth="1"/>
    <col min="7019" max="7019" width="21.140625" style="31" customWidth="1"/>
    <col min="7020" max="7020" width="9.5703125" style="31" customWidth="1"/>
    <col min="7021" max="7021" width="0.42578125" style="31" customWidth="1"/>
    <col min="7022" max="7028" width="6.42578125" style="31" customWidth="1"/>
    <col min="7029" max="7257" width="11.42578125" style="31"/>
    <col min="7258" max="7258" width="1" style="31" customWidth="1"/>
    <col min="7259" max="7259" width="4.28515625" style="31" customWidth="1"/>
    <col min="7260" max="7260" width="34.7109375" style="31" customWidth="1"/>
    <col min="7261" max="7261" width="0" style="31" hidden="1" customWidth="1"/>
    <col min="7262" max="7262" width="20" style="31" customWidth="1"/>
    <col min="7263" max="7263" width="20.85546875" style="31" customWidth="1"/>
    <col min="7264" max="7264" width="25" style="31" customWidth="1"/>
    <col min="7265" max="7265" width="18.7109375" style="31" customWidth="1"/>
    <col min="7266" max="7266" width="29.7109375" style="31" customWidth="1"/>
    <col min="7267" max="7267" width="13.42578125" style="31" customWidth="1"/>
    <col min="7268" max="7268" width="13.85546875" style="31" customWidth="1"/>
    <col min="7269" max="7273" width="16.5703125" style="31" customWidth="1"/>
    <col min="7274" max="7274" width="20.5703125" style="31" customWidth="1"/>
    <col min="7275" max="7275" width="21.140625" style="31" customWidth="1"/>
    <col min="7276" max="7276" width="9.5703125" style="31" customWidth="1"/>
    <col min="7277" max="7277" width="0.42578125" style="31" customWidth="1"/>
    <col min="7278" max="7284" width="6.42578125" style="31" customWidth="1"/>
    <col min="7285" max="7513" width="11.42578125" style="31"/>
    <col min="7514" max="7514" width="1" style="31" customWidth="1"/>
    <col min="7515" max="7515" width="4.28515625" style="31" customWidth="1"/>
    <col min="7516" max="7516" width="34.7109375" style="31" customWidth="1"/>
    <col min="7517" max="7517" width="0" style="31" hidden="1" customWidth="1"/>
    <col min="7518" max="7518" width="20" style="31" customWidth="1"/>
    <col min="7519" max="7519" width="20.85546875" style="31" customWidth="1"/>
    <col min="7520" max="7520" width="25" style="31" customWidth="1"/>
    <col min="7521" max="7521" width="18.7109375" style="31" customWidth="1"/>
    <col min="7522" max="7522" width="29.7109375" style="31" customWidth="1"/>
    <col min="7523" max="7523" width="13.42578125" style="31" customWidth="1"/>
    <col min="7524" max="7524" width="13.85546875" style="31" customWidth="1"/>
    <col min="7525" max="7529" width="16.5703125" style="31" customWidth="1"/>
    <col min="7530" max="7530" width="20.5703125" style="31" customWidth="1"/>
    <col min="7531" max="7531" width="21.140625" style="31" customWidth="1"/>
    <col min="7532" max="7532" width="9.5703125" style="31" customWidth="1"/>
    <col min="7533" max="7533" width="0.42578125" style="31" customWidth="1"/>
    <col min="7534" max="7540" width="6.42578125" style="31" customWidth="1"/>
    <col min="7541" max="7769" width="11.42578125" style="31"/>
    <col min="7770" max="7770" width="1" style="31" customWidth="1"/>
    <col min="7771" max="7771" width="4.28515625" style="31" customWidth="1"/>
    <col min="7772" max="7772" width="34.7109375" style="31" customWidth="1"/>
    <col min="7773" max="7773" width="0" style="31" hidden="1" customWidth="1"/>
    <col min="7774" max="7774" width="20" style="31" customWidth="1"/>
    <col min="7775" max="7775" width="20.85546875" style="31" customWidth="1"/>
    <col min="7776" max="7776" width="25" style="31" customWidth="1"/>
    <col min="7777" max="7777" width="18.7109375" style="31" customWidth="1"/>
    <col min="7778" max="7778" width="29.7109375" style="31" customWidth="1"/>
    <col min="7779" max="7779" width="13.42578125" style="31" customWidth="1"/>
    <col min="7780" max="7780" width="13.85546875" style="31" customWidth="1"/>
    <col min="7781" max="7785" width="16.5703125" style="31" customWidth="1"/>
    <col min="7786" max="7786" width="20.5703125" style="31" customWidth="1"/>
    <col min="7787" max="7787" width="21.140625" style="31" customWidth="1"/>
    <col min="7788" max="7788" width="9.5703125" style="31" customWidth="1"/>
    <col min="7789" max="7789" width="0.42578125" style="31" customWidth="1"/>
    <col min="7790" max="7796" width="6.42578125" style="31" customWidth="1"/>
    <col min="7797" max="8025" width="11.42578125" style="31"/>
    <col min="8026" max="8026" width="1" style="31" customWidth="1"/>
    <col min="8027" max="8027" width="4.28515625" style="31" customWidth="1"/>
    <col min="8028" max="8028" width="34.7109375" style="31" customWidth="1"/>
    <col min="8029" max="8029" width="0" style="31" hidden="1" customWidth="1"/>
    <col min="8030" max="8030" width="20" style="31" customWidth="1"/>
    <col min="8031" max="8031" width="20.85546875" style="31" customWidth="1"/>
    <col min="8032" max="8032" width="25" style="31" customWidth="1"/>
    <col min="8033" max="8033" width="18.7109375" style="31" customWidth="1"/>
    <col min="8034" max="8034" width="29.7109375" style="31" customWidth="1"/>
    <col min="8035" max="8035" width="13.42578125" style="31" customWidth="1"/>
    <col min="8036" max="8036" width="13.85546875" style="31" customWidth="1"/>
    <col min="8037" max="8041" width="16.5703125" style="31" customWidth="1"/>
    <col min="8042" max="8042" width="20.5703125" style="31" customWidth="1"/>
    <col min="8043" max="8043" width="21.140625" style="31" customWidth="1"/>
    <col min="8044" max="8044" width="9.5703125" style="31" customWidth="1"/>
    <col min="8045" max="8045" width="0.42578125" style="31" customWidth="1"/>
    <col min="8046" max="8052" width="6.42578125" style="31" customWidth="1"/>
    <col min="8053" max="8281" width="11.42578125" style="31"/>
    <col min="8282" max="8282" width="1" style="31" customWidth="1"/>
    <col min="8283" max="8283" width="4.28515625" style="31" customWidth="1"/>
    <col min="8284" max="8284" width="34.7109375" style="31" customWidth="1"/>
    <col min="8285" max="8285" width="0" style="31" hidden="1" customWidth="1"/>
    <col min="8286" max="8286" width="20" style="31" customWidth="1"/>
    <col min="8287" max="8287" width="20.85546875" style="31" customWidth="1"/>
    <col min="8288" max="8288" width="25" style="31" customWidth="1"/>
    <col min="8289" max="8289" width="18.7109375" style="31" customWidth="1"/>
    <col min="8290" max="8290" width="29.7109375" style="31" customWidth="1"/>
    <col min="8291" max="8291" width="13.42578125" style="31" customWidth="1"/>
    <col min="8292" max="8292" width="13.85546875" style="31" customWidth="1"/>
    <col min="8293" max="8297" width="16.5703125" style="31" customWidth="1"/>
    <col min="8298" max="8298" width="20.5703125" style="31" customWidth="1"/>
    <col min="8299" max="8299" width="21.140625" style="31" customWidth="1"/>
    <col min="8300" max="8300" width="9.5703125" style="31" customWidth="1"/>
    <col min="8301" max="8301" width="0.42578125" style="31" customWidth="1"/>
    <col min="8302" max="8308" width="6.42578125" style="31" customWidth="1"/>
    <col min="8309" max="8537" width="11.42578125" style="31"/>
    <col min="8538" max="8538" width="1" style="31" customWidth="1"/>
    <col min="8539" max="8539" width="4.28515625" style="31" customWidth="1"/>
    <col min="8540" max="8540" width="34.7109375" style="31" customWidth="1"/>
    <col min="8541" max="8541" width="0" style="31" hidden="1" customWidth="1"/>
    <col min="8542" max="8542" width="20" style="31" customWidth="1"/>
    <col min="8543" max="8543" width="20.85546875" style="31" customWidth="1"/>
    <col min="8544" max="8544" width="25" style="31" customWidth="1"/>
    <col min="8545" max="8545" width="18.7109375" style="31" customWidth="1"/>
    <col min="8546" max="8546" width="29.7109375" style="31" customWidth="1"/>
    <col min="8547" max="8547" width="13.42578125" style="31" customWidth="1"/>
    <col min="8548" max="8548" width="13.85546875" style="31" customWidth="1"/>
    <col min="8549" max="8553" width="16.5703125" style="31" customWidth="1"/>
    <col min="8554" max="8554" width="20.5703125" style="31" customWidth="1"/>
    <col min="8555" max="8555" width="21.140625" style="31" customWidth="1"/>
    <col min="8556" max="8556" width="9.5703125" style="31" customWidth="1"/>
    <col min="8557" max="8557" width="0.42578125" style="31" customWidth="1"/>
    <col min="8558" max="8564" width="6.42578125" style="31" customWidth="1"/>
    <col min="8565" max="8793" width="11.42578125" style="31"/>
    <col min="8794" max="8794" width="1" style="31" customWidth="1"/>
    <col min="8795" max="8795" width="4.28515625" style="31" customWidth="1"/>
    <col min="8796" max="8796" width="34.7109375" style="31" customWidth="1"/>
    <col min="8797" max="8797" width="0" style="31" hidden="1" customWidth="1"/>
    <col min="8798" max="8798" width="20" style="31" customWidth="1"/>
    <col min="8799" max="8799" width="20.85546875" style="31" customWidth="1"/>
    <col min="8800" max="8800" width="25" style="31" customWidth="1"/>
    <col min="8801" max="8801" width="18.7109375" style="31" customWidth="1"/>
    <col min="8802" max="8802" width="29.7109375" style="31" customWidth="1"/>
    <col min="8803" max="8803" width="13.42578125" style="31" customWidth="1"/>
    <col min="8804" max="8804" width="13.85546875" style="31" customWidth="1"/>
    <col min="8805" max="8809" width="16.5703125" style="31" customWidth="1"/>
    <col min="8810" max="8810" width="20.5703125" style="31" customWidth="1"/>
    <col min="8811" max="8811" width="21.140625" style="31" customWidth="1"/>
    <col min="8812" max="8812" width="9.5703125" style="31" customWidth="1"/>
    <col min="8813" max="8813" width="0.42578125" style="31" customWidth="1"/>
    <col min="8814" max="8820" width="6.42578125" style="31" customWidth="1"/>
    <col min="8821" max="9049" width="11.42578125" style="31"/>
    <col min="9050" max="9050" width="1" style="31" customWidth="1"/>
    <col min="9051" max="9051" width="4.28515625" style="31" customWidth="1"/>
    <col min="9052" max="9052" width="34.7109375" style="31" customWidth="1"/>
    <col min="9053" max="9053" width="0" style="31" hidden="1" customWidth="1"/>
    <col min="9054" max="9054" width="20" style="31" customWidth="1"/>
    <col min="9055" max="9055" width="20.85546875" style="31" customWidth="1"/>
    <col min="9056" max="9056" width="25" style="31" customWidth="1"/>
    <col min="9057" max="9057" width="18.7109375" style="31" customWidth="1"/>
    <col min="9058" max="9058" width="29.7109375" style="31" customWidth="1"/>
    <col min="9059" max="9059" width="13.42578125" style="31" customWidth="1"/>
    <col min="9060" max="9060" width="13.85546875" style="31" customWidth="1"/>
    <col min="9061" max="9065" width="16.5703125" style="31" customWidth="1"/>
    <col min="9066" max="9066" width="20.5703125" style="31" customWidth="1"/>
    <col min="9067" max="9067" width="21.140625" style="31" customWidth="1"/>
    <col min="9068" max="9068" width="9.5703125" style="31" customWidth="1"/>
    <col min="9069" max="9069" width="0.42578125" style="31" customWidth="1"/>
    <col min="9070" max="9076" width="6.42578125" style="31" customWidth="1"/>
    <col min="9077" max="9305" width="11.42578125" style="31"/>
    <col min="9306" max="9306" width="1" style="31" customWidth="1"/>
    <col min="9307" max="9307" width="4.28515625" style="31" customWidth="1"/>
    <col min="9308" max="9308" width="34.7109375" style="31" customWidth="1"/>
    <col min="9309" max="9309" width="0" style="31" hidden="1" customWidth="1"/>
    <col min="9310" max="9310" width="20" style="31" customWidth="1"/>
    <col min="9311" max="9311" width="20.85546875" style="31" customWidth="1"/>
    <col min="9312" max="9312" width="25" style="31" customWidth="1"/>
    <col min="9313" max="9313" width="18.7109375" style="31" customWidth="1"/>
    <col min="9314" max="9314" width="29.7109375" style="31" customWidth="1"/>
    <col min="9315" max="9315" width="13.42578125" style="31" customWidth="1"/>
    <col min="9316" max="9316" width="13.85546875" style="31" customWidth="1"/>
    <col min="9317" max="9321" width="16.5703125" style="31" customWidth="1"/>
    <col min="9322" max="9322" width="20.5703125" style="31" customWidth="1"/>
    <col min="9323" max="9323" width="21.140625" style="31" customWidth="1"/>
    <col min="9324" max="9324" width="9.5703125" style="31" customWidth="1"/>
    <col min="9325" max="9325" width="0.42578125" style="31" customWidth="1"/>
    <col min="9326" max="9332" width="6.42578125" style="31" customWidth="1"/>
    <col min="9333" max="9561" width="11.42578125" style="31"/>
    <col min="9562" max="9562" width="1" style="31" customWidth="1"/>
    <col min="9563" max="9563" width="4.28515625" style="31" customWidth="1"/>
    <col min="9564" max="9564" width="34.7109375" style="31" customWidth="1"/>
    <col min="9565" max="9565" width="0" style="31" hidden="1" customWidth="1"/>
    <col min="9566" max="9566" width="20" style="31" customWidth="1"/>
    <col min="9567" max="9567" width="20.85546875" style="31" customWidth="1"/>
    <col min="9568" max="9568" width="25" style="31" customWidth="1"/>
    <col min="9569" max="9569" width="18.7109375" style="31" customWidth="1"/>
    <col min="9570" max="9570" width="29.7109375" style="31" customWidth="1"/>
    <col min="9571" max="9571" width="13.42578125" style="31" customWidth="1"/>
    <col min="9572" max="9572" width="13.85546875" style="31" customWidth="1"/>
    <col min="9573" max="9577" width="16.5703125" style="31" customWidth="1"/>
    <col min="9578" max="9578" width="20.5703125" style="31" customWidth="1"/>
    <col min="9579" max="9579" width="21.140625" style="31" customWidth="1"/>
    <col min="9580" max="9580" width="9.5703125" style="31" customWidth="1"/>
    <col min="9581" max="9581" width="0.42578125" style="31" customWidth="1"/>
    <col min="9582" max="9588" width="6.42578125" style="31" customWidth="1"/>
    <col min="9589" max="9817" width="11.42578125" style="31"/>
    <col min="9818" max="9818" width="1" style="31" customWidth="1"/>
    <col min="9819" max="9819" width="4.28515625" style="31" customWidth="1"/>
    <col min="9820" max="9820" width="34.7109375" style="31" customWidth="1"/>
    <col min="9821" max="9821" width="0" style="31" hidden="1" customWidth="1"/>
    <col min="9822" max="9822" width="20" style="31" customWidth="1"/>
    <col min="9823" max="9823" width="20.85546875" style="31" customWidth="1"/>
    <col min="9824" max="9824" width="25" style="31" customWidth="1"/>
    <col min="9825" max="9825" width="18.7109375" style="31" customWidth="1"/>
    <col min="9826" max="9826" width="29.7109375" style="31" customWidth="1"/>
    <col min="9827" max="9827" width="13.42578125" style="31" customWidth="1"/>
    <col min="9828" max="9828" width="13.85546875" style="31" customWidth="1"/>
    <col min="9829" max="9833" width="16.5703125" style="31" customWidth="1"/>
    <col min="9834" max="9834" width="20.5703125" style="31" customWidth="1"/>
    <col min="9835" max="9835" width="21.140625" style="31" customWidth="1"/>
    <col min="9836" max="9836" width="9.5703125" style="31" customWidth="1"/>
    <col min="9837" max="9837" width="0.42578125" style="31" customWidth="1"/>
    <col min="9838" max="9844" width="6.42578125" style="31" customWidth="1"/>
    <col min="9845" max="10073" width="11.42578125" style="31"/>
    <col min="10074" max="10074" width="1" style="31" customWidth="1"/>
    <col min="10075" max="10075" width="4.28515625" style="31" customWidth="1"/>
    <col min="10076" max="10076" width="34.7109375" style="31" customWidth="1"/>
    <col min="10077" max="10077" width="0" style="31" hidden="1" customWidth="1"/>
    <col min="10078" max="10078" width="20" style="31" customWidth="1"/>
    <col min="10079" max="10079" width="20.85546875" style="31" customWidth="1"/>
    <col min="10080" max="10080" width="25" style="31" customWidth="1"/>
    <col min="10081" max="10081" width="18.7109375" style="31" customWidth="1"/>
    <col min="10082" max="10082" width="29.7109375" style="31" customWidth="1"/>
    <col min="10083" max="10083" width="13.42578125" style="31" customWidth="1"/>
    <col min="10084" max="10084" width="13.85546875" style="31" customWidth="1"/>
    <col min="10085" max="10089" width="16.5703125" style="31" customWidth="1"/>
    <col min="10090" max="10090" width="20.5703125" style="31" customWidth="1"/>
    <col min="10091" max="10091" width="21.140625" style="31" customWidth="1"/>
    <col min="10092" max="10092" width="9.5703125" style="31" customWidth="1"/>
    <col min="10093" max="10093" width="0.42578125" style="31" customWidth="1"/>
    <col min="10094" max="10100" width="6.42578125" style="31" customWidth="1"/>
    <col min="10101" max="10329" width="11.42578125" style="31"/>
    <col min="10330" max="10330" width="1" style="31" customWidth="1"/>
    <col min="10331" max="10331" width="4.28515625" style="31" customWidth="1"/>
    <col min="10332" max="10332" width="34.7109375" style="31" customWidth="1"/>
    <col min="10333" max="10333" width="0" style="31" hidden="1" customWidth="1"/>
    <col min="10334" max="10334" width="20" style="31" customWidth="1"/>
    <col min="10335" max="10335" width="20.85546875" style="31" customWidth="1"/>
    <col min="10336" max="10336" width="25" style="31" customWidth="1"/>
    <col min="10337" max="10337" width="18.7109375" style="31" customWidth="1"/>
    <col min="10338" max="10338" width="29.7109375" style="31" customWidth="1"/>
    <col min="10339" max="10339" width="13.42578125" style="31" customWidth="1"/>
    <col min="10340" max="10340" width="13.85546875" style="31" customWidth="1"/>
    <col min="10341" max="10345" width="16.5703125" style="31" customWidth="1"/>
    <col min="10346" max="10346" width="20.5703125" style="31" customWidth="1"/>
    <col min="10347" max="10347" width="21.140625" style="31" customWidth="1"/>
    <col min="10348" max="10348" width="9.5703125" style="31" customWidth="1"/>
    <col min="10349" max="10349" width="0.42578125" style="31" customWidth="1"/>
    <col min="10350" max="10356" width="6.42578125" style="31" customWidth="1"/>
    <col min="10357" max="10585" width="11.42578125" style="31"/>
    <col min="10586" max="10586" width="1" style="31" customWidth="1"/>
    <col min="10587" max="10587" width="4.28515625" style="31" customWidth="1"/>
    <col min="10588" max="10588" width="34.7109375" style="31" customWidth="1"/>
    <col min="10589" max="10589" width="0" style="31" hidden="1" customWidth="1"/>
    <col min="10590" max="10590" width="20" style="31" customWidth="1"/>
    <col min="10591" max="10591" width="20.85546875" style="31" customWidth="1"/>
    <col min="10592" max="10592" width="25" style="31" customWidth="1"/>
    <col min="10593" max="10593" width="18.7109375" style="31" customWidth="1"/>
    <col min="10594" max="10594" width="29.7109375" style="31" customWidth="1"/>
    <col min="10595" max="10595" width="13.42578125" style="31" customWidth="1"/>
    <col min="10596" max="10596" width="13.85546875" style="31" customWidth="1"/>
    <col min="10597" max="10601" width="16.5703125" style="31" customWidth="1"/>
    <col min="10602" max="10602" width="20.5703125" style="31" customWidth="1"/>
    <col min="10603" max="10603" width="21.140625" style="31" customWidth="1"/>
    <col min="10604" max="10604" width="9.5703125" style="31" customWidth="1"/>
    <col min="10605" max="10605" width="0.42578125" style="31" customWidth="1"/>
    <col min="10606" max="10612" width="6.42578125" style="31" customWidth="1"/>
    <col min="10613" max="10841" width="11.42578125" style="31"/>
    <col min="10842" max="10842" width="1" style="31" customWidth="1"/>
    <col min="10843" max="10843" width="4.28515625" style="31" customWidth="1"/>
    <col min="10844" max="10844" width="34.7109375" style="31" customWidth="1"/>
    <col min="10845" max="10845" width="0" style="31" hidden="1" customWidth="1"/>
    <col min="10846" max="10846" width="20" style="31" customWidth="1"/>
    <col min="10847" max="10847" width="20.85546875" style="31" customWidth="1"/>
    <col min="10848" max="10848" width="25" style="31" customWidth="1"/>
    <col min="10849" max="10849" width="18.7109375" style="31" customWidth="1"/>
    <col min="10850" max="10850" width="29.7109375" style="31" customWidth="1"/>
    <col min="10851" max="10851" width="13.42578125" style="31" customWidth="1"/>
    <col min="10852" max="10852" width="13.85546875" style="31" customWidth="1"/>
    <col min="10853" max="10857" width="16.5703125" style="31" customWidth="1"/>
    <col min="10858" max="10858" width="20.5703125" style="31" customWidth="1"/>
    <col min="10859" max="10859" width="21.140625" style="31" customWidth="1"/>
    <col min="10860" max="10860" width="9.5703125" style="31" customWidth="1"/>
    <col min="10861" max="10861" width="0.42578125" style="31" customWidth="1"/>
    <col min="10862" max="10868" width="6.42578125" style="31" customWidth="1"/>
    <col min="10869" max="11097" width="11.42578125" style="31"/>
    <col min="11098" max="11098" width="1" style="31" customWidth="1"/>
    <col min="11099" max="11099" width="4.28515625" style="31" customWidth="1"/>
    <col min="11100" max="11100" width="34.7109375" style="31" customWidth="1"/>
    <col min="11101" max="11101" width="0" style="31" hidden="1" customWidth="1"/>
    <col min="11102" max="11102" width="20" style="31" customWidth="1"/>
    <col min="11103" max="11103" width="20.85546875" style="31" customWidth="1"/>
    <col min="11104" max="11104" width="25" style="31" customWidth="1"/>
    <col min="11105" max="11105" width="18.7109375" style="31" customWidth="1"/>
    <col min="11106" max="11106" width="29.7109375" style="31" customWidth="1"/>
    <col min="11107" max="11107" width="13.42578125" style="31" customWidth="1"/>
    <col min="11108" max="11108" width="13.85546875" style="31" customWidth="1"/>
    <col min="11109" max="11113" width="16.5703125" style="31" customWidth="1"/>
    <col min="11114" max="11114" width="20.5703125" style="31" customWidth="1"/>
    <col min="11115" max="11115" width="21.140625" style="31" customWidth="1"/>
    <col min="11116" max="11116" width="9.5703125" style="31" customWidth="1"/>
    <col min="11117" max="11117" width="0.42578125" style="31" customWidth="1"/>
    <col min="11118" max="11124" width="6.42578125" style="31" customWidth="1"/>
    <col min="11125" max="11353" width="11.42578125" style="31"/>
    <col min="11354" max="11354" width="1" style="31" customWidth="1"/>
    <col min="11355" max="11355" width="4.28515625" style="31" customWidth="1"/>
    <col min="11356" max="11356" width="34.7109375" style="31" customWidth="1"/>
    <col min="11357" max="11357" width="0" style="31" hidden="1" customWidth="1"/>
    <col min="11358" max="11358" width="20" style="31" customWidth="1"/>
    <col min="11359" max="11359" width="20.85546875" style="31" customWidth="1"/>
    <col min="11360" max="11360" width="25" style="31" customWidth="1"/>
    <col min="11361" max="11361" width="18.7109375" style="31" customWidth="1"/>
    <col min="11362" max="11362" width="29.7109375" style="31" customWidth="1"/>
    <col min="11363" max="11363" width="13.42578125" style="31" customWidth="1"/>
    <col min="11364" max="11364" width="13.85546875" style="31" customWidth="1"/>
    <col min="11365" max="11369" width="16.5703125" style="31" customWidth="1"/>
    <col min="11370" max="11370" width="20.5703125" style="31" customWidth="1"/>
    <col min="11371" max="11371" width="21.140625" style="31" customWidth="1"/>
    <col min="11372" max="11372" width="9.5703125" style="31" customWidth="1"/>
    <col min="11373" max="11373" width="0.42578125" style="31" customWidth="1"/>
    <col min="11374" max="11380" width="6.42578125" style="31" customWidth="1"/>
    <col min="11381" max="11609" width="11.42578125" style="31"/>
    <col min="11610" max="11610" width="1" style="31" customWidth="1"/>
    <col min="11611" max="11611" width="4.28515625" style="31" customWidth="1"/>
    <col min="11612" max="11612" width="34.7109375" style="31" customWidth="1"/>
    <col min="11613" max="11613" width="0" style="31" hidden="1" customWidth="1"/>
    <col min="11614" max="11614" width="20" style="31" customWidth="1"/>
    <col min="11615" max="11615" width="20.85546875" style="31" customWidth="1"/>
    <col min="11616" max="11616" width="25" style="31" customWidth="1"/>
    <col min="11617" max="11617" width="18.7109375" style="31" customWidth="1"/>
    <col min="11618" max="11618" width="29.7109375" style="31" customWidth="1"/>
    <col min="11619" max="11619" width="13.42578125" style="31" customWidth="1"/>
    <col min="11620" max="11620" width="13.85546875" style="31" customWidth="1"/>
    <col min="11621" max="11625" width="16.5703125" style="31" customWidth="1"/>
    <col min="11626" max="11626" width="20.5703125" style="31" customWidth="1"/>
    <col min="11627" max="11627" width="21.140625" style="31" customWidth="1"/>
    <col min="11628" max="11628" width="9.5703125" style="31" customWidth="1"/>
    <col min="11629" max="11629" width="0.42578125" style="31" customWidth="1"/>
    <col min="11630" max="11636" width="6.42578125" style="31" customWidth="1"/>
    <col min="11637" max="11865" width="11.42578125" style="31"/>
    <col min="11866" max="11866" width="1" style="31" customWidth="1"/>
    <col min="11867" max="11867" width="4.28515625" style="31" customWidth="1"/>
    <col min="11868" max="11868" width="34.7109375" style="31" customWidth="1"/>
    <col min="11869" max="11869" width="0" style="31" hidden="1" customWidth="1"/>
    <col min="11870" max="11870" width="20" style="31" customWidth="1"/>
    <col min="11871" max="11871" width="20.85546875" style="31" customWidth="1"/>
    <col min="11872" max="11872" width="25" style="31" customWidth="1"/>
    <col min="11873" max="11873" width="18.7109375" style="31" customWidth="1"/>
    <col min="11874" max="11874" width="29.7109375" style="31" customWidth="1"/>
    <col min="11875" max="11875" width="13.42578125" style="31" customWidth="1"/>
    <col min="11876" max="11876" width="13.85546875" style="31" customWidth="1"/>
    <col min="11877" max="11881" width="16.5703125" style="31" customWidth="1"/>
    <col min="11882" max="11882" width="20.5703125" style="31" customWidth="1"/>
    <col min="11883" max="11883" width="21.140625" style="31" customWidth="1"/>
    <col min="11884" max="11884" width="9.5703125" style="31" customWidth="1"/>
    <col min="11885" max="11885" width="0.42578125" style="31" customWidth="1"/>
    <col min="11886" max="11892" width="6.42578125" style="31" customWidth="1"/>
    <col min="11893" max="12121" width="11.42578125" style="31"/>
    <col min="12122" max="12122" width="1" style="31" customWidth="1"/>
    <col min="12123" max="12123" width="4.28515625" style="31" customWidth="1"/>
    <col min="12124" max="12124" width="34.7109375" style="31" customWidth="1"/>
    <col min="12125" max="12125" width="0" style="31" hidden="1" customWidth="1"/>
    <col min="12126" max="12126" width="20" style="31" customWidth="1"/>
    <col min="12127" max="12127" width="20.85546875" style="31" customWidth="1"/>
    <col min="12128" max="12128" width="25" style="31" customWidth="1"/>
    <col min="12129" max="12129" width="18.7109375" style="31" customWidth="1"/>
    <col min="12130" max="12130" width="29.7109375" style="31" customWidth="1"/>
    <col min="12131" max="12131" width="13.42578125" style="31" customWidth="1"/>
    <col min="12132" max="12132" width="13.85546875" style="31" customWidth="1"/>
    <col min="12133" max="12137" width="16.5703125" style="31" customWidth="1"/>
    <col min="12138" max="12138" width="20.5703125" style="31" customWidth="1"/>
    <col min="12139" max="12139" width="21.140625" style="31" customWidth="1"/>
    <col min="12140" max="12140" width="9.5703125" style="31" customWidth="1"/>
    <col min="12141" max="12141" width="0.42578125" style="31" customWidth="1"/>
    <col min="12142" max="12148" width="6.42578125" style="31" customWidth="1"/>
    <col min="12149" max="12377" width="11.42578125" style="31"/>
    <col min="12378" max="12378" width="1" style="31" customWidth="1"/>
    <col min="12379" max="12379" width="4.28515625" style="31" customWidth="1"/>
    <col min="12380" max="12380" width="34.7109375" style="31" customWidth="1"/>
    <col min="12381" max="12381" width="0" style="31" hidden="1" customWidth="1"/>
    <col min="12382" max="12382" width="20" style="31" customWidth="1"/>
    <col min="12383" max="12383" width="20.85546875" style="31" customWidth="1"/>
    <col min="12384" max="12384" width="25" style="31" customWidth="1"/>
    <col min="12385" max="12385" width="18.7109375" style="31" customWidth="1"/>
    <col min="12386" max="12386" width="29.7109375" style="31" customWidth="1"/>
    <col min="12387" max="12387" width="13.42578125" style="31" customWidth="1"/>
    <col min="12388" max="12388" width="13.85546875" style="31" customWidth="1"/>
    <col min="12389" max="12393" width="16.5703125" style="31" customWidth="1"/>
    <col min="12394" max="12394" width="20.5703125" style="31" customWidth="1"/>
    <col min="12395" max="12395" width="21.140625" style="31" customWidth="1"/>
    <col min="12396" max="12396" width="9.5703125" style="31" customWidth="1"/>
    <col min="12397" max="12397" width="0.42578125" style="31" customWidth="1"/>
    <col min="12398" max="12404" width="6.42578125" style="31" customWidth="1"/>
    <col min="12405" max="12633" width="11.42578125" style="31"/>
    <col min="12634" max="12634" width="1" style="31" customWidth="1"/>
    <col min="12635" max="12635" width="4.28515625" style="31" customWidth="1"/>
    <col min="12636" max="12636" width="34.7109375" style="31" customWidth="1"/>
    <col min="12637" max="12637" width="0" style="31" hidden="1" customWidth="1"/>
    <col min="12638" max="12638" width="20" style="31" customWidth="1"/>
    <col min="12639" max="12639" width="20.85546875" style="31" customWidth="1"/>
    <col min="12640" max="12640" width="25" style="31" customWidth="1"/>
    <col min="12641" max="12641" width="18.7109375" style="31" customWidth="1"/>
    <col min="12642" max="12642" width="29.7109375" style="31" customWidth="1"/>
    <col min="12643" max="12643" width="13.42578125" style="31" customWidth="1"/>
    <col min="12644" max="12644" width="13.85546875" style="31" customWidth="1"/>
    <col min="12645" max="12649" width="16.5703125" style="31" customWidth="1"/>
    <col min="12650" max="12650" width="20.5703125" style="31" customWidth="1"/>
    <col min="12651" max="12651" width="21.140625" style="31" customWidth="1"/>
    <col min="12652" max="12652" width="9.5703125" style="31" customWidth="1"/>
    <col min="12653" max="12653" width="0.42578125" style="31" customWidth="1"/>
    <col min="12654" max="12660" width="6.42578125" style="31" customWidth="1"/>
    <col min="12661" max="12889" width="11.42578125" style="31"/>
    <col min="12890" max="12890" width="1" style="31" customWidth="1"/>
    <col min="12891" max="12891" width="4.28515625" style="31" customWidth="1"/>
    <col min="12892" max="12892" width="34.7109375" style="31" customWidth="1"/>
    <col min="12893" max="12893" width="0" style="31" hidden="1" customWidth="1"/>
    <col min="12894" max="12894" width="20" style="31" customWidth="1"/>
    <col min="12895" max="12895" width="20.85546875" style="31" customWidth="1"/>
    <col min="12896" max="12896" width="25" style="31" customWidth="1"/>
    <col min="12897" max="12897" width="18.7109375" style="31" customWidth="1"/>
    <col min="12898" max="12898" width="29.7109375" style="31" customWidth="1"/>
    <col min="12899" max="12899" width="13.42578125" style="31" customWidth="1"/>
    <col min="12900" max="12900" width="13.85546875" style="31" customWidth="1"/>
    <col min="12901" max="12905" width="16.5703125" style="31" customWidth="1"/>
    <col min="12906" max="12906" width="20.5703125" style="31" customWidth="1"/>
    <col min="12907" max="12907" width="21.140625" style="31" customWidth="1"/>
    <col min="12908" max="12908" width="9.5703125" style="31" customWidth="1"/>
    <col min="12909" max="12909" width="0.42578125" style="31" customWidth="1"/>
    <col min="12910" max="12916" width="6.42578125" style="31" customWidth="1"/>
    <col min="12917" max="13145" width="11.42578125" style="31"/>
    <col min="13146" max="13146" width="1" style="31" customWidth="1"/>
    <col min="13147" max="13147" width="4.28515625" style="31" customWidth="1"/>
    <col min="13148" max="13148" width="34.7109375" style="31" customWidth="1"/>
    <col min="13149" max="13149" width="0" style="31" hidden="1" customWidth="1"/>
    <col min="13150" max="13150" width="20" style="31" customWidth="1"/>
    <col min="13151" max="13151" width="20.85546875" style="31" customWidth="1"/>
    <col min="13152" max="13152" width="25" style="31" customWidth="1"/>
    <col min="13153" max="13153" width="18.7109375" style="31" customWidth="1"/>
    <col min="13154" max="13154" width="29.7109375" style="31" customWidth="1"/>
    <col min="13155" max="13155" width="13.42578125" style="31" customWidth="1"/>
    <col min="13156" max="13156" width="13.85546875" style="31" customWidth="1"/>
    <col min="13157" max="13161" width="16.5703125" style="31" customWidth="1"/>
    <col min="13162" max="13162" width="20.5703125" style="31" customWidth="1"/>
    <col min="13163" max="13163" width="21.140625" style="31" customWidth="1"/>
    <col min="13164" max="13164" width="9.5703125" style="31" customWidth="1"/>
    <col min="13165" max="13165" width="0.42578125" style="31" customWidth="1"/>
    <col min="13166" max="13172" width="6.42578125" style="31" customWidth="1"/>
    <col min="13173" max="13401" width="11.42578125" style="31"/>
    <col min="13402" max="13402" width="1" style="31" customWidth="1"/>
    <col min="13403" max="13403" width="4.28515625" style="31" customWidth="1"/>
    <col min="13404" max="13404" width="34.7109375" style="31" customWidth="1"/>
    <col min="13405" max="13405" width="0" style="31" hidden="1" customWidth="1"/>
    <col min="13406" max="13406" width="20" style="31" customWidth="1"/>
    <col min="13407" max="13407" width="20.85546875" style="31" customWidth="1"/>
    <col min="13408" max="13408" width="25" style="31" customWidth="1"/>
    <col min="13409" max="13409" width="18.7109375" style="31" customWidth="1"/>
    <col min="13410" max="13410" width="29.7109375" style="31" customWidth="1"/>
    <col min="13411" max="13411" width="13.42578125" style="31" customWidth="1"/>
    <col min="13412" max="13412" width="13.85546875" style="31" customWidth="1"/>
    <col min="13413" max="13417" width="16.5703125" style="31" customWidth="1"/>
    <col min="13418" max="13418" width="20.5703125" style="31" customWidth="1"/>
    <col min="13419" max="13419" width="21.140625" style="31" customWidth="1"/>
    <col min="13420" max="13420" width="9.5703125" style="31" customWidth="1"/>
    <col min="13421" max="13421" width="0.42578125" style="31" customWidth="1"/>
    <col min="13422" max="13428" width="6.42578125" style="31" customWidth="1"/>
    <col min="13429" max="13657" width="11.42578125" style="31"/>
    <col min="13658" max="13658" width="1" style="31" customWidth="1"/>
    <col min="13659" max="13659" width="4.28515625" style="31" customWidth="1"/>
    <col min="13660" max="13660" width="34.7109375" style="31" customWidth="1"/>
    <col min="13661" max="13661" width="0" style="31" hidden="1" customWidth="1"/>
    <col min="13662" max="13662" width="20" style="31" customWidth="1"/>
    <col min="13663" max="13663" width="20.85546875" style="31" customWidth="1"/>
    <col min="13664" max="13664" width="25" style="31" customWidth="1"/>
    <col min="13665" max="13665" width="18.7109375" style="31" customWidth="1"/>
    <col min="13666" max="13666" width="29.7109375" style="31" customWidth="1"/>
    <col min="13667" max="13667" width="13.42578125" style="31" customWidth="1"/>
    <col min="13668" max="13668" width="13.85546875" style="31" customWidth="1"/>
    <col min="13669" max="13673" width="16.5703125" style="31" customWidth="1"/>
    <col min="13674" max="13674" width="20.5703125" style="31" customWidth="1"/>
    <col min="13675" max="13675" width="21.140625" style="31" customWidth="1"/>
    <col min="13676" max="13676" width="9.5703125" style="31" customWidth="1"/>
    <col min="13677" max="13677" width="0.42578125" style="31" customWidth="1"/>
    <col min="13678" max="13684" width="6.42578125" style="31" customWidth="1"/>
    <col min="13685" max="13913" width="11.42578125" style="31"/>
    <col min="13914" max="13914" width="1" style="31" customWidth="1"/>
    <col min="13915" max="13915" width="4.28515625" style="31" customWidth="1"/>
    <col min="13916" max="13916" width="34.7109375" style="31" customWidth="1"/>
    <col min="13917" max="13917" width="0" style="31" hidden="1" customWidth="1"/>
    <col min="13918" max="13918" width="20" style="31" customWidth="1"/>
    <col min="13919" max="13919" width="20.85546875" style="31" customWidth="1"/>
    <col min="13920" max="13920" width="25" style="31" customWidth="1"/>
    <col min="13921" max="13921" width="18.7109375" style="31" customWidth="1"/>
    <col min="13922" max="13922" width="29.7109375" style="31" customWidth="1"/>
    <col min="13923" max="13923" width="13.42578125" style="31" customWidth="1"/>
    <col min="13924" max="13924" width="13.85546875" style="31" customWidth="1"/>
    <col min="13925" max="13929" width="16.5703125" style="31" customWidth="1"/>
    <col min="13930" max="13930" width="20.5703125" style="31" customWidth="1"/>
    <col min="13931" max="13931" width="21.140625" style="31" customWidth="1"/>
    <col min="13932" max="13932" width="9.5703125" style="31" customWidth="1"/>
    <col min="13933" max="13933" width="0.42578125" style="31" customWidth="1"/>
    <col min="13934" max="13940" width="6.42578125" style="31" customWidth="1"/>
    <col min="13941" max="14169" width="11.42578125" style="31"/>
    <col min="14170" max="14170" width="1" style="31" customWidth="1"/>
    <col min="14171" max="14171" width="4.28515625" style="31" customWidth="1"/>
    <col min="14172" max="14172" width="34.7109375" style="31" customWidth="1"/>
    <col min="14173" max="14173" width="0" style="31" hidden="1" customWidth="1"/>
    <col min="14174" max="14174" width="20" style="31" customWidth="1"/>
    <col min="14175" max="14175" width="20.85546875" style="31" customWidth="1"/>
    <col min="14176" max="14176" width="25" style="31" customWidth="1"/>
    <col min="14177" max="14177" width="18.7109375" style="31" customWidth="1"/>
    <col min="14178" max="14178" width="29.7109375" style="31" customWidth="1"/>
    <col min="14179" max="14179" width="13.42578125" style="31" customWidth="1"/>
    <col min="14180" max="14180" width="13.85546875" style="31" customWidth="1"/>
    <col min="14181" max="14185" width="16.5703125" style="31" customWidth="1"/>
    <col min="14186" max="14186" width="20.5703125" style="31" customWidth="1"/>
    <col min="14187" max="14187" width="21.140625" style="31" customWidth="1"/>
    <col min="14188" max="14188" width="9.5703125" style="31" customWidth="1"/>
    <col min="14189" max="14189" width="0.42578125" style="31" customWidth="1"/>
    <col min="14190" max="14196" width="6.42578125" style="31" customWidth="1"/>
    <col min="14197" max="14425" width="11.42578125" style="31"/>
    <col min="14426" max="14426" width="1" style="31" customWidth="1"/>
    <col min="14427" max="14427" width="4.28515625" style="31" customWidth="1"/>
    <col min="14428" max="14428" width="34.7109375" style="31" customWidth="1"/>
    <col min="14429" max="14429" width="0" style="31" hidden="1" customWidth="1"/>
    <col min="14430" max="14430" width="20" style="31" customWidth="1"/>
    <col min="14431" max="14431" width="20.85546875" style="31" customWidth="1"/>
    <col min="14432" max="14432" width="25" style="31" customWidth="1"/>
    <col min="14433" max="14433" width="18.7109375" style="31" customWidth="1"/>
    <col min="14434" max="14434" width="29.7109375" style="31" customWidth="1"/>
    <col min="14435" max="14435" width="13.42578125" style="31" customWidth="1"/>
    <col min="14436" max="14436" width="13.85546875" style="31" customWidth="1"/>
    <col min="14437" max="14441" width="16.5703125" style="31" customWidth="1"/>
    <col min="14442" max="14442" width="20.5703125" style="31" customWidth="1"/>
    <col min="14443" max="14443" width="21.140625" style="31" customWidth="1"/>
    <col min="14444" max="14444" width="9.5703125" style="31" customWidth="1"/>
    <col min="14445" max="14445" width="0.42578125" style="31" customWidth="1"/>
    <col min="14446" max="14452" width="6.42578125" style="31" customWidth="1"/>
    <col min="14453" max="14681" width="11.42578125" style="31"/>
    <col min="14682" max="14682" width="1" style="31" customWidth="1"/>
    <col min="14683" max="14683" width="4.28515625" style="31" customWidth="1"/>
    <col min="14684" max="14684" width="34.7109375" style="31" customWidth="1"/>
    <col min="14685" max="14685" width="0" style="31" hidden="1" customWidth="1"/>
    <col min="14686" max="14686" width="20" style="31" customWidth="1"/>
    <col min="14687" max="14687" width="20.85546875" style="31" customWidth="1"/>
    <col min="14688" max="14688" width="25" style="31" customWidth="1"/>
    <col min="14689" max="14689" width="18.7109375" style="31" customWidth="1"/>
    <col min="14690" max="14690" width="29.7109375" style="31" customWidth="1"/>
    <col min="14691" max="14691" width="13.42578125" style="31" customWidth="1"/>
    <col min="14692" max="14692" width="13.85546875" style="31" customWidth="1"/>
    <col min="14693" max="14697" width="16.5703125" style="31" customWidth="1"/>
    <col min="14698" max="14698" width="20.5703125" style="31" customWidth="1"/>
    <col min="14699" max="14699" width="21.140625" style="31" customWidth="1"/>
    <col min="14700" max="14700" width="9.5703125" style="31" customWidth="1"/>
    <col min="14701" max="14701" width="0.42578125" style="31" customWidth="1"/>
    <col min="14702" max="14708" width="6.42578125" style="31" customWidth="1"/>
    <col min="14709" max="14937" width="11.42578125" style="31"/>
    <col min="14938" max="14938" width="1" style="31" customWidth="1"/>
    <col min="14939" max="14939" width="4.28515625" style="31" customWidth="1"/>
    <col min="14940" max="14940" width="34.7109375" style="31" customWidth="1"/>
    <col min="14941" max="14941" width="0" style="31" hidden="1" customWidth="1"/>
    <col min="14942" max="14942" width="20" style="31" customWidth="1"/>
    <col min="14943" max="14943" width="20.85546875" style="31" customWidth="1"/>
    <col min="14944" max="14944" width="25" style="31" customWidth="1"/>
    <col min="14945" max="14945" width="18.7109375" style="31" customWidth="1"/>
    <col min="14946" max="14946" width="29.7109375" style="31" customWidth="1"/>
    <col min="14947" max="14947" width="13.42578125" style="31" customWidth="1"/>
    <col min="14948" max="14948" width="13.85546875" style="31" customWidth="1"/>
    <col min="14949" max="14953" width="16.5703125" style="31" customWidth="1"/>
    <col min="14954" max="14954" width="20.5703125" style="31" customWidth="1"/>
    <col min="14955" max="14955" width="21.140625" style="31" customWidth="1"/>
    <col min="14956" max="14956" width="9.5703125" style="31" customWidth="1"/>
    <col min="14957" max="14957" width="0.42578125" style="31" customWidth="1"/>
    <col min="14958" max="14964" width="6.42578125" style="31" customWidth="1"/>
    <col min="14965" max="15193" width="11.42578125" style="31"/>
    <col min="15194" max="15194" width="1" style="31" customWidth="1"/>
    <col min="15195" max="15195" width="4.28515625" style="31" customWidth="1"/>
    <col min="15196" max="15196" width="34.7109375" style="31" customWidth="1"/>
    <col min="15197" max="15197" width="0" style="31" hidden="1" customWidth="1"/>
    <col min="15198" max="15198" width="20" style="31" customWidth="1"/>
    <col min="15199" max="15199" width="20.85546875" style="31" customWidth="1"/>
    <col min="15200" max="15200" width="25" style="31" customWidth="1"/>
    <col min="15201" max="15201" width="18.7109375" style="31" customWidth="1"/>
    <col min="15202" max="15202" width="29.7109375" style="31" customWidth="1"/>
    <col min="15203" max="15203" width="13.42578125" style="31" customWidth="1"/>
    <col min="15204" max="15204" width="13.85546875" style="31" customWidth="1"/>
    <col min="15205" max="15209" width="16.5703125" style="31" customWidth="1"/>
    <col min="15210" max="15210" width="20.5703125" style="31" customWidth="1"/>
    <col min="15211" max="15211" width="21.140625" style="31" customWidth="1"/>
    <col min="15212" max="15212" width="9.5703125" style="31" customWidth="1"/>
    <col min="15213" max="15213" width="0.42578125" style="31" customWidth="1"/>
    <col min="15214" max="15220" width="6.42578125" style="31" customWidth="1"/>
    <col min="15221" max="15449" width="11.42578125" style="31"/>
    <col min="15450" max="15450" width="1" style="31" customWidth="1"/>
    <col min="15451" max="15451" width="4.28515625" style="31" customWidth="1"/>
    <col min="15452" max="15452" width="34.7109375" style="31" customWidth="1"/>
    <col min="15453" max="15453" width="0" style="31" hidden="1" customWidth="1"/>
    <col min="15454" max="15454" width="20" style="31" customWidth="1"/>
    <col min="15455" max="15455" width="20.85546875" style="31" customWidth="1"/>
    <col min="15456" max="15456" width="25" style="31" customWidth="1"/>
    <col min="15457" max="15457" width="18.7109375" style="31" customWidth="1"/>
    <col min="15458" max="15458" width="29.7109375" style="31" customWidth="1"/>
    <col min="15459" max="15459" width="13.42578125" style="31" customWidth="1"/>
    <col min="15460" max="15460" width="13.85546875" style="31" customWidth="1"/>
    <col min="15461" max="15465" width="16.5703125" style="31" customWidth="1"/>
    <col min="15466" max="15466" width="20.5703125" style="31" customWidth="1"/>
    <col min="15467" max="15467" width="21.140625" style="31" customWidth="1"/>
    <col min="15468" max="15468" width="9.5703125" style="31" customWidth="1"/>
    <col min="15469" max="15469" width="0.42578125" style="31" customWidth="1"/>
    <col min="15470" max="15476" width="6.42578125" style="31" customWidth="1"/>
    <col min="15477" max="15705" width="11.42578125" style="31"/>
    <col min="15706" max="15706" width="1" style="31" customWidth="1"/>
    <col min="15707" max="15707" width="4.28515625" style="31" customWidth="1"/>
    <col min="15708" max="15708" width="34.7109375" style="31" customWidth="1"/>
    <col min="15709" max="15709" width="0" style="31" hidden="1" customWidth="1"/>
    <col min="15710" max="15710" width="20" style="31" customWidth="1"/>
    <col min="15711" max="15711" width="20.85546875" style="31" customWidth="1"/>
    <col min="15712" max="15712" width="25" style="31" customWidth="1"/>
    <col min="15713" max="15713" width="18.7109375" style="31" customWidth="1"/>
    <col min="15714" max="15714" width="29.7109375" style="31" customWidth="1"/>
    <col min="15715" max="15715" width="13.42578125" style="31" customWidth="1"/>
    <col min="15716" max="15716" width="13.85546875" style="31" customWidth="1"/>
    <col min="15717" max="15721" width="16.5703125" style="31" customWidth="1"/>
    <col min="15722" max="15722" width="20.5703125" style="31" customWidth="1"/>
    <col min="15723" max="15723" width="21.140625" style="31" customWidth="1"/>
    <col min="15724" max="15724" width="9.5703125" style="31" customWidth="1"/>
    <col min="15725" max="15725" width="0.42578125" style="31" customWidth="1"/>
    <col min="15726" max="15732" width="6.42578125" style="31" customWidth="1"/>
    <col min="15733" max="15961" width="11.42578125" style="31"/>
    <col min="15962" max="15962" width="1" style="31" customWidth="1"/>
    <col min="15963" max="15963" width="4.28515625" style="31" customWidth="1"/>
    <col min="15964" max="15964" width="34.7109375" style="31" customWidth="1"/>
    <col min="15965" max="15965" width="0" style="31" hidden="1" customWidth="1"/>
    <col min="15966" max="15966" width="20" style="31" customWidth="1"/>
    <col min="15967" max="15967" width="20.85546875" style="31" customWidth="1"/>
    <col min="15968" max="15968" width="25" style="31" customWidth="1"/>
    <col min="15969" max="15969" width="18.7109375" style="31" customWidth="1"/>
    <col min="15970" max="15970" width="29.7109375" style="31" customWidth="1"/>
    <col min="15971" max="15971" width="13.42578125" style="31" customWidth="1"/>
    <col min="15972" max="15972" width="13.85546875" style="31" customWidth="1"/>
    <col min="15973" max="15977" width="16.5703125" style="31" customWidth="1"/>
    <col min="15978" max="15978" width="20.5703125" style="31" customWidth="1"/>
    <col min="15979" max="15979" width="21.140625" style="31" customWidth="1"/>
    <col min="15980" max="15980" width="9.5703125" style="31" customWidth="1"/>
    <col min="15981" max="15981" width="0.42578125" style="31" customWidth="1"/>
    <col min="15982" max="15988" width="6.42578125" style="31" customWidth="1"/>
    <col min="15989" max="16209" width="11.42578125" style="31"/>
    <col min="16210" max="16222" width="11.42578125" style="31" customWidth="1"/>
    <col min="16223" max="16384" width="11.42578125" style="31"/>
  </cols>
  <sheetData>
    <row r="2" spans="1:120" ht="26.25" x14ac:dyDescent="0.25">
      <c r="B2" s="1159" t="s">
        <v>2</v>
      </c>
      <c r="C2" s="1160"/>
      <c r="D2" s="1160"/>
      <c r="E2" s="1160"/>
      <c r="F2" s="1160"/>
      <c r="G2" s="1160"/>
      <c r="H2" s="1160"/>
      <c r="I2" s="1160"/>
      <c r="J2" s="1160"/>
      <c r="K2" s="1160"/>
      <c r="L2" s="1160"/>
      <c r="M2" s="1160"/>
      <c r="N2" s="1160"/>
      <c r="O2" s="1160"/>
      <c r="P2" s="1160"/>
    </row>
    <row r="4" spans="1:120" ht="26.25" x14ac:dyDescent="0.25">
      <c r="B4" s="1328" t="s">
        <v>3</v>
      </c>
      <c r="C4" s="1329"/>
      <c r="D4" s="1329"/>
      <c r="E4" s="1329"/>
      <c r="F4" s="1329"/>
      <c r="G4" s="1329"/>
      <c r="H4" s="1329"/>
      <c r="I4" s="1329"/>
      <c r="J4" s="1329"/>
      <c r="K4" s="1329"/>
      <c r="L4" s="1329"/>
      <c r="M4" s="1329"/>
      <c r="N4" s="1329"/>
      <c r="O4" s="1329"/>
      <c r="P4" s="1330"/>
    </row>
    <row r="5" spans="1:120" s="59" customFormat="1" ht="20.25" x14ac:dyDescent="0.3">
      <c r="A5" s="1162" t="s">
        <v>4</v>
      </c>
      <c r="B5" s="1162"/>
      <c r="C5" s="1162"/>
      <c r="D5" s="1162"/>
      <c r="E5" s="1162"/>
      <c r="F5" s="1162"/>
      <c r="G5" s="1162"/>
      <c r="H5" s="1162"/>
      <c r="I5" s="1162"/>
      <c r="J5" s="1162"/>
      <c r="K5" s="1162"/>
      <c r="L5" s="1162"/>
      <c r="R5" s="461"/>
      <c r="S5" s="461"/>
      <c r="T5" s="461"/>
      <c r="U5" s="461"/>
      <c r="V5" s="461"/>
      <c r="W5" s="461"/>
      <c r="X5" s="461"/>
      <c r="Y5" s="461"/>
      <c r="Z5" s="461"/>
      <c r="AA5" s="461"/>
      <c r="AB5" s="461"/>
      <c r="AC5" s="461"/>
      <c r="AD5" s="461"/>
      <c r="AE5" s="461"/>
      <c r="AF5" s="461"/>
      <c r="AG5" s="461"/>
      <c r="AH5" s="461"/>
      <c r="AI5" s="461"/>
      <c r="AJ5" s="461"/>
      <c r="AK5" s="461"/>
      <c r="AL5" s="461"/>
      <c r="AM5" s="461"/>
      <c r="AN5" s="461"/>
      <c r="AO5" s="461"/>
      <c r="AP5" s="461"/>
      <c r="AQ5" s="461"/>
      <c r="AR5" s="461"/>
      <c r="AS5" s="461"/>
      <c r="AT5" s="461"/>
      <c r="AU5" s="461"/>
      <c r="AV5" s="461"/>
      <c r="AW5" s="461"/>
      <c r="AX5" s="461"/>
      <c r="AY5" s="461"/>
      <c r="AZ5" s="461"/>
      <c r="BA5" s="461"/>
      <c r="BB5" s="461"/>
      <c r="BC5" s="461"/>
      <c r="BD5" s="461"/>
      <c r="BE5" s="461"/>
      <c r="BF5" s="461"/>
      <c r="BG5" s="461"/>
      <c r="BH5" s="461"/>
      <c r="BI5" s="461"/>
      <c r="BJ5" s="461"/>
      <c r="BK5" s="461"/>
      <c r="BL5" s="461"/>
      <c r="BM5" s="461"/>
      <c r="BN5" s="461"/>
      <c r="BO5" s="461"/>
      <c r="BP5" s="461"/>
      <c r="BQ5" s="461"/>
      <c r="BR5" s="461"/>
      <c r="BS5" s="461"/>
      <c r="BT5" s="461"/>
      <c r="BU5" s="461"/>
      <c r="BV5" s="461"/>
      <c r="BW5" s="461"/>
      <c r="BX5" s="461"/>
      <c r="BY5" s="461"/>
      <c r="BZ5" s="461"/>
      <c r="CA5" s="461"/>
      <c r="CB5" s="461"/>
      <c r="CC5" s="461"/>
      <c r="CD5" s="461"/>
      <c r="CE5" s="461"/>
      <c r="CF5" s="461"/>
      <c r="CG5" s="461"/>
      <c r="CH5" s="461"/>
      <c r="CI5" s="461"/>
      <c r="CJ5" s="461"/>
      <c r="CK5" s="461"/>
      <c r="CL5" s="461"/>
      <c r="CM5" s="461"/>
      <c r="CN5" s="461"/>
      <c r="CO5" s="461"/>
      <c r="CP5" s="461"/>
      <c r="CQ5" s="461"/>
      <c r="CR5" s="461"/>
      <c r="CS5" s="461"/>
      <c r="CT5" s="461"/>
      <c r="CU5" s="461"/>
      <c r="CV5" s="461"/>
      <c r="CW5" s="461"/>
      <c r="CX5" s="461"/>
      <c r="CY5" s="461"/>
      <c r="CZ5" s="461"/>
      <c r="DA5" s="461"/>
      <c r="DB5" s="461"/>
      <c r="DC5" s="461"/>
      <c r="DD5" s="461"/>
      <c r="DE5" s="461"/>
      <c r="DF5" s="461"/>
      <c r="DG5" s="461"/>
      <c r="DH5" s="461"/>
      <c r="DI5" s="461"/>
      <c r="DJ5" s="461"/>
      <c r="DK5" s="461"/>
      <c r="DL5" s="461"/>
      <c r="DM5" s="461"/>
      <c r="DN5" s="461"/>
      <c r="DO5" s="461"/>
      <c r="DP5" s="461"/>
    </row>
    <row r="6" spans="1:120" ht="15" thickBot="1" x14ac:dyDescent="0.3"/>
    <row r="7" spans="1:120" ht="21" thickBot="1" x14ac:dyDescent="0.3">
      <c r="B7" s="12" t="s">
        <v>5</v>
      </c>
      <c r="C7" s="1075" t="s">
        <v>1897</v>
      </c>
      <c r="D7" s="1075"/>
      <c r="E7" s="1075"/>
      <c r="F7" s="1075"/>
      <c r="G7" s="1075"/>
      <c r="H7" s="1075"/>
      <c r="I7" s="1075"/>
      <c r="J7" s="1075"/>
      <c r="K7" s="1075"/>
      <c r="L7" s="1075"/>
      <c r="M7" s="1075"/>
      <c r="N7" s="1076"/>
    </row>
    <row r="8" spans="1:120" ht="15.75" thickBot="1" x14ac:dyDescent="0.3">
      <c r="B8" s="13" t="s">
        <v>6</v>
      </c>
      <c r="C8" s="1075"/>
      <c r="D8" s="1075"/>
      <c r="E8" s="1075"/>
      <c r="F8" s="1075"/>
      <c r="G8" s="1075"/>
      <c r="H8" s="1075"/>
      <c r="I8" s="1075"/>
      <c r="J8" s="1075"/>
      <c r="K8" s="1075"/>
      <c r="L8" s="1075"/>
      <c r="M8" s="1075"/>
      <c r="N8" s="1076"/>
    </row>
    <row r="9" spans="1:120" ht="15.75" thickBot="1" x14ac:dyDescent="0.3">
      <c r="B9" s="13" t="s">
        <v>7</v>
      </c>
      <c r="C9" s="1075"/>
      <c r="D9" s="1075"/>
      <c r="E9" s="1075"/>
      <c r="F9" s="1075"/>
      <c r="G9" s="1075"/>
      <c r="H9" s="1075"/>
      <c r="I9" s="1075"/>
      <c r="J9" s="1075"/>
      <c r="K9" s="1075"/>
      <c r="L9" s="1075"/>
      <c r="M9" s="1075"/>
      <c r="N9" s="1076"/>
    </row>
    <row r="10" spans="1:120" ht="15.75" thickBot="1" x14ac:dyDescent="0.3">
      <c r="B10" s="13" t="s">
        <v>8</v>
      </c>
      <c r="C10" s="1075"/>
      <c r="D10" s="1075"/>
      <c r="E10" s="1075"/>
      <c r="F10" s="1075"/>
      <c r="G10" s="1075"/>
      <c r="H10" s="1075"/>
      <c r="I10" s="1075"/>
      <c r="J10" s="1075"/>
      <c r="K10" s="1075"/>
      <c r="L10" s="1075"/>
      <c r="M10" s="1075"/>
      <c r="N10" s="1076"/>
    </row>
    <row r="11" spans="1:120" ht="15.75" thickBot="1" x14ac:dyDescent="0.3">
      <c r="B11" s="13" t="s">
        <v>9</v>
      </c>
      <c r="C11" s="1077" t="s">
        <v>1898</v>
      </c>
      <c r="D11" s="1077"/>
      <c r="E11" s="1078"/>
      <c r="F11" s="60"/>
      <c r="G11" s="60"/>
      <c r="H11" s="60"/>
      <c r="I11" s="60"/>
      <c r="J11" s="60"/>
      <c r="K11" s="60"/>
      <c r="L11" s="60"/>
      <c r="M11" s="60"/>
      <c r="N11" s="61"/>
    </row>
    <row r="12" spans="1:120" ht="15.75" thickBot="1" x14ac:dyDescent="0.3">
      <c r="B12" s="14" t="s">
        <v>10</v>
      </c>
      <c r="C12" s="38">
        <v>42022</v>
      </c>
      <c r="D12" s="207"/>
      <c r="E12" s="207"/>
      <c r="F12" s="207"/>
      <c r="G12" s="207"/>
      <c r="H12" s="207"/>
      <c r="I12" s="207"/>
      <c r="J12" s="207"/>
      <c r="K12" s="207"/>
      <c r="L12" s="207"/>
      <c r="M12" s="207"/>
      <c r="N12" s="208"/>
    </row>
    <row r="13" spans="1:120" ht="15.75" x14ac:dyDescent="0.25">
      <c r="B13" s="15"/>
      <c r="C13" s="39"/>
      <c r="D13" s="16"/>
      <c r="E13" s="16"/>
      <c r="F13" s="16"/>
      <c r="G13" s="16"/>
      <c r="H13" s="16"/>
      <c r="I13" s="62"/>
      <c r="J13" s="62"/>
      <c r="K13" s="62"/>
      <c r="L13" s="62"/>
      <c r="M13" s="62"/>
      <c r="N13" s="16"/>
    </row>
    <row r="14" spans="1:120" ht="15" x14ac:dyDescent="0.25">
      <c r="I14" s="62"/>
      <c r="J14" s="62"/>
      <c r="K14" s="62"/>
      <c r="L14" s="62"/>
      <c r="M14" s="62"/>
      <c r="N14" s="63"/>
    </row>
    <row r="15" spans="1:120" ht="15" x14ac:dyDescent="0.25">
      <c r="B15" s="1071" t="s">
        <v>11</v>
      </c>
      <c r="C15" s="1071"/>
      <c r="D15" s="205" t="s">
        <v>12</v>
      </c>
      <c r="E15" s="205" t="s">
        <v>13</v>
      </c>
      <c r="F15" s="205" t="s">
        <v>14</v>
      </c>
      <c r="G15" s="64"/>
      <c r="I15" s="40"/>
      <c r="J15" s="40"/>
      <c r="K15" s="40"/>
      <c r="L15" s="40"/>
      <c r="M15" s="40"/>
      <c r="N15" s="63"/>
    </row>
    <row r="16" spans="1:120" ht="15" x14ac:dyDescent="0.25">
      <c r="B16" s="1071"/>
      <c r="C16" s="1071"/>
      <c r="D16" s="205">
        <v>22</v>
      </c>
      <c r="E16" s="65" t="s">
        <v>1899</v>
      </c>
      <c r="F16" s="65">
        <v>310</v>
      </c>
      <c r="G16" s="66"/>
      <c r="I16" s="41"/>
      <c r="J16" s="41"/>
      <c r="K16" s="41"/>
      <c r="L16" s="41"/>
      <c r="M16" s="41"/>
      <c r="N16" s="63"/>
    </row>
    <row r="17" spans="1:14" ht="15" x14ac:dyDescent="0.25">
      <c r="B17" s="1071"/>
      <c r="C17" s="1071"/>
      <c r="D17" s="205"/>
      <c r="E17" s="65"/>
      <c r="F17" s="65"/>
      <c r="G17" s="66"/>
      <c r="I17" s="41"/>
      <c r="J17" s="41"/>
      <c r="K17" s="41"/>
      <c r="L17" s="41"/>
      <c r="M17" s="41"/>
      <c r="N17" s="63"/>
    </row>
    <row r="18" spans="1:14" ht="15" x14ac:dyDescent="0.25">
      <c r="B18" s="1071"/>
      <c r="C18" s="1071"/>
      <c r="D18" s="205"/>
      <c r="E18" s="65"/>
      <c r="F18" s="65"/>
      <c r="G18" s="66"/>
      <c r="I18" s="41"/>
      <c r="J18" s="41"/>
      <c r="K18" s="41"/>
      <c r="L18" s="41"/>
      <c r="M18" s="41"/>
      <c r="N18" s="63"/>
    </row>
    <row r="19" spans="1:14" ht="15" x14ac:dyDescent="0.25">
      <c r="B19" s="1071"/>
      <c r="C19" s="1071"/>
      <c r="D19" s="205"/>
      <c r="E19" s="67"/>
      <c r="F19" s="65"/>
      <c r="G19" s="66"/>
      <c r="H19" s="42"/>
      <c r="I19" s="41"/>
      <c r="J19" s="41"/>
      <c r="K19" s="41"/>
      <c r="L19" s="41"/>
      <c r="M19" s="41"/>
      <c r="N19" s="68"/>
    </row>
    <row r="20" spans="1:14" ht="15" x14ac:dyDescent="0.25">
      <c r="B20" s="1071"/>
      <c r="C20" s="1071"/>
      <c r="D20" s="205"/>
      <c r="E20" s="67"/>
      <c r="F20" s="65"/>
      <c r="G20" s="66"/>
      <c r="H20" s="42"/>
      <c r="I20" s="43"/>
      <c r="J20" s="43"/>
      <c r="K20" s="43"/>
      <c r="L20" s="43"/>
      <c r="M20" s="43"/>
      <c r="N20" s="68"/>
    </row>
    <row r="21" spans="1:14" ht="15" x14ac:dyDescent="0.25">
      <c r="B21" s="1071"/>
      <c r="C21" s="1071"/>
      <c r="D21" s="205"/>
      <c r="E21" s="67"/>
      <c r="F21" s="65"/>
      <c r="G21" s="66"/>
      <c r="H21" s="42"/>
      <c r="I21" s="62"/>
      <c r="J21" s="62"/>
      <c r="K21" s="62"/>
      <c r="L21" s="62"/>
      <c r="M21" s="62"/>
      <c r="N21" s="68"/>
    </row>
    <row r="22" spans="1:14" ht="15" x14ac:dyDescent="0.25">
      <c r="B22" s="1071"/>
      <c r="C22" s="1071"/>
      <c r="D22" s="205"/>
      <c r="E22" s="67"/>
      <c r="F22" s="65"/>
      <c r="G22" s="66"/>
      <c r="H22" s="42"/>
      <c r="I22" s="62"/>
      <c r="J22" s="62"/>
      <c r="K22" s="62"/>
      <c r="L22" s="62"/>
      <c r="M22" s="62"/>
      <c r="N22" s="68"/>
    </row>
    <row r="23" spans="1:14" ht="15.75" thickBot="1" x14ac:dyDescent="0.3">
      <c r="B23" s="1056" t="s">
        <v>15</v>
      </c>
      <c r="C23" s="1058"/>
      <c r="D23" s="205"/>
      <c r="E23" s="65" t="s">
        <v>1899</v>
      </c>
      <c r="F23" s="65">
        <f>SUM(F16:F22)</f>
        <v>310</v>
      </c>
      <c r="G23" s="66"/>
      <c r="H23" s="42"/>
      <c r="I23" s="62"/>
      <c r="J23" s="62"/>
      <c r="K23" s="62"/>
      <c r="L23" s="62"/>
      <c r="M23" s="62"/>
      <c r="N23" s="68"/>
    </row>
    <row r="24" spans="1:14" ht="43.5" thickBot="1" x14ac:dyDescent="0.3">
      <c r="A24" s="35"/>
      <c r="B24" s="212" t="s">
        <v>16</v>
      </c>
      <c r="C24" s="212" t="s">
        <v>17</v>
      </c>
      <c r="E24" s="40"/>
      <c r="F24" s="40"/>
      <c r="G24" s="40"/>
      <c r="H24" s="40"/>
      <c r="I24" s="36"/>
      <c r="J24" s="36"/>
      <c r="K24" s="36"/>
      <c r="L24" s="36"/>
      <c r="M24" s="36"/>
    </row>
    <row r="25" spans="1:14" ht="15.75" thickBot="1" x14ac:dyDescent="0.3">
      <c r="A25" s="70">
        <v>1</v>
      </c>
      <c r="C25" s="71">
        <f>+F23*80%</f>
        <v>248</v>
      </c>
      <c r="D25" s="41"/>
      <c r="E25" s="72" t="str">
        <f>E23</f>
        <v>904,663,700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205" t="s">
        <v>19</v>
      </c>
      <c r="C30" s="205" t="s">
        <v>0</v>
      </c>
      <c r="D30" s="205" t="s">
        <v>20</v>
      </c>
      <c r="E30" s="59"/>
      <c r="F30" s="59"/>
      <c r="G30" s="59"/>
      <c r="H30" s="59"/>
      <c r="I30" s="62"/>
      <c r="J30" s="62"/>
      <c r="K30" s="62"/>
      <c r="L30" s="62"/>
      <c r="M30" s="62"/>
      <c r="N30" s="63"/>
    </row>
    <row r="31" spans="1:14" ht="15" x14ac:dyDescent="0.2">
      <c r="A31" s="74"/>
      <c r="B31" s="213" t="s">
        <v>22</v>
      </c>
      <c r="C31" s="204" t="s">
        <v>23</v>
      </c>
      <c r="D31" s="213"/>
      <c r="E31" s="59"/>
      <c r="F31" s="59"/>
      <c r="G31" s="59"/>
      <c r="H31" s="59"/>
      <c r="I31" s="62"/>
      <c r="J31" s="62"/>
      <c r="K31" s="62"/>
      <c r="L31" s="62"/>
      <c r="M31" s="62"/>
      <c r="N31" s="63"/>
    </row>
    <row r="32" spans="1:14" ht="15" x14ac:dyDescent="0.2">
      <c r="A32" s="74"/>
      <c r="B32" s="213" t="s">
        <v>24</v>
      </c>
      <c r="C32" s="204" t="s">
        <v>23</v>
      </c>
      <c r="D32" s="213"/>
      <c r="E32" s="59"/>
      <c r="F32" s="59"/>
      <c r="G32" s="59"/>
      <c r="H32" s="59"/>
      <c r="I32" s="62"/>
      <c r="J32" s="62"/>
      <c r="K32" s="62"/>
      <c r="L32" s="62"/>
      <c r="M32" s="62"/>
      <c r="N32" s="63"/>
    </row>
    <row r="33" spans="1:14" ht="15" x14ac:dyDescent="0.2">
      <c r="A33" s="74"/>
      <c r="B33" s="213" t="s">
        <v>25</v>
      </c>
      <c r="C33" s="204" t="s">
        <v>23</v>
      </c>
      <c r="D33" s="213"/>
      <c r="E33" s="59"/>
      <c r="F33" s="59"/>
      <c r="G33" s="59"/>
      <c r="H33" s="59"/>
      <c r="I33" s="62"/>
      <c r="J33" s="62"/>
      <c r="K33" s="62"/>
      <c r="L33" s="62"/>
      <c r="M33" s="62"/>
      <c r="N33" s="63"/>
    </row>
    <row r="34" spans="1:14" ht="15" x14ac:dyDescent="0.2">
      <c r="A34" s="74"/>
      <c r="B34" s="213" t="s">
        <v>26</v>
      </c>
      <c r="C34" s="213"/>
      <c r="D34" s="204" t="s">
        <v>23</v>
      </c>
      <c r="E34" s="204"/>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205" t="s">
        <v>19</v>
      </c>
      <c r="C40" s="205" t="s">
        <v>28</v>
      </c>
      <c r="D40" s="206" t="s">
        <v>29</v>
      </c>
      <c r="E40" s="206" t="s">
        <v>30</v>
      </c>
      <c r="F40" s="59"/>
      <c r="G40" s="59"/>
      <c r="H40" s="59"/>
      <c r="I40" s="62"/>
      <c r="J40" s="62"/>
      <c r="K40" s="62"/>
      <c r="L40" s="62"/>
      <c r="M40" s="62"/>
      <c r="N40" s="63"/>
    </row>
    <row r="41" spans="1:14" ht="42.75" x14ac:dyDescent="0.2">
      <c r="A41" s="74"/>
      <c r="B41" s="76" t="s">
        <v>31</v>
      </c>
      <c r="C41" s="141">
        <v>40</v>
      </c>
      <c r="D41" s="204">
        <v>20</v>
      </c>
      <c r="E41" s="1052">
        <f>+D41+D42</f>
        <v>30</v>
      </c>
      <c r="F41" s="59"/>
      <c r="G41" s="59"/>
      <c r="H41" s="59"/>
      <c r="I41" s="62"/>
      <c r="J41" s="62"/>
      <c r="K41" s="62"/>
      <c r="L41" s="62"/>
      <c r="M41" s="62"/>
      <c r="N41" s="63"/>
    </row>
    <row r="42" spans="1:14" ht="71.25" x14ac:dyDescent="0.2">
      <c r="A42" s="74"/>
      <c r="B42" s="76" t="s">
        <v>32</v>
      </c>
      <c r="C42" s="141">
        <v>60</v>
      </c>
      <c r="D42" s="204">
        <v>10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K47" s="51">
        <v>40194</v>
      </c>
      <c r="M47" s="77"/>
      <c r="N47" s="77"/>
    </row>
    <row r="48" spans="1:14" ht="15" thickBot="1" x14ac:dyDescent="0.3">
      <c r="M48" s="77"/>
      <c r="N48" s="77"/>
    </row>
    <row r="49" spans="1:120" s="62" customFormat="1" ht="60"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200" t="s">
        <v>48</v>
      </c>
      <c r="Q49" s="205" t="s">
        <v>49</v>
      </c>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row>
    <row r="50" spans="1:120" s="62" customFormat="1" ht="114" x14ac:dyDescent="0.25">
      <c r="B50" s="4" t="s">
        <v>1897</v>
      </c>
      <c r="C50" s="4" t="s">
        <v>1897</v>
      </c>
      <c r="D50" s="4" t="s">
        <v>623</v>
      </c>
      <c r="E50" s="4" t="s">
        <v>1900</v>
      </c>
      <c r="F50" s="28" t="s">
        <v>122</v>
      </c>
      <c r="G50" s="27" t="s">
        <v>50</v>
      </c>
      <c r="H50" s="20">
        <v>39818</v>
      </c>
      <c r="I50" s="462">
        <v>40178</v>
      </c>
      <c r="J50" s="21" t="s">
        <v>20</v>
      </c>
      <c r="K50" s="273">
        <v>0</v>
      </c>
      <c r="L50" s="24">
        <f>(I50-H50)/30</f>
        <v>12</v>
      </c>
      <c r="M50" s="23">
        <v>310</v>
      </c>
      <c r="N50" s="25" t="s">
        <v>50</v>
      </c>
      <c r="O50" s="25" t="s">
        <v>50</v>
      </c>
      <c r="P50" s="25">
        <v>52</v>
      </c>
      <c r="Q50" s="76" t="s">
        <v>1901</v>
      </c>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row>
    <row r="51" spans="1:120" s="62" customFormat="1" ht="28.5" x14ac:dyDescent="0.25">
      <c r="B51" s="4" t="s">
        <v>1897</v>
      </c>
      <c r="C51" s="4" t="s">
        <v>1897</v>
      </c>
      <c r="D51" s="4" t="s">
        <v>623</v>
      </c>
      <c r="E51" s="4" t="s">
        <v>1902</v>
      </c>
      <c r="F51" s="28" t="s">
        <v>122</v>
      </c>
      <c r="G51" s="27" t="s">
        <v>50</v>
      </c>
      <c r="H51" s="20">
        <v>40186</v>
      </c>
      <c r="I51" s="462">
        <v>40544</v>
      </c>
      <c r="J51" s="21" t="s">
        <v>20</v>
      </c>
      <c r="K51" s="273">
        <f>(I51-H51)/30</f>
        <v>11.933333333333334</v>
      </c>
      <c r="L51" s="24">
        <v>0</v>
      </c>
      <c r="M51" s="23">
        <v>310</v>
      </c>
      <c r="N51" s="27"/>
      <c r="O51" s="25"/>
      <c r="P51" s="25">
        <v>53</v>
      </c>
      <c r="Q51" s="211"/>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row>
    <row r="52" spans="1:120" s="62" customFormat="1" ht="28.5" x14ac:dyDescent="0.25">
      <c r="B52" s="4" t="s">
        <v>1897</v>
      </c>
      <c r="C52" s="4" t="s">
        <v>1897</v>
      </c>
      <c r="D52" s="4" t="s">
        <v>623</v>
      </c>
      <c r="E52" s="4" t="s">
        <v>1903</v>
      </c>
      <c r="F52" s="28" t="s">
        <v>122</v>
      </c>
      <c r="G52" s="27" t="s">
        <v>50</v>
      </c>
      <c r="H52" s="20">
        <v>40575</v>
      </c>
      <c r="I52" s="462">
        <v>40908</v>
      </c>
      <c r="J52" s="21" t="s">
        <v>20</v>
      </c>
      <c r="K52" s="273">
        <f t="shared" ref="K52:K54" si="0">(I52-H52)/30</f>
        <v>11.1</v>
      </c>
      <c r="L52" s="24">
        <v>0</v>
      </c>
      <c r="M52" s="23">
        <v>310</v>
      </c>
      <c r="N52" s="27"/>
      <c r="O52" s="463">
        <v>382300135</v>
      </c>
      <c r="P52" s="25">
        <v>54</v>
      </c>
      <c r="Q52" s="211"/>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row>
    <row r="53" spans="1:120" s="62" customFormat="1" ht="28.5" x14ac:dyDescent="0.25">
      <c r="B53" s="4" t="s">
        <v>1897</v>
      </c>
      <c r="C53" s="4" t="s">
        <v>1897</v>
      </c>
      <c r="D53" s="4" t="s">
        <v>623</v>
      </c>
      <c r="E53" s="4" t="s">
        <v>1904</v>
      </c>
      <c r="F53" s="28" t="s">
        <v>122</v>
      </c>
      <c r="G53" s="27" t="s">
        <v>50</v>
      </c>
      <c r="H53" s="20">
        <v>40920</v>
      </c>
      <c r="I53" s="462">
        <v>41090</v>
      </c>
      <c r="J53" s="21" t="s">
        <v>20</v>
      </c>
      <c r="K53" s="273">
        <f t="shared" si="0"/>
        <v>5.666666666666667</v>
      </c>
      <c r="L53" s="24">
        <v>0</v>
      </c>
      <c r="M53" s="23">
        <v>310</v>
      </c>
      <c r="N53" s="27"/>
      <c r="O53" s="25">
        <v>213506709</v>
      </c>
      <c r="P53" s="25">
        <v>54</v>
      </c>
      <c r="Q53" s="211"/>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row>
    <row r="54" spans="1:120" s="62" customFormat="1" ht="28.5" x14ac:dyDescent="0.25">
      <c r="B54" s="4" t="s">
        <v>1897</v>
      </c>
      <c r="C54" s="4" t="s">
        <v>1897</v>
      </c>
      <c r="D54" s="4" t="s">
        <v>623</v>
      </c>
      <c r="E54" s="4" t="s">
        <v>1905</v>
      </c>
      <c r="F54" s="28" t="s">
        <v>122</v>
      </c>
      <c r="G54" s="27" t="s">
        <v>50</v>
      </c>
      <c r="H54" s="20">
        <v>41091</v>
      </c>
      <c r="I54" s="462">
        <v>41273</v>
      </c>
      <c r="J54" s="21" t="s">
        <v>20</v>
      </c>
      <c r="K54" s="273">
        <f t="shared" si="0"/>
        <v>6.0666666666666664</v>
      </c>
      <c r="L54" s="24">
        <v>0</v>
      </c>
      <c r="M54" s="23">
        <v>310</v>
      </c>
      <c r="N54" s="27"/>
      <c r="O54" s="25" t="s">
        <v>1906</v>
      </c>
      <c r="P54" s="25">
        <v>55</v>
      </c>
      <c r="Q54" s="211"/>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row>
    <row r="55" spans="1:120" s="129" customFormat="1" ht="28.5" x14ac:dyDescent="0.25">
      <c r="A55" s="141"/>
      <c r="B55" s="4" t="s">
        <v>1897</v>
      </c>
      <c r="C55" s="4" t="s">
        <v>1897</v>
      </c>
      <c r="D55" s="4" t="s">
        <v>623</v>
      </c>
      <c r="E55" s="4" t="s">
        <v>1907</v>
      </c>
      <c r="F55" s="28" t="s">
        <v>122</v>
      </c>
      <c r="G55" s="27" t="s">
        <v>50</v>
      </c>
      <c r="H55" s="20">
        <v>41248</v>
      </c>
      <c r="I55" s="462">
        <v>41988</v>
      </c>
      <c r="J55" s="21" t="s">
        <v>20</v>
      </c>
      <c r="K55" s="273">
        <f>+(I55-H55)/30</f>
        <v>24.666666666666668</v>
      </c>
      <c r="L55" s="24">
        <v>0</v>
      </c>
      <c r="M55" s="23">
        <v>310</v>
      </c>
      <c r="N55" s="27"/>
      <c r="O55" s="25" t="s">
        <v>1908</v>
      </c>
      <c r="P55" s="25">
        <v>55</v>
      </c>
      <c r="Q55" s="211"/>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row>
    <row r="56" spans="1:120" s="129" customFormat="1" x14ac:dyDescent="0.25">
      <c r="A56" s="141"/>
      <c r="B56" s="26" t="s">
        <v>30</v>
      </c>
      <c r="C56" s="5"/>
      <c r="D56" s="4"/>
      <c r="E56" s="240"/>
      <c r="F56" s="28"/>
      <c r="G56" s="28"/>
      <c r="H56" s="28"/>
      <c r="I56" s="21"/>
      <c r="J56" s="21"/>
      <c r="K56" s="29">
        <f>SUM(K50:K55)</f>
        <v>59.433333333333337</v>
      </c>
      <c r="L56" s="29">
        <f>SUM(L50:L55)</f>
        <v>12</v>
      </c>
      <c r="M56" s="29">
        <f>SUM(M55:M55)</f>
        <v>310</v>
      </c>
      <c r="N56" s="30">
        <f>SUM(N55:N55)</f>
        <v>0</v>
      </c>
      <c r="O56" s="25">
        <f>SUM(O50:O55)</f>
        <v>595806844</v>
      </c>
      <c r="P56" s="25"/>
      <c r="Q56" s="211"/>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row>
    <row r="57" spans="1:120" x14ac:dyDescent="0.25">
      <c r="E57" s="46"/>
      <c r="K57" s="47"/>
    </row>
    <row r="58" spans="1:120" ht="15" x14ac:dyDescent="0.25">
      <c r="B58" s="1049" t="s">
        <v>51</v>
      </c>
      <c r="C58" s="1049" t="s">
        <v>52</v>
      </c>
      <c r="D58" s="1080" t="s">
        <v>53</v>
      </c>
      <c r="E58" s="1080"/>
      <c r="K58" s="48"/>
      <c r="L58" s="48"/>
      <c r="M58" s="48"/>
    </row>
    <row r="59" spans="1:120" ht="18" x14ac:dyDescent="0.25">
      <c r="B59" s="1051"/>
      <c r="C59" s="1051"/>
      <c r="D59" s="206" t="s">
        <v>54</v>
      </c>
      <c r="E59" s="49" t="s">
        <v>55</v>
      </c>
      <c r="H59" s="32"/>
      <c r="K59" s="51"/>
      <c r="L59" s="48"/>
    </row>
    <row r="60" spans="1:120" ht="18" x14ac:dyDescent="0.25">
      <c r="B60" s="50" t="s">
        <v>56</v>
      </c>
      <c r="C60" s="52">
        <f>K56</f>
        <v>59.433333333333337</v>
      </c>
      <c r="D60" s="204" t="s">
        <v>23</v>
      </c>
      <c r="E60" s="204"/>
      <c r="F60" s="33"/>
      <c r="G60" s="33"/>
      <c r="H60" s="33"/>
      <c r="I60" s="33"/>
      <c r="J60" s="33"/>
      <c r="L60" s="53"/>
      <c r="M60" s="33"/>
    </row>
    <row r="61" spans="1:120" ht="15" x14ac:dyDescent="0.25">
      <c r="B61" s="50" t="s">
        <v>57</v>
      </c>
      <c r="C61" s="54">
        <v>245</v>
      </c>
      <c r="D61" s="204" t="s">
        <v>23</v>
      </c>
      <c r="E61" s="204"/>
    </row>
    <row r="62" spans="1:120" x14ac:dyDescent="0.25">
      <c r="B62" s="55"/>
      <c r="C62" s="1163"/>
      <c r="D62" s="1163"/>
      <c r="E62" s="1163"/>
      <c r="F62" s="1163"/>
      <c r="G62" s="1163"/>
      <c r="H62" s="1163"/>
      <c r="I62" s="1163"/>
      <c r="J62" s="1163"/>
      <c r="K62" s="1163"/>
      <c r="L62" s="1163"/>
      <c r="M62" s="1163"/>
      <c r="N62" s="1163"/>
    </row>
    <row r="63" spans="1:120" ht="15" thickBot="1" x14ac:dyDescent="0.3"/>
    <row r="64" spans="1:120" ht="27" thickBot="1" x14ac:dyDescent="0.3">
      <c r="B64" s="1164" t="s">
        <v>58</v>
      </c>
      <c r="C64" s="1164"/>
      <c r="D64" s="1164"/>
      <c r="E64" s="1164"/>
      <c r="F64" s="1164"/>
      <c r="G64" s="1164"/>
      <c r="H64" s="1164"/>
      <c r="I64" s="1164"/>
      <c r="J64" s="1164"/>
      <c r="K64" s="1164"/>
      <c r="L64" s="1164"/>
      <c r="M64" s="1164"/>
      <c r="N64" s="1164"/>
    </row>
    <row r="67" spans="2:17" ht="90" x14ac:dyDescent="0.25">
      <c r="B67" s="205" t="s">
        <v>59</v>
      </c>
      <c r="C67" s="80" t="s">
        <v>60</v>
      </c>
      <c r="D67" s="80" t="s">
        <v>61</v>
      </c>
      <c r="E67" s="80" t="s">
        <v>62</v>
      </c>
      <c r="F67" s="80" t="s">
        <v>63</v>
      </c>
      <c r="G67" s="80" t="s">
        <v>64</v>
      </c>
      <c r="H67" s="80" t="s">
        <v>498</v>
      </c>
      <c r="I67" s="205" t="s">
        <v>1123</v>
      </c>
      <c r="J67" s="80" t="s">
        <v>66</v>
      </c>
      <c r="K67" s="80" t="s">
        <v>67</v>
      </c>
      <c r="L67" s="80" t="s">
        <v>68</v>
      </c>
      <c r="M67" s="80" t="s">
        <v>69</v>
      </c>
      <c r="N67" s="81" t="s">
        <v>70</v>
      </c>
      <c r="O67" s="81" t="s">
        <v>71</v>
      </c>
      <c r="P67" s="1056" t="s">
        <v>21</v>
      </c>
      <c r="Q67" s="1058"/>
    </row>
    <row r="68" spans="2:17" ht="71.25" x14ac:dyDescent="0.25">
      <c r="B68" s="4" t="s">
        <v>1897</v>
      </c>
      <c r="C68" s="4" t="s">
        <v>1909</v>
      </c>
      <c r="D68" s="212" t="s">
        <v>1910</v>
      </c>
      <c r="E68" s="212">
        <v>310</v>
      </c>
      <c r="F68" s="141" t="s">
        <v>112</v>
      </c>
      <c r="G68" s="141" t="s">
        <v>1911</v>
      </c>
      <c r="H68" s="141" t="s">
        <v>112</v>
      </c>
      <c r="I68" s="141" t="s">
        <v>112</v>
      </c>
      <c r="J68" s="141" t="s">
        <v>1912</v>
      </c>
      <c r="K68" s="141" t="s">
        <v>122</v>
      </c>
      <c r="L68" s="141" t="s">
        <v>122</v>
      </c>
      <c r="M68" s="141" t="s">
        <v>122</v>
      </c>
      <c r="N68" s="141" t="s">
        <v>122</v>
      </c>
      <c r="O68" s="141" t="s">
        <v>122</v>
      </c>
      <c r="P68" s="1046"/>
      <c r="Q68" s="1047"/>
    </row>
    <row r="69" spans="2:17" x14ac:dyDescent="0.25">
      <c r="B69" s="213"/>
      <c r="C69" s="213"/>
      <c r="D69" s="212"/>
      <c r="E69" s="212"/>
      <c r="F69" s="141"/>
      <c r="G69" s="141"/>
      <c r="H69" s="141"/>
      <c r="I69" s="141"/>
      <c r="J69" s="141"/>
      <c r="K69" s="212"/>
      <c r="L69" s="212"/>
      <c r="M69" s="212"/>
      <c r="N69" s="212"/>
      <c r="O69" s="212"/>
      <c r="P69" s="1046"/>
      <c r="Q69" s="1047"/>
    </row>
    <row r="70" spans="2:17" x14ac:dyDescent="0.25">
      <c r="B70" s="31" t="s">
        <v>73</v>
      </c>
      <c r="H70" s="213"/>
      <c r="I70" s="213"/>
    </row>
    <row r="71" spans="2:17" x14ac:dyDescent="0.25">
      <c r="B71" s="31" t="s">
        <v>74</v>
      </c>
    </row>
    <row r="72" spans="2:17" x14ac:dyDescent="0.25">
      <c r="B72" s="31" t="s">
        <v>75</v>
      </c>
    </row>
    <row r="74" spans="2:17" ht="15" thickBot="1" x14ac:dyDescent="0.3"/>
    <row r="75" spans="2:17" ht="27" thickBot="1" x14ac:dyDescent="0.3">
      <c r="B75" s="1165" t="s">
        <v>76</v>
      </c>
      <c r="C75" s="1166"/>
      <c r="D75" s="1166"/>
      <c r="E75" s="1166"/>
      <c r="F75" s="1166"/>
      <c r="G75" s="1166"/>
      <c r="H75" s="1166"/>
      <c r="I75" s="1166"/>
      <c r="J75" s="1166"/>
      <c r="K75" s="1166"/>
      <c r="L75" s="1166"/>
      <c r="M75" s="1166"/>
      <c r="N75" s="1167"/>
    </row>
    <row r="79" spans="2:17" ht="15" x14ac:dyDescent="0.25">
      <c r="B79" s="1054" t="s">
        <v>77</v>
      </c>
      <c r="C79" s="1071" t="s">
        <v>78</v>
      </c>
      <c r="D79" s="1071" t="s">
        <v>79</v>
      </c>
      <c r="E79" s="1071" t="s">
        <v>80</v>
      </c>
      <c r="F79" s="1071" t="s">
        <v>81</v>
      </c>
      <c r="G79" s="1071" t="s">
        <v>82</v>
      </c>
      <c r="H79" s="1071" t="s">
        <v>83</v>
      </c>
      <c r="I79" s="1071" t="s">
        <v>84</v>
      </c>
      <c r="J79" s="1071" t="s">
        <v>85</v>
      </c>
      <c r="K79" s="1071"/>
      <c r="L79" s="1071"/>
      <c r="M79" s="1071" t="s">
        <v>86</v>
      </c>
      <c r="N79" s="1071" t="s">
        <v>335</v>
      </c>
      <c r="O79" s="1071" t="s">
        <v>336</v>
      </c>
      <c r="P79" s="1071" t="s">
        <v>21</v>
      </c>
      <c r="Q79" s="1071"/>
    </row>
    <row r="80" spans="2:17" ht="28.5" x14ac:dyDescent="0.2">
      <c r="B80" s="1055"/>
      <c r="C80" s="1071"/>
      <c r="D80" s="1071"/>
      <c r="E80" s="1071"/>
      <c r="F80" s="1071"/>
      <c r="G80" s="1071"/>
      <c r="H80" s="1071"/>
      <c r="I80" s="1071"/>
      <c r="J80" s="56" t="s">
        <v>87</v>
      </c>
      <c r="K80" s="37" t="s">
        <v>88</v>
      </c>
      <c r="L80" s="11" t="s">
        <v>89</v>
      </c>
      <c r="M80" s="1071"/>
      <c r="N80" s="1071"/>
      <c r="O80" s="1071"/>
      <c r="P80" s="1071"/>
      <c r="Q80" s="1071"/>
    </row>
    <row r="81" spans="1:120" s="62" customFormat="1" ht="317.25" customHeight="1" x14ac:dyDescent="0.25">
      <c r="B81" s="141" t="s">
        <v>1343</v>
      </c>
      <c r="C81" s="141">
        <v>1.22</v>
      </c>
      <c r="D81" s="141" t="s">
        <v>1913</v>
      </c>
      <c r="E81" s="413" t="s">
        <v>1914</v>
      </c>
      <c r="F81" s="141" t="s">
        <v>1915</v>
      </c>
      <c r="G81" s="141" t="s">
        <v>1916</v>
      </c>
      <c r="H81" s="7">
        <v>35819</v>
      </c>
      <c r="I81" s="141" t="s">
        <v>112</v>
      </c>
      <c r="J81" s="4" t="s">
        <v>1897</v>
      </c>
      <c r="K81" s="141" t="s">
        <v>1917</v>
      </c>
      <c r="L81" s="141" t="s">
        <v>1300</v>
      </c>
      <c r="M81" s="141" t="s">
        <v>122</v>
      </c>
      <c r="N81" s="141" t="s">
        <v>122</v>
      </c>
      <c r="O81" s="141" t="s">
        <v>1</v>
      </c>
      <c r="P81" s="1169" t="s">
        <v>1918</v>
      </c>
      <c r="Q81" s="1170"/>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row>
    <row r="82" spans="1:120" s="62" customFormat="1" ht="60.75" customHeight="1" x14ac:dyDescent="0.25">
      <c r="B82" s="141" t="s">
        <v>238</v>
      </c>
      <c r="C82" s="141">
        <v>1.22</v>
      </c>
      <c r="D82" s="141" t="s">
        <v>1919</v>
      </c>
      <c r="E82" s="413" t="s">
        <v>1920</v>
      </c>
      <c r="F82" s="141" t="s">
        <v>1921</v>
      </c>
      <c r="G82" s="141" t="s">
        <v>588</v>
      </c>
      <c r="H82" s="7">
        <v>39052</v>
      </c>
      <c r="I82" s="141" t="s">
        <v>1922</v>
      </c>
      <c r="J82" s="4" t="s">
        <v>1897</v>
      </c>
      <c r="K82" s="141" t="s">
        <v>1923</v>
      </c>
      <c r="L82" s="141" t="s">
        <v>1921</v>
      </c>
      <c r="M82" s="141" t="s">
        <v>122</v>
      </c>
      <c r="N82" s="141" t="s">
        <v>122</v>
      </c>
      <c r="O82" s="141" t="s">
        <v>1</v>
      </c>
      <c r="P82" s="1169" t="s">
        <v>1924</v>
      </c>
      <c r="Q82" s="1170"/>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row>
    <row r="83" spans="1:120" ht="85.5" x14ac:dyDescent="0.25">
      <c r="B83" s="141" t="s">
        <v>1925</v>
      </c>
      <c r="C83" s="141" t="s">
        <v>50</v>
      </c>
      <c r="D83" s="141" t="s">
        <v>50</v>
      </c>
      <c r="E83" s="141" t="s">
        <v>50</v>
      </c>
      <c r="F83" s="141" t="s">
        <v>50</v>
      </c>
      <c r="G83" s="141" t="s">
        <v>50</v>
      </c>
      <c r="H83" s="141" t="s">
        <v>50</v>
      </c>
      <c r="I83" s="141" t="s">
        <v>50</v>
      </c>
      <c r="J83" s="141" t="s">
        <v>50</v>
      </c>
      <c r="K83" s="141" t="s">
        <v>50</v>
      </c>
      <c r="L83" s="141" t="s">
        <v>50</v>
      </c>
      <c r="M83" s="141" t="s">
        <v>50</v>
      </c>
      <c r="N83" s="141" t="s">
        <v>50</v>
      </c>
      <c r="O83" s="141" t="s">
        <v>50</v>
      </c>
      <c r="P83" s="1169" t="s">
        <v>1781</v>
      </c>
      <c r="Q83" s="1170"/>
    </row>
    <row r="85" spans="1:120" ht="26.25" x14ac:dyDescent="0.25">
      <c r="B85" s="1159" t="s">
        <v>93</v>
      </c>
      <c r="C85" s="1160"/>
      <c r="D85" s="1160"/>
      <c r="E85" s="1160"/>
      <c r="F85" s="1160"/>
      <c r="G85" s="1160"/>
      <c r="H85" s="1160"/>
      <c r="I85" s="1160"/>
      <c r="J85" s="1160"/>
      <c r="K85" s="1160"/>
      <c r="L85" s="1160"/>
      <c r="M85" s="1160"/>
      <c r="N85" s="1160"/>
      <c r="O85" s="1160"/>
      <c r="P85" s="1160"/>
    </row>
    <row r="87" spans="1:120" ht="15" thickBot="1" x14ac:dyDescent="0.3"/>
    <row r="88" spans="1:120" ht="27" thickBot="1" x14ac:dyDescent="0.3">
      <c r="B88" s="1165" t="s">
        <v>94</v>
      </c>
      <c r="C88" s="1166"/>
      <c r="D88" s="1166"/>
      <c r="E88" s="1166"/>
      <c r="F88" s="1166"/>
      <c r="G88" s="1166"/>
      <c r="H88" s="1166"/>
      <c r="I88" s="1166"/>
      <c r="J88" s="1166"/>
      <c r="K88" s="1166"/>
      <c r="L88" s="1166"/>
      <c r="M88" s="1166"/>
      <c r="N88" s="1167"/>
    </row>
    <row r="90" spans="1:120" ht="15" thickBot="1" x14ac:dyDescent="0.3">
      <c r="M90" s="77"/>
      <c r="N90" s="77"/>
    </row>
    <row r="91" spans="1:120" s="62" customFormat="1" ht="60" x14ac:dyDescent="0.25">
      <c r="B91" s="78" t="s">
        <v>34</v>
      </c>
      <c r="C91" s="78" t="s">
        <v>35</v>
      </c>
      <c r="D91" s="78" t="s">
        <v>36</v>
      </c>
      <c r="E91" s="78" t="s">
        <v>37</v>
      </c>
      <c r="F91" s="78" t="s">
        <v>38</v>
      </c>
      <c r="G91" s="78" t="s">
        <v>39</v>
      </c>
      <c r="H91" s="78" t="s">
        <v>40</v>
      </c>
      <c r="I91" s="78" t="s">
        <v>41</v>
      </c>
      <c r="J91" s="78" t="s">
        <v>42</v>
      </c>
      <c r="K91" s="78" t="s">
        <v>43</v>
      </c>
      <c r="L91" s="78" t="s">
        <v>44</v>
      </c>
      <c r="M91" s="79" t="s">
        <v>45</v>
      </c>
      <c r="N91" s="78" t="s">
        <v>46</v>
      </c>
      <c r="O91" s="78" t="s">
        <v>47</v>
      </c>
      <c r="P91" s="200" t="s">
        <v>48</v>
      </c>
      <c r="Q91" s="196" t="s">
        <v>49</v>
      </c>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row>
    <row r="92" spans="1:120" s="129" customFormat="1" ht="28.5" x14ac:dyDescent="0.25">
      <c r="A92" s="141"/>
      <c r="B92" s="4" t="s">
        <v>1897</v>
      </c>
      <c r="C92" s="4" t="s">
        <v>1897</v>
      </c>
      <c r="D92" s="4" t="s">
        <v>623</v>
      </c>
      <c r="E92" s="4" t="s">
        <v>1904</v>
      </c>
      <c r="F92" s="28" t="s">
        <v>122</v>
      </c>
      <c r="G92" s="27">
        <v>1</v>
      </c>
      <c r="H92" s="20">
        <v>40921</v>
      </c>
      <c r="I92" s="462">
        <v>41090</v>
      </c>
      <c r="J92" s="21" t="s">
        <v>20</v>
      </c>
      <c r="K92" s="54">
        <f>+(I92-H92)/30</f>
        <v>5.6333333333333337</v>
      </c>
      <c r="L92" s="21" t="s">
        <v>112</v>
      </c>
      <c r="M92" s="23">
        <v>310</v>
      </c>
      <c r="N92" s="27" t="s">
        <v>1926</v>
      </c>
      <c r="O92" s="25"/>
      <c r="P92" s="25"/>
      <c r="Q92" s="197"/>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c r="DK92" s="8"/>
      <c r="DL92" s="8"/>
      <c r="DM92" s="8"/>
      <c r="DN92" s="8"/>
      <c r="DO92" s="8"/>
      <c r="DP92" s="8"/>
    </row>
    <row r="93" spans="1:120" s="129" customFormat="1" ht="28.5" x14ac:dyDescent="0.25">
      <c r="A93" s="141"/>
      <c r="B93" s="4" t="s">
        <v>1897</v>
      </c>
      <c r="C93" s="4" t="s">
        <v>1897</v>
      </c>
      <c r="D93" s="4" t="s">
        <v>623</v>
      </c>
      <c r="E93" s="4" t="s">
        <v>1927</v>
      </c>
      <c r="F93" s="28" t="s">
        <v>122</v>
      </c>
      <c r="G93" s="27">
        <v>1</v>
      </c>
      <c r="H93" s="20">
        <v>41089</v>
      </c>
      <c r="I93" s="462">
        <v>41273</v>
      </c>
      <c r="J93" s="21" t="s">
        <v>20</v>
      </c>
      <c r="K93" s="54">
        <f>+(I93-H93)/30</f>
        <v>6.1333333333333337</v>
      </c>
      <c r="L93" s="21" t="s">
        <v>112</v>
      </c>
      <c r="M93" s="23">
        <v>310</v>
      </c>
      <c r="N93" s="27" t="s">
        <v>1926</v>
      </c>
      <c r="O93" s="25"/>
      <c r="P93" s="25"/>
      <c r="Q93" s="197"/>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row>
    <row r="94" spans="1:120" s="129" customFormat="1" x14ac:dyDescent="0.25">
      <c r="A94" s="74"/>
      <c r="B94" s="409"/>
      <c r="C94" s="409"/>
      <c r="D94" s="409"/>
      <c r="E94" s="409"/>
      <c r="F94" s="464"/>
      <c r="G94" s="465"/>
      <c r="H94" s="410"/>
      <c r="I94" s="466"/>
      <c r="J94" s="467"/>
      <c r="K94" s="468">
        <f>SUM(K92:K93)</f>
        <v>11.766666666666667</v>
      </c>
      <c r="L94" s="467"/>
      <c r="M94" s="469"/>
      <c r="N94" s="465"/>
      <c r="O94" s="470"/>
      <c r="P94" s="470"/>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row>
    <row r="95" spans="1:120" x14ac:dyDescent="0.25">
      <c r="E95" s="46"/>
    </row>
    <row r="96" spans="1:120" ht="18" x14ac:dyDescent="0.25">
      <c r="B96" s="50" t="s">
        <v>95</v>
      </c>
      <c r="C96" s="100" t="s">
        <v>1928</v>
      </c>
      <c r="H96" s="33"/>
      <c r="I96" s="33"/>
      <c r="J96" s="33"/>
      <c r="K96" s="33"/>
      <c r="L96" s="33"/>
      <c r="M96" s="33"/>
    </row>
    <row r="98" spans="2:121" ht="15" thickBot="1" x14ac:dyDescent="0.3">
      <c r="P98" s="31">
        <f>310/200</f>
        <v>1.55</v>
      </c>
    </row>
    <row r="99" spans="2:121" ht="30.75" thickBot="1" x14ac:dyDescent="0.3">
      <c r="B99" s="86" t="s">
        <v>96</v>
      </c>
      <c r="C99" s="87" t="s">
        <v>97</v>
      </c>
      <c r="D99" s="86" t="s">
        <v>29</v>
      </c>
      <c r="E99" s="87" t="s">
        <v>98</v>
      </c>
    </row>
    <row r="100" spans="2:121" x14ac:dyDescent="0.25">
      <c r="B100" s="141" t="s">
        <v>99</v>
      </c>
      <c r="C100" s="88">
        <v>20</v>
      </c>
      <c r="D100" s="88">
        <v>20</v>
      </c>
      <c r="E100" s="1066">
        <v>20</v>
      </c>
    </row>
    <row r="101" spans="2:121" x14ac:dyDescent="0.25">
      <c r="B101" s="141" t="s">
        <v>100</v>
      </c>
      <c r="C101" s="204">
        <v>30</v>
      </c>
      <c r="D101" s="204"/>
      <c r="E101" s="1067"/>
    </row>
    <row r="102" spans="2:121" ht="15" thickBot="1" x14ac:dyDescent="0.3">
      <c r="B102" s="141" t="s">
        <v>101</v>
      </c>
      <c r="C102" s="89">
        <v>40</v>
      </c>
      <c r="D102" s="89"/>
      <c r="E102" s="1068"/>
    </row>
    <row r="104" spans="2:121" ht="15" thickBot="1" x14ac:dyDescent="0.3"/>
    <row r="105" spans="2:121" ht="27" thickBot="1" x14ac:dyDescent="0.3">
      <c r="B105" s="1165" t="s">
        <v>102</v>
      </c>
      <c r="C105" s="1166"/>
      <c r="D105" s="1166"/>
      <c r="E105" s="1166"/>
      <c r="F105" s="1166"/>
      <c r="G105" s="1166"/>
      <c r="H105" s="1166"/>
      <c r="I105" s="1166"/>
      <c r="J105" s="1166"/>
      <c r="K105" s="1166"/>
      <c r="L105" s="1166"/>
      <c r="M105" s="1166"/>
      <c r="N105" s="1167"/>
    </row>
    <row r="107" spans="2:121" ht="15" x14ac:dyDescent="0.25">
      <c r="B107" s="1054" t="s">
        <v>77</v>
      </c>
      <c r="C107" s="1054" t="s">
        <v>78</v>
      </c>
      <c r="D107" s="1054" t="s">
        <v>79</v>
      </c>
      <c r="E107" s="1054" t="s">
        <v>80</v>
      </c>
      <c r="F107" s="1054" t="s">
        <v>81</v>
      </c>
      <c r="G107" s="1054" t="s">
        <v>82</v>
      </c>
      <c r="H107" s="1054" t="s">
        <v>83</v>
      </c>
      <c r="I107" s="1054" t="s">
        <v>84</v>
      </c>
      <c r="J107" s="1056" t="s">
        <v>85</v>
      </c>
      <c r="K107" s="1057"/>
      <c r="L107" s="1058"/>
      <c r="M107" s="1054" t="s">
        <v>86</v>
      </c>
      <c r="N107" s="1054" t="s">
        <v>335</v>
      </c>
      <c r="O107" s="1054" t="s">
        <v>336</v>
      </c>
      <c r="P107" s="1059" t="s">
        <v>21</v>
      </c>
      <c r="Q107" s="1060"/>
    </row>
    <row r="108" spans="2:121" ht="30" x14ac:dyDescent="0.25">
      <c r="B108" s="1055"/>
      <c r="C108" s="1055"/>
      <c r="D108" s="1055"/>
      <c r="E108" s="1055"/>
      <c r="F108" s="1055"/>
      <c r="G108" s="1055"/>
      <c r="H108" s="1055"/>
      <c r="I108" s="1055"/>
      <c r="J108" s="200" t="s">
        <v>87</v>
      </c>
      <c r="K108" s="200" t="s">
        <v>88</v>
      </c>
      <c r="L108" s="200" t="s">
        <v>89</v>
      </c>
      <c r="M108" s="1055"/>
      <c r="N108" s="1055"/>
      <c r="O108" s="1055"/>
      <c r="P108" s="1061"/>
      <c r="Q108" s="1062"/>
    </row>
    <row r="109" spans="2:121" s="213" customFormat="1" ht="28.5" x14ac:dyDescent="0.25">
      <c r="B109" s="111" t="s">
        <v>1929</v>
      </c>
      <c r="C109" s="204"/>
      <c r="D109" s="141" t="s">
        <v>1930</v>
      </c>
      <c r="E109" s="10">
        <v>41692755</v>
      </c>
      <c r="F109" s="204" t="s">
        <v>676</v>
      </c>
      <c r="G109" s="204" t="s">
        <v>1931</v>
      </c>
      <c r="H109" s="155">
        <v>40354</v>
      </c>
      <c r="I109" s="204" t="s">
        <v>1932</v>
      </c>
      <c r="J109" s="4" t="s">
        <v>1933</v>
      </c>
      <c r="K109" s="204" t="s">
        <v>1934</v>
      </c>
      <c r="L109" s="204" t="s">
        <v>1935</v>
      </c>
      <c r="M109" s="204" t="s">
        <v>0</v>
      </c>
      <c r="N109" s="204" t="s">
        <v>0</v>
      </c>
      <c r="O109" s="204" t="s">
        <v>0</v>
      </c>
      <c r="P109" s="1048"/>
      <c r="Q109" s="1048"/>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210"/>
    </row>
    <row r="110" spans="2:121" s="213" customFormat="1" ht="28.5" x14ac:dyDescent="0.25">
      <c r="B110" s="111" t="s">
        <v>1936</v>
      </c>
      <c r="C110" s="204"/>
      <c r="D110" s="141" t="s">
        <v>1937</v>
      </c>
      <c r="E110" s="10">
        <v>39642194</v>
      </c>
      <c r="F110" s="213" t="s">
        <v>1936</v>
      </c>
      <c r="G110" s="204" t="s">
        <v>1938</v>
      </c>
      <c r="H110" s="204" t="s">
        <v>1939</v>
      </c>
      <c r="I110" s="204">
        <v>803</v>
      </c>
      <c r="J110" s="4" t="s">
        <v>1897</v>
      </c>
      <c r="K110" s="204" t="s">
        <v>1940</v>
      </c>
      <c r="L110" s="204" t="s">
        <v>1941</v>
      </c>
      <c r="M110" s="204" t="s">
        <v>0</v>
      </c>
      <c r="N110" s="204" t="s">
        <v>0</v>
      </c>
      <c r="O110" s="204" t="s">
        <v>50</v>
      </c>
      <c r="P110" s="1048" t="s">
        <v>1781</v>
      </c>
      <c r="Q110" s="1048"/>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210"/>
    </row>
    <row r="111" spans="2:121" s="213" customFormat="1" ht="28.5" x14ac:dyDescent="0.25">
      <c r="B111" s="111" t="s">
        <v>1921</v>
      </c>
      <c r="C111" s="204"/>
      <c r="D111" s="141" t="s">
        <v>1942</v>
      </c>
      <c r="E111" s="10">
        <v>52538808</v>
      </c>
      <c r="F111" s="204" t="s">
        <v>109</v>
      </c>
      <c r="G111" s="204" t="s">
        <v>1943</v>
      </c>
      <c r="H111" s="155">
        <v>39801</v>
      </c>
      <c r="I111" s="204">
        <v>112615</v>
      </c>
      <c r="J111" s="204" t="s">
        <v>1944</v>
      </c>
      <c r="K111" s="204" t="s">
        <v>1945</v>
      </c>
      <c r="L111" s="204" t="s">
        <v>109</v>
      </c>
      <c r="M111" s="204" t="s">
        <v>0</v>
      </c>
      <c r="N111" s="204" t="s">
        <v>0</v>
      </c>
      <c r="O111" s="204" t="s">
        <v>50</v>
      </c>
      <c r="P111" s="1048" t="s">
        <v>1781</v>
      </c>
      <c r="Q111" s="1048"/>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210"/>
    </row>
    <row r="112" spans="2:121" s="62" customFormat="1" ht="28.5" x14ac:dyDescent="0.25">
      <c r="B112" s="471" t="s">
        <v>1946</v>
      </c>
      <c r="C112" s="472"/>
      <c r="D112" s="472" t="s">
        <v>1947</v>
      </c>
      <c r="E112" s="473" t="s">
        <v>1948</v>
      </c>
      <c r="F112" s="62" t="s">
        <v>1949</v>
      </c>
      <c r="G112" s="472" t="s">
        <v>1950</v>
      </c>
      <c r="H112" s="474">
        <v>42353</v>
      </c>
      <c r="I112" s="472" t="s">
        <v>112</v>
      </c>
      <c r="J112" s="475" t="s">
        <v>1897</v>
      </c>
      <c r="K112" s="472" t="s">
        <v>1951</v>
      </c>
      <c r="L112" s="472" t="s">
        <v>1946</v>
      </c>
      <c r="M112" s="472" t="s">
        <v>122</v>
      </c>
      <c r="N112" s="472" t="s">
        <v>122</v>
      </c>
      <c r="O112" s="204" t="s">
        <v>50</v>
      </c>
      <c r="P112" s="1048" t="s">
        <v>1781</v>
      </c>
      <c r="Q112" s="1048"/>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c r="BJ112" s="43"/>
      <c r="BK112" s="43"/>
      <c r="BL112" s="43"/>
      <c r="BM112" s="43"/>
      <c r="BN112" s="43"/>
      <c r="BO112" s="43"/>
      <c r="BP112" s="43"/>
      <c r="BQ112" s="43"/>
      <c r="BR112" s="43"/>
      <c r="BS112" s="43"/>
      <c r="BT112" s="43"/>
      <c r="BU112" s="43"/>
      <c r="BV112" s="43"/>
      <c r="BW112" s="43"/>
      <c r="BX112" s="43"/>
      <c r="BY112" s="43"/>
      <c r="BZ112" s="43"/>
      <c r="CA112" s="43"/>
      <c r="CB112" s="43"/>
      <c r="CC112" s="43"/>
      <c r="CD112" s="43"/>
      <c r="CE112" s="43"/>
      <c r="CF112" s="43"/>
      <c r="CG112" s="43"/>
      <c r="CH112" s="43"/>
      <c r="CI112" s="43"/>
      <c r="CJ112" s="43"/>
      <c r="CK112" s="43"/>
      <c r="CL112" s="43"/>
      <c r="CM112" s="43"/>
      <c r="CN112" s="43"/>
      <c r="CO112" s="43"/>
      <c r="CP112" s="43"/>
      <c r="CQ112" s="43"/>
      <c r="CR112" s="43"/>
      <c r="CS112" s="43"/>
      <c r="CT112" s="43"/>
      <c r="CU112" s="43"/>
      <c r="CV112" s="43"/>
      <c r="CW112" s="43"/>
      <c r="CX112" s="43"/>
      <c r="CY112" s="43"/>
      <c r="CZ112" s="43"/>
      <c r="DA112" s="43"/>
      <c r="DB112" s="43"/>
      <c r="DC112" s="43"/>
      <c r="DD112" s="43"/>
      <c r="DE112" s="43"/>
      <c r="DF112" s="43"/>
      <c r="DG112" s="43"/>
      <c r="DH112" s="43"/>
      <c r="DI112" s="43"/>
      <c r="DJ112" s="43"/>
      <c r="DK112" s="43"/>
      <c r="DL112" s="43"/>
      <c r="DM112" s="43"/>
      <c r="DN112" s="43"/>
      <c r="DO112" s="43"/>
      <c r="DP112" s="43"/>
    </row>
    <row r="113" spans="2:120" s="271" customFormat="1" x14ac:dyDescent="0.2">
      <c r="B113" s="9" t="s">
        <v>1952</v>
      </c>
      <c r="C113" s="57"/>
      <c r="D113" s="57" t="s">
        <v>1953</v>
      </c>
      <c r="E113" s="57" t="s">
        <v>1954</v>
      </c>
      <c r="F113" s="57" t="s">
        <v>1955</v>
      </c>
      <c r="G113" s="57" t="s">
        <v>124</v>
      </c>
      <c r="H113" s="255">
        <v>37540</v>
      </c>
      <c r="I113" s="57">
        <v>1931</v>
      </c>
      <c r="J113" s="57" t="s">
        <v>1956</v>
      </c>
      <c r="K113" s="57" t="s">
        <v>1957</v>
      </c>
      <c r="L113" s="57" t="s">
        <v>1320</v>
      </c>
      <c r="M113" s="57" t="s">
        <v>122</v>
      </c>
      <c r="N113" s="57" t="s">
        <v>122</v>
      </c>
      <c r="O113" s="204" t="s">
        <v>50</v>
      </c>
      <c r="P113" s="1048" t="s">
        <v>1781</v>
      </c>
      <c r="Q113" s="1048"/>
      <c r="R113" s="270"/>
      <c r="S113" s="270"/>
      <c r="T113" s="270"/>
      <c r="U113" s="270"/>
      <c r="V113" s="270"/>
      <c r="W113" s="270"/>
      <c r="X113" s="270"/>
      <c r="Y113" s="270"/>
      <c r="Z113" s="270"/>
      <c r="AA113" s="270"/>
      <c r="AB113" s="270"/>
      <c r="AC113" s="270"/>
      <c r="AD113" s="270"/>
      <c r="AE113" s="270"/>
      <c r="AF113" s="270"/>
      <c r="AG113" s="270"/>
      <c r="AH113" s="270"/>
      <c r="AI113" s="270"/>
      <c r="AJ113" s="270"/>
      <c r="AK113" s="270"/>
      <c r="AL113" s="270"/>
      <c r="AM113" s="270"/>
      <c r="AN113" s="270"/>
      <c r="AO113" s="270"/>
      <c r="AP113" s="270"/>
      <c r="AQ113" s="270"/>
      <c r="AR113" s="270"/>
      <c r="AS113" s="270"/>
      <c r="AT113" s="270"/>
      <c r="AU113" s="270"/>
      <c r="AV113" s="270"/>
      <c r="AW113" s="270"/>
      <c r="AX113" s="270"/>
      <c r="AY113" s="270"/>
      <c r="AZ113" s="270"/>
      <c r="BA113" s="270"/>
      <c r="BB113" s="270"/>
      <c r="BC113" s="270"/>
      <c r="BD113" s="270"/>
      <c r="BE113" s="270"/>
      <c r="BF113" s="270"/>
      <c r="BG113" s="270"/>
      <c r="BH113" s="270"/>
      <c r="BI113" s="270"/>
      <c r="BJ113" s="270"/>
      <c r="BK113" s="270"/>
      <c r="BL113" s="270"/>
      <c r="BM113" s="270"/>
      <c r="BN113" s="270"/>
      <c r="BO113" s="270"/>
      <c r="BP113" s="270"/>
      <c r="BQ113" s="270"/>
      <c r="BR113" s="270"/>
      <c r="BS113" s="270"/>
      <c r="BT113" s="270"/>
      <c r="BU113" s="270"/>
      <c r="BV113" s="270"/>
      <c r="BW113" s="270"/>
      <c r="BX113" s="270"/>
      <c r="BY113" s="270"/>
      <c r="BZ113" s="270"/>
      <c r="CA113" s="270"/>
      <c r="CB113" s="270"/>
      <c r="CC113" s="270"/>
      <c r="CD113" s="270"/>
      <c r="CE113" s="270"/>
      <c r="CF113" s="270"/>
      <c r="CG113" s="270"/>
      <c r="CH113" s="270"/>
      <c r="CI113" s="270"/>
      <c r="CJ113" s="270"/>
      <c r="CK113" s="270"/>
      <c r="CL113" s="270"/>
      <c r="CM113" s="270"/>
      <c r="CN113" s="270"/>
      <c r="CO113" s="270"/>
      <c r="CP113" s="270"/>
      <c r="CQ113" s="270"/>
      <c r="CR113" s="270"/>
      <c r="CS113" s="270"/>
      <c r="CT113" s="270"/>
      <c r="CU113" s="270"/>
      <c r="CV113" s="270"/>
      <c r="CW113" s="270"/>
      <c r="CX113" s="270"/>
      <c r="CY113" s="270"/>
      <c r="CZ113" s="270"/>
      <c r="DA113" s="270"/>
      <c r="DB113" s="270"/>
      <c r="DC113" s="270"/>
      <c r="DD113" s="270"/>
      <c r="DE113" s="270"/>
      <c r="DF113" s="270"/>
      <c r="DG113" s="270"/>
      <c r="DH113" s="270"/>
      <c r="DI113" s="270"/>
      <c r="DJ113" s="270"/>
      <c r="DK113" s="270"/>
      <c r="DL113" s="270"/>
      <c r="DM113" s="270"/>
      <c r="DN113" s="270"/>
      <c r="DO113" s="270"/>
      <c r="DP113" s="270"/>
    </row>
    <row r="114" spans="2:120" ht="15" x14ac:dyDescent="0.2">
      <c r="B114" s="37"/>
      <c r="C114" s="92"/>
      <c r="D114" s="11"/>
      <c r="E114" s="11"/>
      <c r="F114" s="11"/>
      <c r="G114" s="11"/>
      <c r="H114" s="11"/>
      <c r="I114" s="11"/>
      <c r="J114" s="11"/>
      <c r="K114" s="11"/>
      <c r="L114" s="11"/>
      <c r="M114" s="11"/>
      <c r="N114" s="11"/>
      <c r="O114" s="11"/>
      <c r="P114" s="1048"/>
      <c r="Q114" s="1149"/>
    </row>
    <row r="117" spans="2:120" ht="15" thickBot="1" x14ac:dyDescent="0.3"/>
    <row r="118" spans="2:120" ht="30" x14ac:dyDescent="0.25">
      <c r="B118" s="206" t="s">
        <v>19</v>
      </c>
      <c r="C118" s="206" t="s">
        <v>96</v>
      </c>
      <c r="D118" s="205" t="s">
        <v>97</v>
      </c>
      <c r="E118" s="206" t="s">
        <v>29</v>
      </c>
      <c r="F118" s="87" t="s">
        <v>103</v>
      </c>
      <c r="G118" s="64"/>
    </row>
    <row r="119" spans="2:120" ht="108" x14ac:dyDescent="0.2">
      <c r="B119" s="1331" t="s">
        <v>104</v>
      </c>
      <c r="C119" s="93" t="s">
        <v>105</v>
      </c>
      <c r="D119" s="204">
        <v>25</v>
      </c>
      <c r="E119" s="204"/>
      <c r="F119" s="1049">
        <f>+E119+E120+E121</f>
        <v>10</v>
      </c>
      <c r="G119" s="128"/>
    </row>
    <row r="120" spans="2:120" ht="96" x14ac:dyDescent="0.2">
      <c r="B120" s="1332"/>
      <c r="C120" s="93" t="s">
        <v>106</v>
      </c>
      <c r="D120" s="141">
        <v>25</v>
      </c>
      <c r="E120" s="204"/>
      <c r="F120" s="1050"/>
      <c r="G120" s="128"/>
    </row>
    <row r="121" spans="2:120" ht="60" x14ac:dyDescent="0.2">
      <c r="B121" s="1333"/>
      <c r="C121" s="93" t="s">
        <v>107</v>
      </c>
      <c r="D121" s="204">
        <v>10</v>
      </c>
      <c r="E121" s="204">
        <v>10</v>
      </c>
      <c r="F121" s="1051"/>
      <c r="G121" s="128"/>
    </row>
    <row r="122" spans="2:120" x14ac:dyDescent="0.2">
      <c r="C122" s="59"/>
    </row>
    <row r="125" spans="2:120" ht="15" x14ac:dyDescent="0.25">
      <c r="B125" s="75" t="s">
        <v>108</v>
      </c>
    </row>
    <row r="128" spans="2:120" ht="15" x14ac:dyDescent="0.25">
      <c r="B128" s="205" t="s">
        <v>19</v>
      </c>
      <c r="C128" s="205" t="s">
        <v>28</v>
      </c>
      <c r="D128" s="206" t="s">
        <v>29</v>
      </c>
      <c r="E128" s="206" t="s">
        <v>30</v>
      </c>
    </row>
    <row r="129" spans="2:5" ht="42.75" x14ac:dyDescent="0.25">
      <c r="B129" s="76" t="s">
        <v>338</v>
      </c>
      <c r="C129" s="141">
        <v>40</v>
      </c>
      <c r="D129" s="204">
        <f>+E100</f>
        <v>20</v>
      </c>
      <c r="E129" s="1052">
        <f>+D129+D130</f>
        <v>30</v>
      </c>
    </row>
    <row r="130" spans="2:5" ht="71.25" x14ac:dyDescent="0.25">
      <c r="B130" s="76" t="s">
        <v>339</v>
      </c>
      <c r="C130" s="141">
        <v>60</v>
      </c>
      <c r="D130" s="204">
        <f>+F119</f>
        <v>10</v>
      </c>
      <c r="E130" s="1053"/>
    </row>
  </sheetData>
  <mergeCells count="63">
    <mergeCell ref="E129:E130"/>
    <mergeCell ref="P111:Q111"/>
    <mergeCell ref="P112:Q112"/>
    <mergeCell ref="P113:Q113"/>
    <mergeCell ref="P114:Q114"/>
    <mergeCell ref="B119:B121"/>
    <mergeCell ref="F119:F121"/>
    <mergeCell ref="M107:M108"/>
    <mergeCell ref="N107:N108"/>
    <mergeCell ref="O107:O108"/>
    <mergeCell ref="P107:Q108"/>
    <mergeCell ref="P109:Q109"/>
    <mergeCell ref="P110:Q110"/>
    <mergeCell ref="B105:N105"/>
    <mergeCell ref="B107:B108"/>
    <mergeCell ref="C107:C108"/>
    <mergeCell ref="D107:D108"/>
    <mergeCell ref="E107:E108"/>
    <mergeCell ref="F107:F108"/>
    <mergeCell ref="G107:G108"/>
    <mergeCell ref="H107:H108"/>
    <mergeCell ref="I107:I108"/>
    <mergeCell ref="J107:L107"/>
    <mergeCell ref="P81:Q81"/>
    <mergeCell ref="P82:Q82"/>
    <mergeCell ref="P83:Q83"/>
    <mergeCell ref="B85:P85"/>
    <mergeCell ref="B88:N88"/>
    <mergeCell ref="E100:E102"/>
    <mergeCell ref="I79:I80"/>
    <mergeCell ref="J79:L79"/>
    <mergeCell ref="M79:M80"/>
    <mergeCell ref="N79:N80"/>
    <mergeCell ref="O79:O80"/>
    <mergeCell ref="P79:Q80"/>
    <mergeCell ref="P68:Q68"/>
    <mergeCell ref="P69:Q69"/>
    <mergeCell ref="B75:N75"/>
    <mergeCell ref="B79:B80"/>
    <mergeCell ref="C79:C80"/>
    <mergeCell ref="D79:D80"/>
    <mergeCell ref="E79:E80"/>
    <mergeCell ref="F79:F80"/>
    <mergeCell ref="G79:G80"/>
    <mergeCell ref="H79:H80"/>
    <mergeCell ref="P67:Q67"/>
    <mergeCell ref="C10:N10"/>
    <mergeCell ref="C11:E11"/>
    <mergeCell ref="B15:C22"/>
    <mergeCell ref="B23:C23"/>
    <mergeCell ref="E41:E42"/>
    <mergeCell ref="M46:N46"/>
    <mergeCell ref="B58:B59"/>
    <mergeCell ref="C58:C59"/>
    <mergeCell ref="D58:E58"/>
    <mergeCell ref="C62:N62"/>
    <mergeCell ref="B64:N64"/>
    <mergeCell ref="C9:N9"/>
    <mergeCell ref="B2:P2"/>
    <mergeCell ref="B4:P4"/>
    <mergeCell ref="A5:L5"/>
    <mergeCell ref="C7:N7"/>
    <mergeCell ref="C8:N8"/>
  </mergeCells>
  <dataValidations count="2">
    <dataValidation type="list" allowBlank="1" showInputMessage="1" showErrorMessage="1" sqref="WOY983042 WOY25:WOY45 WFC25:WFC45 VVG25:VVG45 VLK25:VLK45 VBO25:VBO45 URS25:URS45 UHW25:UHW45 TYA25:TYA45 TOE25:TOE45 TEI25:TEI45 SUM25:SUM45 SKQ25:SKQ45 SAU25:SAU45 RQY25:RQY45 RHC25:RHC45 QXG25:QXG45 QNK25:QNK45 QDO25:QDO45 PTS25:PTS45 PJW25:PJW45 PAA25:PAA45 OQE25:OQE45 OGI25:OGI45 NWM25:NWM45 NMQ25:NMQ45 NCU25:NCU45 MSY25:MSY45 MJC25:MJC45 LZG25:LZG45 LPK25:LPK45 LFO25:LFO45 KVS25:KVS45 KLW25:KLW45 KCA25:KCA45 JSE25:JSE45 JII25:JII45 IYM25:IYM45 IOQ25:IOQ45 IEU25:IEU45 HUY25:HUY45 HLC25:HLC45 HBG25:HBG45 GRK25:GRK45 GHO25:GHO45 FXS25:FXS45 FNW25:FNW45 FEA25:FEA45 EUE25:EUE45 EKI25:EKI45 EAM25:EAM45 DQQ25:DQQ45 DGU25:DGU45 CWY25:CWY45 CNC25:CNC45 CDG25:CDG45 BTK25:BTK45 BJO25:BJO45 AZS25:AZS45 APW25:APW45 AGA25:AGA45 WE25:WE45 MI25:MI45 CM25:CM45 A25:A45 WFC983042 VVG983042 VLK983042 VBO983042 URS983042 UHW983042 TYA983042 TOE983042 TEI983042 SUM983042 SKQ983042 SAU983042 RQY983042 RHC983042 QXG983042 QNK983042 QDO983042 PTS983042 PJW983042 PAA983042 OQE983042 OGI983042 NWM983042 NMQ983042 NCU983042 MSY983042 MJC983042 LZG983042 LPK983042 LFO983042 KVS983042 KLW983042 KCA983042 JSE983042 JII983042 IYM983042 IOQ983042 IEU983042 HUY983042 HLC983042 HBG983042 GRK983042 GHO983042 FXS983042 FNW983042 FEA983042 EUE983042 EKI983042 EAM983042 DQQ983042 DGU983042 CWY983042 CNC983042 CDG983042 BTK983042 BJO983042 AZS983042 APW983042 AGA983042 WE983042 MI983042 CM983042 A983042 WOY917506 WFC917506 VVG917506 VLK917506 VBO917506 URS917506 UHW917506 TYA917506 TOE917506 TEI917506 SUM917506 SKQ917506 SAU917506 RQY917506 RHC917506 QXG917506 QNK917506 QDO917506 PTS917506 PJW917506 PAA917506 OQE917506 OGI917506 NWM917506 NMQ917506 NCU917506 MSY917506 MJC917506 LZG917506 LPK917506 LFO917506 KVS917506 KLW917506 KCA917506 JSE917506 JII917506 IYM917506 IOQ917506 IEU917506 HUY917506 HLC917506 HBG917506 GRK917506 GHO917506 FXS917506 FNW917506 FEA917506 EUE917506 EKI917506 EAM917506 DQQ917506 DGU917506 CWY917506 CNC917506 CDG917506 BTK917506 BJO917506 AZS917506 APW917506 AGA917506 WE917506 MI917506 CM917506 A917506 WOY851970 WFC851970 VVG851970 VLK851970 VBO851970 URS851970 UHW851970 TYA851970 TOE851970 TEI851970 SUM851970 SKQ851970 SAU851970 RQY851970 RHC851970 QXG851970 QNK851970 QDO851970 PTS851970 PJW851970 PAA851970 OQE851970 OGI851970 NWM851970 NMQ851970 NCU851970 MSY851970 MJC851970 LZG851970 LPK851970 LFO851970 KVS851970 KLW851970 KCA851970 JSE851970 JII851970 IYM851970 IOQ851970 IEU851970 HUY851970 HLC851970 HBG851970 GRK851970 GHO851970 FXS851970 FNW851970 FEA851970 EUE851970 EKI851970 EAM851970 DQQ851970 DGU851970 CWY851970 CNC851970 CDG851970 BTK851970 BJO851970 AZS851970 APW851970 AGA851970 WE851970 MI851970 CM851970 A851970 WOY786434 WFC786434 VVG786434 VLK786434 VBO786434 URS786434 UHW786434 TYA786434 TOE786434 TEI786434 SUM786434 SKQ786434 SAU786434 RQY786434 RHC786434 QXG786434 QNK786434 QDO786434 PTS786434 PJW786434 PAA786434 OQE786434 OGI786434 NWM786434 NMQ786434 NCU786434 MSY786434 MJC786434 LZG786434 LPK786434 LFO786434 KVS786434 KLW786434 KCA786434 JSE786434 JII786434 IYM786434 IOQ786434 IEU786434 HUY786434 HLC786434 HBG786434 GRK786434 GHO786434 FXS786434 FNW786434 FEA786434 EUE786434 EKI786434 EAM786434 DQQ786434 DGU786434 CWY786434 CNC786434 CDG786434 BTK786434 BJO786434 AZS786434 APW786434 AGA786434 WE786434 MI786434 CM786434 A786434 WOY720898 WFC720898 VVG720898 VLK720898 VBO720898 URS720898 UHW720898 TYA720898 TOE720898 TEI720898 SUM720898 SKQ720898 SAU720898 RQY720898 RHC720898 QXG720898 QNK720898 QDO720898 PTS720898 PJW720898 PAA720898 OQE720898 OGI720898 NWM720898 NMQ720898 NCU720898 MSY720898 MJC720898 LZG720898 LPK720898 LFO720898 KVS720898 KLW720898 KCA720898 JSE720898 JII720898 IYM720898 IOQ720898 IEU720898 HUY720898 HLC720898 HBG720898 GRK720898 GHO720898 FXS720898 FNW720898 FEA720898 EUE720898 EKI720898 EAM720898 DQQ720898 DGU720898 CWY720898 CNC720898 CDG720898 BTK720898 BJO720898 AZS720898 APW720898 AGA720898 WE720898 MI720898 CM720898 A720898 WOY655362 WFC655362 VVG655362 VLK655362 VBO655362 URS655362 UHW655362 TYA655362 TOE655362 TEI655362 SUM655362 SKQ655362 SAU655362 RQY655362 RHC655362 QXG655362 QNK655362 QDO655362 PTS655362 PJW655362 PAA655362 OQE655362 OGI655362 NWM655362 NMQ655362 NCU655362 MSY655362 MJC655362 LZG655362 LPK655362 LFO655362 KVS655362 KLW655362 KCA655362 JSE655362 JII655362 IYM655362 IOQ655362 IEU655362 HUY655362 HLC655362 HBG655362 GRK655362 GHO655362 FXS655362 FNW655362 FEA655362 EUE655362 EKI655362 EAM655362 DQQ655362 DGU655362 CWY655362 CNC655362 CDG655362 BTK655362 BJO655362 AZS655362 APW655362 AGA655362 WE655362 MI655362 CM655362 A655362 WOY589826 WFC589826 VVG589826 VLK589826 VBO589826 URS589826 UHW589826 TYA589826 TOE589826 TEI589826 SUM589826 SKQ589826 SAU589826 RQY589826 RHC589826 QXG589826 QNK589826 QDO589826 PTS589826 PJW589826 PAA589826 OQE589826 OGI589826 NWM589826 NMQ589826 NCU589826 MSY589826 MJC589826 LZG589826 LPK589826 LFO589826 KVS589826 KLW589826 KCA589826 JSE589826 JII589826 IYM589826 IOQ589826 IEU589826 HUY589826 HLC589826 HBG589826 GRK589826 GHO589826 FXS589826 FNW589826 FEA589826 EUE589826 EKI589826 EAM589826 DQQ589826 DGU589826 CWY589826 CNC589826 CDG589826 BTK589826 BJO589826 AZS589826 APW589826 AGA589826 WE589826 MI589826 CM589826 A589826 WOY524290 WFC524290 VVG524290 VLK524290 VBO524290 URS524290 UHW524290 TYA524290 TOE524290 TEI524290 SUM524290 SKQ524290 SAU524290 RQY524290 RHC524290 QXG524290 QNK524290 QDO524290 PTS524290 PJW524290 PAA524290 OQE524290 OGI524290 NWM524290 NMQ524290 NCU524290 MSY524290 MJC524290 LZG524290 LPK524290 LFO524290 KVS524290 KLW524290 KCA524290 JSE524290 JII524290 IYM524290 IOQ524290 IEU524290 HUY524290 HLC524290 HBG524290 GRK524290 GHO524290 FXS524290 FNW524290 FEA524290 EUE524290 EKI524290 EAM524290 DQQ524290 DGU524290 CWY524290 CNC524290 CDG524290 BTK524290 BJO524290 AZS524290 APW524290 AGA524290 WE524290 MI524290 CM524290 A524290 WOY458754 WFC458754 VVG458754 VLK458754 VBO458754 URS458754 UHW458754 TYA458754 TOE458754 TEI458754 SUM458754 SKQ458754 SAU458754 RQY458754 RHC458754 QXG458754 QNK458754 QDO458754 PTS458754 PJW458754 PAA458754 OQE458754 OGI458754 NWM458754 NMQ458754 NCU458754 MSY458754 MJC458754 LZG458754 LPK458754 LFO458754 KVS458754 KLW458754 KCA458754 JSE458754 JII458754 IYM458754 IOQ458754 IEU458754 HUY458754 HLC458754 HBG458754 GRK458754 GHO458754 FXS458754 FNW458754 FEA458754 EUE458754 EKI458754 EAM458754 DQQ458754 DGU458754 CWY458754 CNC458754 CDG458754 BTK458754 BJO458754 AZS458754 APW458754 AGA458754 WE458754 MI458754 CM458754 A458754 WOY393218 WFC393218 VVG393218 VLK393218 VBO393218 URS393218 UHW393218 TYA393218 TOE393218 TEI393218 SUM393218 SKQ393218 SAU393218 RQY393218 RHC393218 QXG393218 QNK393218 QDO393218 PTS393218 PJW393218 PAA393218 OQE393218 OGI393218 NWM393218 NMQ393218 NCU393218 MSY393218 MJC393218 LZG393218 LPK393218 LFO393218 KVS393218 KLW393218 KCA393218 JSE393218 JII393218 IYM393218 IOQ393218 IEU393218 HUY393218 HLC393218 HBG393218 GRK393218 GHO393218 FXS393218 FNW393218 FEA393218 EUE393218 EKI393218 EAM393218 DQQ393218 DGU393218 CWY393218 CNC393218 CDG393218 BTK393218 BJO393218 AZS393218 APW393218 AGA393218 WE393218 MI393218 CM393218 A393218 WOY327682 WFC327682 VVG327682 VLK327682 VBO327682 URS327682 UHW327682 TYA327682 TOE327682 TEI327682 SUM327682 SKQ327682 SAU327682 RQY327682 RHC327682 QXG327682 QNK327682 QDO327682 PTS327682 PJW327682 PAA327682 OQE327682 OGI327682 NWM327682 NMQ327682 NCU327682 MSY327682 MJC327682 LZG327682 LPK327682 LFO327682 KVS327682 KLW327682 KCA327682 JSE327682 JII327682 IYM327682 IOQ327682 IEU327682 HUY327682 HLC327682 HBG327682 GRK327682 GHO327682 FXS327682 FNW327682 FEA327682 EUE327682 EKI327682 EAM327682 DQQ327682 DGU327682 CWY327682 CNC327682 CDG327682 BTK327682 BJO327682 AZS327682 APW327682 AGA327682 WE327682 MI327682 CM327682 A327682 WOY262146 WFC262146 VVG262146 VLK262146 VBO262146 URS262146 UHW262146 TYA262146 TOE262146 TEI262146 SUM262146 SKQ262146 SAU262146 RQY262146 RHC262146 QXG262146 QNK262146 QDO262146 PTS262146 PJW262146 PAA262146 OQE262146 OGI262146 NWM262146 NMQ262146 NCU262146 MSY262146 MJC262146 LZG262146 LPK262146 LFO262146 KVS262146 KLW262146 KCA262146 JSE262146 JII262146 IYM262146 IOQ262146 IEU262146 HUY262146 HLC262146 HBG262146 GRK262146 GHO262146 FXS262146 FNW262146 FEA262146 EUE262146 EKI262146 EAM262146 DQQ262146 DGU262146 CWY262146 CNC262146 CDG262146 BTK262146 BJO262146 AZS262146 APW262146 AGA262146 WE262146 MI262146 CM262146 A262146 WOY196610 WFC196610 VVG196610 VLK196610 VBO196610 URS196610 UHW196610 TYA196610 TOE196610 TEI196610 SUM196610 SKQ196610 SAU196610 RQY196610 RHC196610 QXG196610 QNK196610 QDO196610 PTS196610 PJW196610 PAA196610 OQE196610 OGI196610 NWM196610 NMQ196610 NCU196610 MSY196610 MJC196610 LZG196610 LPK196610 LFO196610 KVS196610 KLW196610 KCA196610 JSE196610 JII196610 IYM196610 IOQ196610 IEU196610 HUY196610 HLC196610 HBG196610 GRK196610 GHO196610 FXS196610 FNW196610 FEA196610 EUE196610 EKI196610 EAM196610 DQQ196610 DGU196610 CWY196610 CNC196610 CDG196610 BTK196610 BJO196610 AZS196610 APW196610 AGA196610 WE196610 MI196610 CM196610 A196610 WOY131074 WFC131074 VVG131074 VLK131074 VBO131074 URS131074 UHW131074 TYA131074 TOE131074 TEI131074 SUM131074 SKQ131074 SAU131074 RQY131074 RHC131074 QXG131074 QNK131074 QDO131074 PTS131074 PJW131074 PAA131074 OQE131074 OGI131074 NWM131074 NMQ131074 NCU131074 MSY131074 MJC131074 LZG131074 LPK131074 LFO131074 KVS131074 KLW131074 KCA131074 JSE131074 JII131074 IYM131074 IOQ131074 IEU131074 HUY131074 HLC131074 HBG131074 GRK131074 GHO131074 FXS131074 FNW131074 FEA131074 EUE131074 EKI131074 EAM131074 DQQ131074 DGU131074 CWY131074 CNC131074 CDG131074 BTK131074 BJO131074 AZS131074 APW131074 AGA131074 WE131074 MI131074 CM131074 A131074 WOY65538 WFC65538 VVG65538 VLK65538 VBO65538 URS65538 UHW65538 TYA65538 TOE65538 TEI65538 SUM65538 SKQ65538 SAU65538 RQY65538 RHC65538 QXG65538 QNK65538 QDO65538 PTS65538 PJW65538 PAA65538 OQE65538 OGI65538 NWM65538 NMQ65538 NCU65538 MSY65538 MJC65538 LZG65538 LPK65538 LFO65538 KVS65538 KLW65538 KCA65538 JSE65538 JII65538 IYM65538 IOQ65538 IEU65538 HUY65538 HLC65538 HBG65538 GRK65538 GHO65538 FXS65538 FNW65538 FEA65538 EUE65538 EKI65538 EAM65538 DQQ65538 DGU65538 CWY65538 CNC65538 CDG65538 BTK65538 BJO65538 AZS65538 APW65538 AGA65538 WE65538 MI65538 CM65538 A65538">
      <formula1>"1,2,3,4,5"</formula1>
    </dataValidation>
    <dataValidation type="decimal" allowBlank="1" showInputMessage="1" showErrorMessage="1" sqref="WPB983042 WPB25:WPB45 WFF25:WFF45 VVJ25:VVJ45 VLN25:VLN45 VBR25:VBR45 URV25:URV45 UHZ25:UHZ45 TYD25:TYD45 TOH25:TOH45 TEL25:TEL45 SUP25:SUP45 SKT25:SKT45 SAX25:SAX45 RRB25:RRB45 RHF25:RHF45 QXJ25:QXJ45 QNN25:QNN45 QDR25:QDR45 PTV25:PTV45 PJZ25:PJZ45 PAD25:PAD45 OQH25:OQH45 OGL25:OGL45 NWP25:NWP45 NMT25:NMT45 NCX25:NCX45 MTB25:MTB45 MJF25:MJF45 LZJ25:LZJ45 LPN25:LPN45 LFR25:LFR45 KVV25:KVV45 KLZ25:KLZ45 KCD25:KCD45 JSH25:JSH45 JIL25:JIL45 IYP25:IYP45 IOT25:IOT45 IEX25:IEX45 HVB25:HVB45 HLF25:HLF45 HBJ25:HBJ45 GRN25:GRN45 GHR25:GHR45 FXV25:FXV45 FNZ25:FNZ45 FED25:FED45 EUH25:EUH45 EKL25:EKL45 EAP25:EAP45 DQT25:DQT45 DGX25:DGX45 CXB25:CXB45 CNF25:CNF45 CDJ25:CDJ45 BTN25:BTN45 BJR25:BJR45 AZV25:AZV45 APZ25:APZ45 AGD25:AGD45 WH25:WH45 ML25:ML45 CP25:CP45 VVJ983042 VLN983042 VBR983042 URV983042 UHZ983042 TYD983042 TOH983042 TEL983042 SUP983042 SKT983042 SAX983042 RRB983042 RHF983042 QXJ983042 QNN983042 QDR983042 PTV983042 PJZ983042 PAD983042 OQH983042 OGL983042 NWP983042 NMT983042 NCX983042 MTB983042 MJF983042 LZJ983042 LPN983042 LFR983042 KVV983042 KLZ983042 KCD983042 JSH983042 JIL983042 IYP983042 IOT983042 IEX983042 HVB983042 HLF983042 HBJ983042 GRN983042 GHR983042 FXV983042 FNZ983042 FED983042 EUH983042 EKL983042 EAP983042 DQT983042 DGX983042 CXB983042 CNF983042 CDJ983042 BTN983042 BJR983042 AZV983042 APZ983042 AGD983042 WH983042 ML983042 CP983042 C983042 WPB917506 WFF917506 VVJ917506 VLN917506 VBR917506 URV917506 UHZ917506 TYD917506 TOH917506 TEL917506 SUP917506 SKT917506 SAX917506 RRB917506 RHF917506 QXJ917506 QNN917506 QDR917506 PTV917506 PJZ917506 PAD917506 OQH917506 OGL917506 NWP917506 NMT917506 NCX917506 MTB917506 MJF917506 LZJ917506 LPN917506 LFR917506 KVV917506 KLZ917506 KCD917506 JSH917506 JIL917506 IYP917506 IOT917506 IEX917506 HVB917506 HLF917506 HBJ917506 GRN917506 GHR917506 FXV917506 FNZ917506 FED917506 EUH917506 EKL917506 EAP917506 DQT917506 DGX917506 CXB917506 CNF917506 CDJ917506 BTN917506 BJR917506 AZV917506 APZ917506 AGD917506 WH917506 ML917506 CP917506 C917506 WPB851970 WFF851970 VVJ851970 VLN851970 VBR851970 URV851970 UHZ851970 TYD851970 TOH851970 TEL851970 SUP851970 SKT851970 SAX851970 RRB851970 RHF851970 QXJ851970 QNN851970 QDR851970 PTV851970 PJZ851970 PAD851970 OQH851970 OGL851970 NWP851970 NMT851970 NCX851970 MTB851970 MJF851970 LZJ851970 LPN851970 LFR851970 KVV851970 KLZ851970 KCD851970 JSH851970 JIL851970 IYP851970 IOT851970 IEX851970 HVB851970 HLF851970 HBJ851970 GRN851970 GHR851970 FXV851970 FNZ851970 FED851970 EUH851970 EKL851970 EAP851970 DQT851970 DGX851970 CXB851970 CNF851970 CDJ851970 BTN851970 BJR851970 AZV851970 APZ851970 AGD851970 WH851970 ML851970 CP851970 C851970 WPB786434 WFF786434 VVJ786434 VLN786434 VBR786434 URV786434 UHZ786434 TYD786434 TOH786434 TEL786434 SUP786434 SKT786434 SAX786434 RRB786434 RHF786434 QXJ786434 QNN786434 QDR786434 PTV786434 PJZ786434 PAD786434 OQH786434 OGL786434 NWP786434 NMT786434 NCX786434 MTB786434 MJF786434 LZJ786434 LPN786434 LFR786434 KVV786434 KLZ786434 KCD786434 JSH786434 JIL786434 IYP786434 IOT786434 IEX786434 HVB786434 HLF786434 HBJ786434 GRN786434 GHR786434 FXV786434 FNZ786434 FED786434 EUH786434 EKL786434 EAP786434 DQT786434 DGX786434 CXB786434 CNF786434 CDJ786434 BTN786434 BJR786434 AZV786434 APZ786434 AGD786434 WH786434 ML786434 CP786434 C786434 WPB720898 WFF720898 VVJ720898 VLN720898 VBR720898 URV720898 UHZ720898 TYD720898 TOH720898 TEL720898 SUP720898 SKT720898 SAX720898 RRB720898 RHF720898 QXJ720898 QNN720898 QDR720898 PTV720898 PJZ720898 PAD720898 OQH720898 OGL720898 NWP720898 NMT720898 NCX720898 MTB720898 MJF720898 LZJ720898 LPN720898 LFR720898 KVV720898 KLZ720898 KCD720898 JSH720898 JIL720898 IYP720898 IOT720898 IEX720898 HVB720898 HLF720898 HBJ720898 GRN720898 GHR720898 FXV720898 FNZ720898 FED720898 EUH720898 EKL720898 EAP720898 DQT720898 DGX720898 CXB720898 CNF720898 CDJ720898 BTN720898 BJR720898 AZV720898 APZ720898 AGD720898 WH720898 ML720898 CP720898 C720898 WPB655362 WFF655362 VVJ655362 VLN655362 VBR655362 URV655362 UHZ655362 TYD655362 TOH655362 TEL655362 SUP655362 SKT655362 SAX655362 RRB655362 RHF655362 QXJ655362 QNN655362 QDR655362 PTV655362 PJZ655362 PAD655362 OQH655362 OGL655362 NWP655362 NMT655362 NCX655362 MTB655362 MJF655362 LZJ655362 LPN655362 LFR655362 KVV655362 KLZ655362 KCD655362 JSH655362 JIL655362 IYP655362 IOT655362 IEX655362 HVB655362 HLF655362 HBJ655362 GRN655362 GHR655362 FXV655362 FNZ655362 FED655362 EUH655362 EKL655362 EAP655362 DQT655362 DGX655362 CXB655362 CNF655362 CDJ655362 BTN655362 BJR655362 AZV655362 APZ655362 AGD655362 WH655362 ML655362 CP655362 C655362 WPB589826 WFF589826 VVJ589826 VLN589826 VBR589826 URV589826 UHZ589826 TYD589826 TOH589826 TEL589826 SUP589826 SKT589826 SAX589826 RRB589826 RHF589826 QXJ589826 QNN589826 QDR589826 PTV589826 PJZ589826 PAD589826 OQH589826 OGL589826 NWP589826 NMT589826 NCX589826 MTB589826 MJF589826 LZJ589826 LPN589826 LFR589826 KVV589826 KLZ589826 KCD589826 JSH589826 JIL589826 IYP589826 IOT589826 IEX589826 HVB589826 HLF589826 HBJ589826 GRN589826 GHR589826 FXV589826 FNZ589826 FED589826 EUH589826 EKL589826 EAP589826 DQT589826 DGX589826 CXB589826 CNF589826 CDJ589826 BTN589826 BJR589826 AZV589826 APZ589826 AGD589826 WH589826 ML589826 CP589826 C589826 WPB524290 WFF524290 VVJ524290 VLN524290 VBR524290 URV524290 UHZ524290 TYD524290 TOH524290 TEL524290 SUP524290 SKT524290 SAX524290 RRB524290 RHF524290 QXJ524290 QNN524290 QDR524290 PTV524290 PJZ524290 PAD524290 OQH524290 OGL524290 NWP524290 NMT524290 NCX524290 MTB524290 MJF524290 LZJ524290 LPN524290 LFR524290 KVV524290 KLZ524290 KCD524290 JSH524290 JIL524290 IYP524290 IOT524290 IEX524290 HVB524290 HLF524290 HBJ524290 GRN524290 GHR524290 FXV524290 FNZ524290 FED524290 EUH524290 EKL524290 EAP524290 DQT524290 DGX524290 CXB524290 CNF524290 CDJ524290 BTN524290 BJR524290 AZV524290 APZ524290 AGD524290 WH524290 ML524290 CP524290 C524290 WPB458754 WFF458754 VVJ458754 VLN458754 VBR458754 URV458754 UHZ458754 TYD458754 TOH458754 TEL458754 SUP458754 SKT458754 SAX458754 RRB458754 RHF458754 QXJ458754 QNN458754 QDR458754 PTV458754 PJZ458754 PAD458754 OQH458754 OGL458754 NWP458754 NMT458754 NCX458754 MTB458754 MJF458754 LZJ458754 LPN458754 LFR458754 KVV458754 KLZ458754 KCD458754 JSH458754 JIL458754 IYP458754 IOT458754 IEX458754 HVB458754 HLF458754 HBJ458754 GRN458754 GHR458754 FXV458754 FNZ458754 FED458754 EUH458754 EKL458754 EAP458754 DQT458754 DGX458754 CXB458754 CNF458754 CDJ458754 BTN458754 BJR458754 AZV458754 APZ458754 AGD458754 WH458754 ML458754 CP458754 C458754 WPB393218 WFF393218 VVJ393218 VLN393218 VBR393218 URV393218 UHZ393218 TYD393218 TOH393218 TEL393218 SUP393218 SKT393218 SAX393218 RRB393218 RHF393218 QXJ393218 QNN393218 QDR393218 PTV393218 PJZ393218 PAD393218 OQH393218 OGL393218 NWP393218 NMT393218 NCX393218 MTB393218 MJF393218 LZJ393218 LPN393218 LFR393218 KVV393218 KLZ393218 KCD393218 JSH393218 JIL393218 IYP393218 IOT393218 IEX393218 HVB393218 HLF393218 HBJ393218 GRN393218 GHR393218 FXV393218 FNZ393218 FED393218 EUH393218 EKL393218 EAP393218 DQT393218 DGX393218 CXB393218 CNF393218 CDJ393218 BTN393218 BJR393218 AZV393218 APZ393218 AGD393218 WH393218 ML393218 CP393218 C393218 WPB327682 WFF327682 VVJ327682 VLN327682 VBR327682 URV327682 UHZ327682 TYD327682 TOH327682 TEL327682 SUP327682 SKT327682 SAX327682 RRB327682 RHF327682 QXJ327682 QNN327682 QDR327682 PTV327682 PJZ327682 PAD327682 OQH327682 OGL327682 NWP327682 NMT327682 NCX327682 MTB327682 MJF327682 LZJ327682 LPN327682 LFR327682 KVV327682 KLZ327682 KCD327682 JSH327682 JIL327682 IYP327682 IOT327682 IEX327682 HVB327682 HLF327682 HBJ327682 GRN327682 GHR327682 FXV327682 FNZ327682 FED327682 EUH327682 EKL327682 EAP327682 DQT327682 DGX327682 CXB327682 CNF327682 CDJ327682 BTN327682 BJR327682 AZV327682 APZ327682 AGD327682 WH327682 ML327682 CP327682 C327682 WPB262146 WFF262146 VVJ262146 VLN262146 VBR262146 URV262146 UHZ262146 TYD262146 TOH262146 TEL262146 SUP262146 SKT262146 SAX262146 RRB262146 RHF262146 QXJ262146 QNN262146 QDR262146 PTV262146 PJZ262146 PAD262146 OQH262146 OGL262146 NWP262146 NMT262146 NCX262146 MTB262146 MJF262146 LZJ262146 LPN262146 LFR262146 KVV262146 KLZ262146 KCD262146 JSH262146 JIL262146 IYP262146 IOT262146 IEX262146 HVB262146 HLF262146 HBJ262146 GRN262146 GHR262146 FXV262146 FNZ262146 FED262146 EUH262146 EKL262146 EAP262146 DQT262146 DGX262146 CXB262146 CNF262146 CDJ262146 BTN262146 BJR262146 AZV262146 APZ262146 AGD262146 WH262146 ML262146 CP262146 C262146 WPB196610 WFF196610 VVJ196610 VLN196610 VBR196610 URV196610 UHZ196610 TYD196610 TOH196610 TEL196610 SUP196610 SKT196610 SAX196610 RRB196610 RHF196610 QXJ196610 QNN196610 QDR196610 PTV196610 PJZ196610 PAD196610 OQH196610 OGL196610 NWP196610 NMT196610 NCX196610 MTB196610 MJF196610 LZJ196610 LPN196610 LFR196610 KVV196610 KLZ196610 KCD196610 JSH196610 JIL196610 IYP196610 IOT196610 IEX196610 HVB196610 HLF196610 HBJ196610 GRN196610 GHR196610 FXV196610 FNZ196610 FED196610 EUH196610 EKL196610 EAP196610 DQT196610 DGX196610 CXB196610 CNF196610 CDJ196610 BTN196610 BJR196610 AZV196610 APZ196610 AGD196610 WH196610 ML196610 CP196610 C196610 WPB131074 WFF131074 VVJ131074 VLN131074 VBR131074 URV131074 UHZ131074 TYD131074 TOH131074 TEL131074 SUP131074 SKT131074 SAX131074 RRB131074 RHF131074 QXJ131074 QNN131074 QDR131074 PTV131074 PJZ131074 PAD131074 OQH131074 OGL131074 NWP131074 NMT131074 NCX131074 MTB131074 MJF131074 LZJ131074 LPN131074 LFR131074 KVV131074 KLZ131074 KCD131074 JSH131074 JIL131074 IYP131074 IOT131074 IEX131074 HVB131074 HLF131074 HBJ131074 GRN131074 GHR131074 FXV131074 FNZ131074 FED131074 EUH131074 EKL131074 EAP131074 DQT131074 DGX131074 CXB131074 CNF131074 CDJ131074 BTN131074 BJR131074 AZV131074 APZ131074 AGD131074 WH131074 ML131074 CP131074 C131074 WPB65538 WFF65538 VVJ65538 VLN65538 VBR65538 URV65538 UHZ65538 TYD65538 TOH65538 TEL65538 SUP65538 SKT65538 SAX65538 RRB65538 RHF65538 QXJ65538 QNN65538 QDR65538 PTV65538 PJZ65538 PAD65538 OQH65538 OGL65538 NWP65538 NMT65538 NCX65538 MTB65538 MJF65538 LZJ65538 LPN65538 LFR65538 KVV65538 KLZ65538 KCD65538 JSH65538 JIL65538 IYP65538 IOT65538 IEX65538 HVB65538 HLF65538 HBJ65538 GRN65538 GHR65538 FXV65538 FNZ65538 FED65538 EUH65538 EKL65538 EAP65538 DQT65538 DGX65538 CXB65538 CNF65538 CDJ65538 BTN65538 BJR65538 AZV65538 APZ65538 AGD65538 WH65538 ML65538 CP65538 C65538 WFF983042">
      <formula1>0</formula1>
      <formula2>1</formula2>
    </dataValidation>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2"/>
  <sheetViews>
    <sheetView topLeftCell="A104" zoomScale="70" zoomScaleNormal="70" workbookViewId="0">
      <selection activeCell="D13" sqref="D13"/>
    </sheetView>
  </sheetViews>
  <sheetFormatPr baseColWidth="10" defaultRowHeight="15" x14ac:dyDescent="0.25"/>
  <cols>
    <col min="1" max="1" width="3.140625" style="628" bestFit="1" customWidth="1"/>
    <col min="2" max="2" width="58.85546875" style="628" customWidth="1"/>
    <col min="3" max="3" width="31.140625" style="628" customWidth="1"/>
    <col min="4" max="4" width="26.7109375" style="628" customWidth="1"/>
    <col min="5" max="5" width="25" style="628" customWidth="1"/>
    <col min="6" max="7" width="29.7109375" style="628" customWidth="1"/>
    <col min="8" max="8" width="23" style="628" customWidth="1"/>
    <col min="9" max="9" width="27.28515625" style="628" customWidth="1"/>
    <col min="10" max="10" width="29.5703125" style="628" customWidth="1"/>
    <col min="11" max="11" width="33" style="628" customWidth="1"/>
    <col min="12" max="12" width="29.85546875" style="628" customWidth="1"/>
    <col min="13" max="13" width="26.28515625" style="628" customWidth="1"/>
    <col min="14" max="14" width="22.140625" style="628" customWidth="1"/>
    <col min="15" max="15" width="26.140625" style="628" customWidth="1"/>
    <col min="16" max="16" width="19.5703125" style="628" bestFit="1" customWidth="1"/>
    <col min="17" max="17" width="21.85546875" style="628" customWidth="1"/>
    <col min="18" max="18" width="18.28515625" style="628" customWidth="1"/>
    <col min="19" max="22" width="6.42578125" style="628" customWidth="1"/>
    <col min="23" max="251" width="11.42578125" style="628"/>
    <col min="252" max="252" width="1" style="628" customWidth="1"/>
    <col min="253" max="253" width="4.28515625" style="628" customWidth="1"/>
    <col min="254" max="254" width="34.7109375" style="628" customWidth="1"/>
    <col min="255" max="255" width="0" style="628" hidden="1" customWidth="1"/>
    <col min="256" max="256" width="20" style="628" customWidth="1"/>
    <col min="257" max="257" width="20.85546875" style="628" customWidth="1"/>
    <col min="258" max="258" width="25" style="628" customWidth="1"/>
    <col min="259" max="259" width="18.7109375" style="628" customWidth="1"/>
    <col min="260" max="260" width="29.7109375" style="628" customWidth="1"/>
    <col min="261" max="261" width="13.42578125" style="628" customWidth="1"/>
    <col min="262" max="262" width="13.85546875" style="628" customWidth="1"/>
    <col min="263" max="267" width="16.5703125" style="628" customWidth="1"/>
    <col min="268" max="268" width="20.5703125" style="628" customWidth="1"/>
    <col min="269" max="269" width="21.140625" style="628" customWidth="1"/>
    <col min="270" max="270" width="9.5703125" style="628" customWidth="1"/>
    <col min="271" max="271" width="0.42578125" style="628" customWidth="1"/>
    <col min="272" max="278" width="6.42578125" style="628" customWidth="1"/>
    <col min="279" max="507" width="11.42578125" style="628"/>
    <col min="508" max="508" width="1" style="628" customWidth="1"/>
    <col min="509" max="509" width="4.28515625" style="628" customWidth="1"/>
    <col min="510" max="510" width="34.7109375" style="628" customWidth="1"/>
    <col min="511" max="511" width="0" style="628" hidden="1" customWidth="1"/>
    <col min="512" max="512" width="20" style="628" customWidth="1"/>
    <col min="513" max="513" width="20.85546875" style="628" customWidth="1"/>
    <col min="514" max="514" width="25" style="628" customWidth="1"/>
    <col min="515" max="515" width="18.7109375" style="628" customWidth="1"/>
    <col min="516" max="516" width="29.7109375" style="628" customWidth="1"/>
    <col min="517" max="517" width="13.42578125" style="628" customWidth="1"/>
    <col min="518" max="518" width="13.85546875" style="628" customWidth="1"/>
    <col min="519" max="523" width="16.5703125" style="628" customWidth="1"/>
    <col min="524" max="524" width="20.5703125" style="628" customWidth="1"/>
    <col min="525" max="525" width="21.140625" style="628" customWidth="1"/>
    <col min="526" max="526" width="9.5703125" style="628" customWidth="1"/>
    <col min="527" max="527" width="0.42578125" style="628" customWidth="1"/>
    <col min="528" max="534" width="6.42578125" style="628" customWidth="1"/>
    <col min="535" max="763" width="11.42578125" style="628"/>
    <col min="764" max="764" width="1" style="628" customWidth="1"/>
    <col min="765" max="765" width="4.28515625" style="628" customWidth="1"/>
    <col min="766" max="766" width="34.7109375" style="628" customWidth="1"/>
    <col min="767" max="767" width="0" style="628" hidden="1" customWidth="1"/>
    <col min="768" max="768" width="20" style="628" customWidth="1"/>
    <col min="769" max="769" width="20.85546875" style="628" customWidth="1"/>
    <col min="770" max="770" width="25" style="628" customWidth="1"/>
    <col min="771" max="771" width="18.7109375" style="628" customWidth="1"/>
    <col min="772" max="772" width="29.7109375" style="628" customWidth="1"/>
    <col min="773" max="773" width="13.42578125" style="628" customWidth="1"/>
    <col min="774" max="774" width="13.85546875" style="628" customWidth="1"/>
    <col min="775" max="779" width="16.5703125" style="628" customWidth="1"/>
    <col min="780" max="780" width="20.5703125" style="628" customWidth="1"/>
    <col min="781" max="781" width="21.140625" style="628" customWidth="1"/>
    <col min="782" max="782" width="9.5703125" style="628" customWidth="1"/>
    <col min="783" max="783" width="0.42578125" style="628" customWidth="1"/>
    <col min="784" max="790" width="6.42578125" style="628" customWidth="1"/>
    <col min="791" max="1019" width="11.42578125" style="628"/>
    <col min="1020" max="1020" width="1" style="628" customWidth="1"/>
    <col min="1021" max="1021" width="4.28515625" style="628" customWidth="1"/>
    <col min="1022" max="1022" width="34.7109375" style="628" customWidth="1"/>
    <col min="1023" max="1023" width="0" style="628" hidden="1" customWidth="1"/>
    <col min="1024" max="1024" width="20" style="628" customWidth="1"/>
    <col min="1025" max="1025" width="20.85546875" style="628" customWidth="1"/>
    <col min="1026" max="1026" width="25" style="628" customWidth="1"/>
    <col min="1027" max="1027" width="18.7109375" style="628" customWidth="1"/>
    <col min="1028" max="1028" width="29.7109375" style="628" customWidth="1"/>
    <col min="1029" max="1029" width="13.42578125" style="628" customWidth="1"/>
    <col min="1030" max="1030" width="13.85546875" style="628" customWidth="1"/>
    <col min="1031" max="1035" width="16.5703125" style="628" customWidth="1"/>
    <col min="1036" max="1036" width="20.5703125" style="628" customWidth="1"/>
    <col min="1037" max="1037" width="21.140625" style="628" customWidth="1"/>
    <col min="1038" max="1038" width="9.5703125" style="628" customWidth="1"/>
    <col min="1039" max="1039" width="0.42578125" style="628" customWidth="1"/>
    <col min="1040" max="1046" width="6.42578125" style="628" customWidth="1"/>
    <col min="1047" max="1275" width="11.42578125" style="628"/>
    <col min="1276" max="1276" width="1" style="628" customWidth="1"/>
    <col min="1277" max="1277" width="4.28515625" style="628" customWidth="1"/>
    <col min="1278" max="1278" width="34.7109375" style="628" customWidth="1"/>
    <col min="1279" max="1279" width="0" style="628" hidden="1" customWidth="1"/>
    <col min="1280" max="1280" width="20" style="628" customWidth="1"/>
    <col min="1281" max="1281" width="20.85546875" style="628" customWidth="1"/>
    <col min="1282" max="1282" width="25" style="628" customWidth="1"/>
    <col min="1283" max="1283" width="18.7109375" style="628" customWidth="1"/>
    <col min="1284" max="1284" width="29.7109375" style="628" customWidth="1"/>
    <col min="1285" max="1285" width="13.42578125" style="628" customWidth="1"/>
    <col min="1286" max="1286" width="13.85546875" style="628" customWidth="1"/>
    <col min="1287" max="1291" width="16.5703125" style="628" customWidth="1"/>
    <col min="1292" max="1292" width="20.5703125" style="628" customWidth="1"/>
    <col min="1293" max="1293" width="21.140625" style="628" customWidth="1"/>
    <col min="1294" max="1294" width="9.5703125" style="628" customWidth="1"/>
    <col min="1295" max="1295" width="0.42578125" style="628" customWidth="1"/>
    <col min="1296" max="1302" width="6.42578125" style="628" customWidth="1"/>
    <col min="1303" max="1531" width="11.42578125" style="628"/>
    <col min="1532" max="1532" width="1" style="628" customWidth="1"/>
    <col min="1533" max="1533" width="4.28515625" style="628" customWidth="1"/>
    <col min="1534" max="1534" width="34.7109375" style="628" customWidth="1"/>
    <col min="1535" max="1535" width="0" style="628" hidden="1" customWidth="1"/>
    <col min="1536" max="1536" width="20" style="628" customWidth="1"/>
    <col min="1537" max="1537" width="20.85546875" style="628" customWidth="1"/>
    <col min="1538" max="1538" width="25" style="628" customWidth="1"/>
    <col min="1539" max="1539" width="18.7109375" style="628" customWidth="1"/>
    <col min="1540" max="1540" width="29.7109375" style="628" customWidth="1"/>
    <col min="1541" max="1541" width="13.42578125" style="628" customWidth="1"/>
    <col min="1542" max="1542" width="13.85546875" style="628" customWidth="1"/>
    <col min="1543" max="1547" width="16.5703125" style="628" customWidth="1"/>
    <col min="1548" max="1548" width="20.5703125" style="628" customWidth="1"/>
    <col min="1549" max="1549" width="21.140625" style="628" customWidth="1"/>
    <col min="1550" max="1550" width="9.5703125" style="628" customWidth="1"/>
    <col min="1551" max="1551" width="0.42578125" style="628" customWidth="1"/>
    <col min="1552" max="1558" width="6.42578125" style="628" customWidth="1"/>
    <col min="1559" max="1787" width="11.42578125" style="628"/>
    <col min="1788" max="1788" width="1" style="628" customWidth="1"/>
    <col min="1789" max="1789" width="4.28515625" style="628" customWidth="1"/>
    <col min="1790" max="1790" width="34.7109375" style="628" customWidth="1"/>
    <col min="1791" max="1791" width="0" style="628" hidden="1" customWidth="1"/>
    <col min="1792" max="1792" width="20" style="628" customWidth="1"/>
    <col min="1793" max="1793" width="20.85546875" style="628" customWidth="1"/>
    <col min="1794" max="1794" width="25" style="628" customWidth="1"/>
    <col min="1795" max="1795" width="18.7109375" style="628" customWidth="1"/>
    <col min="1796" max="1796" width="29.7109375" style="628" customWidth="1"/>
    <col min="1797" max="1797" width="13.42578125" style="628" customWidth="1"/>
    <col min="1798" max="1798" width="13.85546875" style="628" customWidth="1"/>
    <col min="1799" max="1803" width="16.5703125" style="628" customWidth="1"/>
    <col min="1804" max="1804" width="20.5703125" style="628" customWidth="1"/>
    <col min="1805" max="1805" width="21.140625" style="628" customWidth="1"/>
    <col min="1806" max="1806" width="9.5703125" style="628" customWidth="1"/>
    <col min="1807" max="1807" width="0.42578125" style="628" customWidth="1"/>
    <col min="1808" max="1814" width="6.42578125" style="628" customWidth="1"/>
    <col min="1815" max="2043" width="11.42578125" style="628"/>
    <col min="2044" max="2044" width="1" style="628" customWidth="1"/>
    <col min="2045" max="2045" width="4.28515625" style="628" customWidth="1"/>
    <col min="2046" max="2046" width="34.7109375" style="628" customWidth="1"/>
    <col min="2047" max="2047" width="0" style="628" hidden="1" customWidth="1"/>
    <col min="2048" max="2048" width="20" style="628" customWidth="1"/>
    <col min="2049" max="2049" width="20.85546875" style="628" customWidth="1"/>
    <col min="2050" max="2050" width="25" style="628" customWidth="1"/>
    <col min="2051" max="2051" width="18.7109375" style="628" customWidth="1"/>
    <col min="2052" max="2052" width="29.7109375" style="628" customWidth="1"/>
    <col min="2053" max="2053" width="13.42578125" style="628" customWidth="1"/>
    <col min="2054" max="2054" width="13.85546875" style="628" customWidth="1"/>
    <col min="2055" max="2059" width="16.5703125" style="628" customWidth="1"/>
    <col min="2060" max="2060" width="20.5703125" style="628" customWidth="1"/>
    <col min="2061" max="2061" width="21.140625" style="628" customWidth="1"/>
    <col min="2062" max="2062" width="9.5703125" style="628" customWidth="1"/>
    <col min="2063" max="2063" width="0.42578125" style="628" customWidth="1"/>
    <col min="2064" max="2070" width="6.42578125" style="628" customWidth="1"/>
    <col min="2071" max="2299" width="11.42578125" style="628"/>
    <col min="2300" max="2300" width="1" style="628" customWidth="1"/>
    <col min="2301" max="2301" width="4.28515625" style="628" customWidth="1"/>
    <col min="2302" max="2302" width="34.7109375" style="628" customWidth="1"/>
    <col min="2303" max="2303" width="0" style="628" hidden="1" customWidth="1"/>
    <col min="2304" max="2304" width="20" style="628" customWidth="1"/>
    <col min="2305" max="2305" width="20.85546875" style="628" customWidth="1"/>
    <col min="2306" max="2306" width="25" style="628" customWidth="1"/>
    <col min="2307" max="2307" width="18.7109375" style="628" customWidth="1"/>
    <col min="2308" max="2308" width="29.7109375" style="628" customWidth="1"/>
    <col min="2309" max="2309" width="13.42578125" style="628" customWidth="1"/>
    <col min="2310" max="2310" width="13.85546875" style="628" customWidth="1"/>
    <col min="2311" max="2315" width="16.5703125" style="628" customWidth="1"/>
    <col min="2316" max="2316" width="20.5703125" style="628" customWidth="1"/>
    <col min="2317" max="2317" width="21.140625" style="628" customWidth="1"/>
    <col min="2318" max="2318" width="9.5703125" style="628" customWidth="1"/>
    <col min="2319" max="2319" width="0.42578125" style="628" customWidth="1"/>
    <col min="2320" max="2326" width="6.42578125" style="628" customWidth="1"/>
    <col min="2327" max="2555" width="11.42578125" style="628"/>
    <col min="2556" max="2556" width="1" style="628" customWidth="1"/>
    <col min="2557" max="2557" width="4.28515625" style="628" customWidth="1"/>
    <col min="2558" max="2558" width="34.7109375" style="628" customWidth="1"/>
    <col min="2559" max="2559" width="0" style="628" hidden="1" customWidth="1"/>
    <col min="2560" max="2560" width="20" style="628" customWidth="1"/>
    <col min="2561" max="2561" width="20.85546875" style="628" customWidth="1"/>
    <col min="2562" max="2562" width="25" style="628" customWidth="1"/>
    <col min="2563" max="2563" width="18.7109375" style="628" customWidth="1"/>
    <col min="2564" max="2564" width="29.7109375" style="628" customWidth="1"/>
    <col min="2565" max="2565" width="13.42578125" style="628" customWidth="1"/>
    <col min="2566" max="2566" width="13.85546875" style="628" customWidth="1"/>
    <col min="2567" max="2571" width="16.5703125" style="628" customWidth="1"/>
    <col min="2572" max="2572" width="20.5703125" style="628" customWidth="1"/>
    <col min="2573" max="2573" width="21.140625" style="628" customWidth="1"/>
    <col min="2574" max="2574" width="9.5703125" style="628" customWidth="1"/>
    <col min="2575" max="2575" width="0.42578125" style="628" customWidth="1"/>
    <col min="2576" max="2582" width="6.42578125" style="628" customWidth="1"/>
    <col min="2583" max="2811" width="11.42578125" style="628"/>
    <col min="2812" max="2812" width="1" style="628" customWidth="1"/>
    <col min="2813" max="2813" width="4.28515625" style="628" customWidth="1"/>
    <col min="2814" max="2814" width="34.7109375" style="628" customWidth="1"/>
    <col min="2815" max="2815" width="0" style="628" hidden="1" customWidth="1"/>
    <col min="2816" max="2816" width="20" style="628" customWidth="1"/>
    <col min="2817" max="2817" width="20.85546875" style="628" customWidth="1"/>
    <col min="2818" max="2818" width="25" style="628" customWidth="1"/>
    <col min="2819" max="2819" width="18.7109375" style="628" customWidth="1"/>
    <col min="2820" max="2820" width="29.7109375" style="628" customWidth="1"/>
    <col min="2821" max="2821" width="13.42578125" style="628" customWidth="1"/>
    <col min="2822" max="2822" width="13.85546875" style="628" customWidth="1"/>
    <col min="2823" max="2827" width="16.5703125" style="628" customWidth="1"/>
    <col min="2828" max="2828" width="20.5703125" style="628" customWidth="1"/>
    <col min="2829" max="2829" width="21.140625" style="628" customWidth="1"/>
    <col min="2830" max="2830" width="9.5703125" style="628" customWidth="1"/>
    <col min="2831" max="2831" width="0.42578125" style="628" customWidth="1"/>
    <col min="2832" max="2838" width="6.42578125" style="628" customWidth="1"/>
    <col min="2839" max="3067" width="11.42578125" style="628"/>
    <col min="3068" max="3068" width="1" style="628" customWidth="1"/>
    <col min="3069" max="3069" width="4.28515625" style="628" customWidth="1"/>
    <col min="3070" max="3070" width="34.7109375" style="628" customWidth="1"/>
    <col min="3071" max="3071" width="0" style="628" hidden="1" customWidth="1"/>
    <col min="3072" max="3072" width="20" style="628" customWidth="1"/>
    <col min="3073" max="3073" width="20.85546875" style="628" customWidth="1"/>
    <col min="3074" max="3074" width="25" style="628" customWidth="1"/>
    <col min="3075" max="3075" width="18.7109375" style="628" customWidth="1"/>
    <col min="3076" max="3076" width="29.7109375" style="628" customWidth="1"/>
    <col min="3077" max="3077" width="13.42578125" style="628" customWidth="1"/>
    <col min="3078" max="3078" width="13.85546875" style="628" customWidth="1"/>
    <col min="3079" max="3083" width="16.5703125" style="628" customWidth="1"/>
    <col min="3084" max="3084" width="20.5703125" style="628" customWidth="1"/>
    <col min="3085" max="3085" width="21.140625" style="628" customWidth="1"/>
    <col min="3086" max="3086" width="9.5703125" style="628" customWidth="1"/>
    <col min="3087" max="3087" width="0.42578125" style="628" customWidth="1"/>
    <col min="3088" max="3094" width="6.42578125" style="628" customWidth="1"/>
    <col min="3095" max="3323" width="11.42578125" style="628"/>
    <col min="3324" max="3324" width="1" style="628" customWidth="1"/>
    <col min="3325" max="3325" width="4.28515625" style="628" customWidth="1"/>
    <col min="3326" max="3326" width="34.7109375" style="628" customWidth="1"/>
    <col min="3327" max="3327" width="0" style="628" hidden="1" customWidth="1"/>
    <col min="3328" max="3328" width="20" style="628" customWidth="1"/>
    <col min="3329" max="3329" width="20.85546875" style="628" customWidth="1"/>
    <col min="3330" max="3330" width="25" style="628" customWidth="1"/>
    <col min="3331" max="3331" width="18.7109375" style="628" customWidth="1"/>
    <col min="3332" max="3332" width="29.7109375" style="628" customWidth="1"/>
    <col min="3333" max="3333" width="13.42578125" style="628" customWidth="1"/>
    <col min="3334" max="3334" width="13.85546875" style="628" customWidth="1"/>
    <col min="3335" max="3339" width="16.5703125" style="628" customWidth="1"/>
    <col min="3340" max="3340" width="20.5703125" style="628" customWidth="1"/>
    <col min="3341" max="3341" width="21.140625" style="628" customWidth="1"/>
    <col min="3342" max="3342" width="9.5703125" style="628" customWidth="1"/>
    <col min="3343" max="3343" width="0.42578125" style="628" customWidth="1"/>
    <col min="3344" max="3350" width="6.42578125" style="628" customWidth="1"/>
    <col min="3351" max="3579" width="11.42578125" style="628"/>
    <col min="3580" max="3580" width="1" style="628" customWidth="1"/>
    <col min="3581" max="3581" width="4.28515625" style="628" customWidth="1"/>
    <col min="3582" max="3582" width="34.7109375" style="628" customWidth="1"/>
    <col min="3583" max="3583" width="0" style="628" hidden="1" customWidth="1"/>
    <col min="3584" max="3584" width="20" style="628" customWidth="1"/>
    <col min="3585" max="3585" width="20.85546875" style="628" customWidth="1"/>
    <col min="3586" max="3586" width="25" style="628" customWidth="1"/>
    <col min="3587" max="3587" width="18.7109375" style="628" customWidth="1"/>
    <col min="3588" max="3588" width="29.7109375" style="628" customWidth="1"/>
    <col min="3589" max="3589" width="13.42578125" style="628" customWidth="1"/>
    <col min="3590" max="3590" width="13.85546875" style="628" customWidth="1"/>
    <col min="3591" max="3595" width="16.5703125" style="628" customWidth="1"/>
    <col min="3596" max="3596" width="20.5703125" style="628" customWidth="1"/>
    <col min="3597" max="3597" width="21.140625" style="628" customWidth="1"/>
    <col min="3598" max="3598" width="9.5703125" style="628" customWidth="1"/>
    <col min="3599" max="3599" width="0.42578125" style="628" customWidth="1"/>
    <col min="3600" max="3606" width="6.42578125" style="628" customWidth="1"/>
    <col min="3607" max="3835" width="11.42578125" style="628"/>
    <col min="3836" max="3836" width="1" style="628" customWidth="1"/>
    <col min="3837" max="3837" width="4.28515625" style="628" customWidth="1"/>
    <col min="3838" max="3838" width="34.7109375" style="628" customWidth="1"/>
    <col min="3839" max="3839" width="0" style="628" hidden="1" customWidth="1"/>
    <col min="3840" max="3840" width="20" style="628" customWidth="1"/>
    <col min="3841" max="3841" width="20.85546875" style="628" customWidth="1"/>
    <col min="3842" max="3842" width="25" style="628" customWidth="1"/>
    <col min="3843" max="3843" width="18.7109375" style="628" customWidth="1"/>
    <col min="3844" max="3844" width="29.7109375" style="628" customWidth="1"/>
    <col min="3845" max="3845" width="13.42578125" style="628" customWidth="1"/>
    <col min="3846" max="3846" width="13.85546875" style="628" customWidth="1"/>
    <col min="3847" max="3851" width="16.5703125" style="628" customWidth="1"/>
    <col min="3852" max="3852" width="20.5703125" style="628" customWidth="1"/>
    <col min="3853" max="3853" width="21.140625" style="628" customWidth="1"/>
    <col min="3854" max="3854" width="9.5703125" style="628" customWidth="1"/>
    <col min="3855" max="3855" width="0.42578125" style="628" customWidth="1"/>
    <col min="3856" max="3862" width="6.42578125" style="628" customWidth="1"/>
    <col min="3863" max="4091" width="11.42578125" style="628"/>
    <col min="4092" max="4092" width="1" style="628" customWidth="1"/>
    <col min="4093" max="4093" width="4.28515625" style="628" customWidth="1"/>
    <col min="4094" max="4094" width="34.7109375" style="628" customWidth="1"/>
    <col min="4095" max="4095" width="0" style="628" hidden="1" customWidth="1"/>
    <col min="4096" max="4096" width="20" style="628" customWidth="1"/>
    <col min="4097" max="4097" width="20.85546875" style="628" customWidth="1"/>
    <col min="4098" max="4098" width="25" style="628" customWidth="1"/>
    <col min="4099" max="4099" width="18.7109375" style="628" customWidth="1"/>
    <col min="4100" max="4100" width="29.7109375" style="628" customWidth="1"/>
    <col min="4101" max="4101" width="13.42578125" style="628" customWidth="1"/>
    <col min="4102" max="4102" width="13.85546875" style="628" customWidth="1"/>
    <col min="4103" max="4107" width="16.5703125" style="628" customWidth="1"/>
    <col min="4108" max="4108" width="20.5703125" style="628" customWidth="1"/>
    <col min="4109" max="4109" width="21.140625" style="628" customWidth="1"/>
    <col min="4110" max="4110" width="9.5703125" style="628" customWidth="1"/>
    <col min="4111" max="4111" width="0.42578125" style="628" customWidth="1"/>
    <col min="4112" max="4118" width="6.42578125" style="628" customWidth="1"/>
    <col min="4119" max="4347" width="11.42578125" style="628"/>
    <col min="4348" max="4348" width="1" style="628" customWidth="1"/>
    <col min="4349" max="4349" width="4.28515625" style="628" customWidth="1"/>
    <col min="4350" max="4350" width="34.7109375" style="628" customWidth="1"/>
    <col min="4351" max="4351" width="0" style="628" hidden="1" customWidth="1"/>
    <col min="4352" max="4352" width="20" style="628" customWidth="1"/>
    <col min="4353" max="4353" width="20.85546875" style="628" customWidth="1"/>
    <col min="4354" max="4354" width="25" style="628" customWidth="1"/>
    <col min="4355" max="4355" width="18.7109375" style="628" customWidth="1"/>
    <col min="4356" max="4356" width="29.7109375" style="628" customWidth="1"/>
    <col min="4357" max="4357" width="13.42578125" style="628" customWidth="1"/>
    <col min="4358" max="4358" width="13.85546875" style="628" customWidth="1"/>
    <col min="4359" max="4363" width="16.5703125" style="628" customWidth="1"/>
    <col min="4364" max="4364" width="20.5703125" style="628" customWidth="1"/>
    <col min="4365" max="4365" width="21.140625" style="628" customWidth="1"/>
    <col min="4366" max="4366" width="9.5703125" style="628" customWidth="1"/>
    <col min="4367" max="4367" width="0.42578125" style="628" customWidth="1"/>
    <col min="4368" max="4374" width="6.42578125" style="628" customWidth="1"/>
    <col min="4375" max="4603" width="11.42578125" style="628"/>
    <col min="4604" max="4604" width="1" style="628" customWidth="1"/>
    <col min="4605" max="4605" width="4.28515625" style="628" customWidth="1"/>
    <col min="4606" max="4606" width="34.7109375" style="628" customWidth="1"/>
    <col min="4607" max="4607" width="0" style="628" hidden="1" customWidth="1"/>
    <col min="4608" max="4608" width="20" style="628" customWidth="1"/>
    <col min="4609" max="4609" width="20.85546875" style="628" customWidth="1"/>
    <col min="4610" max="4610" width="25" style="628" customWidth="1"/>
    <col min="4611" max="4611" width="18.7109375" style="628" customWidth="1"/>
    <col min="4612" max="4612" width="29.7109375" style="628" customWidth="1"/>
    <col min="4613" max="4613" width="13.42578125" style="628" customWidth="1"/>
    <col min="4614" max="4614" width="13.85546875" style="628" customWidth="1"/>
    <col min="4615" max="4619" width="16.5703125" style="628" customWidth="1"/>
    <col min="4620" max="4620" width="20.5703125" style="628" customWidth="1"/>
    <col min="4621" max="4621" width="21.140625" style="628" customWidth="1"/>
    <col min="4622" max="4622" width="9.5703125" style="628" customWidth="1"/>
    <col min="4623" max="4623" width="0.42578125" style="628" customWidth="1"/>
    <col min="4624" max="4630" width="6.42578125" style="628" customWidth="1"/>
    <col min="4631" max="4859" width="11.42578125" style="628"/>
    <col min="4860" max="4860" width="1" style="628" customWidth="1"/>
    <col min="4861" max="4861" width="4.28515625" style="628" customWidth="1"/>
    <col min="4862" max="4862" width="34.7109375" style="628" customWidth="1"/>
    <col min="4863" max="4863" width="0" style="628" hidden="1" customWidth="1"/>
    <col min="4864" max="4864" width="20" style="628" customWidth="1"/>
    <col min="4865" max="4865" width="20.85546875" style="628" customWidth="1"/>
    <col min="4866" max="4866" width="25" style="628" customWidth="1"/>
    <col min="4867" max="4867" width="18.7109375" style="628" customWidth="1"/>
    <col min="4868" max="4868" width="29.7109375" style="628" customWidth="1"/>
    <col min="4869" max="4869" width="13.42578125" style="628" customWidth="1"/>
    <col min="4870" max="4870" width="13.85546875" style="628" customWidth="1"/>
    <col min="4871" max="4875" width="16.5703125" style="628" customWidth="1"/>
    <col min="4876" max="4876" width="20.5703125" style="628" customWidth="1"/>
    <col min="4877" max="4877" width="21.140625" style="628" customWidth="1"/>
    <col min="4878" max="4878" width="9.5703125" style="628" customWidth="1"/>
    <col min="4879" max="4879" width="0.42578125" style="628" customWidth="1"/>
    <col min="4880" max="4886" width="6.42578125" style="628" customWidth="1"/>
    <col min="4887" max="5115" width="11.42578125" style="628"/>
    <col min="5116" max="5116" width="1" style="628" customWidth="1"/>
    <col min="5117" max="5117" width="4.28515625" style="628" customWidth="1"/>
    <col min="5118" max="5118" width="34.7109375" style="628" customWidth="1"/>
    <col min="5119" max="5119" width="0" style="628" hidden="1" customWidth="1"/>
    <col min="5120" max="5120" width="20" style="628" customWidth="1"/>
    <col min="5121" max="5121" width="20.85546875" style="628" customWidth="1"/>
    <col min="5122" max="5122" width="25" style="628" customWidth="1"/>
    <col min="5123" max="5123" width="18.7109375" style="628" customWidth="1"/>
    <col min="5124" max="5124" width="29.7109375" style="628" customWidth="1"/>
    <col min="5125" max="5125" width="13.42578125" style="628" customWidth="1"/>
    <col min="5126" max="5126" width="13.85546875" style="628" customWidth="1"/>
    <col min="5127" max="5131" width="16.5703125" style="628" customWidth="1"/>
    <col min="5132" max="5132" width="20.5703125" style="628" customWidth="1"/>
    <col min="5133" max="5133" width="21.140625" style="628" customWidth="1"/>
    <col min="5134" max="5134" width="9.5703125" style="628" customWidth="1"/>
    <col min="5135" max="5135" width="0.42578125" style="628" customWidth="1"/>
    <col min="5136" max="5142" width="6.42578125" style="628" customWidth="1"/>
    <col min="5143" max="5371" width="11.42578125" style="628"/>
    <col min="5372" max="5372" width="1" style="628" customWidth="1"/>
    <col min="5373" max="5373" width="4.28515625" style="628" customWidth="1"/>
    <col min="5374" max="5374" width="34.7109375" style="628" customWidth="1"/>
    <col min="5375" max="5375" width="0" style="628" hidden="1" customWidth="1"/>
    <col min="5376" max="5376" width="20" style="628" customWidth="1"/>
    <col min="5377" max="5377" width="20.85546875" style="628" customWidth="1"/>
    <col min="5378" max="5378" width="25" style="628" customWidth="1"/>
    <col min="5379" max="5379" width="18.7109375" style="628" customWidth="1"/>
    <col min="5380" max="5380" width="29.7109375" style="628" customWidth="1"/>
    <col min="5381" max="5381" width="13.42578125" style="628" customWidth="1"/>
    <col min="5382" max="5382" width="13.85546875" style="628" customWidth="1"/>
    <col min="5383" max="5387" width="16.5703125" style="628" customWidth="1"/>
    <col min="5388" max="5388" width="20.5703125" style="628" customWidth="1"/>
    <col min="5389" max="5389" width="21.140625" style="628" customWidth="1"/>
    <col min="5390" max="5390" width="9.5703125" style="628" customWidth="1"/>
    <col min="5391" max="5391" width="0.42578125" style="628" customWidth="1"/>
    <col min="5392" max="5398" width="6.42578125" style="628" customWidth="1"/>
    <col min="5399" max="5627" width="11.42578125" style="628"/>
    <col min="5628" max="5628" width="1" style="628" customWidth="1"/>
    <col min="5629" max="5629" width="4.28515625" style="628" customWidth="1"/>
    <col min="5630" max="5630" width="34.7109375" style="628" customWidth="1"/>
    <col min="5631" max="5631" width="0" style="628" hidden="1" customWidth="1"/>
    <col min="5632" max="5632" width="20" style="628" customWidth="1"/>
    <col min="5633" max="5633" width="20.85546875" style="628" customWidth="1"/>
    <col min="5634" max="5634" width="25" style="628" customWidth="1"/>
    <col min="5635" max="5635" width="18.7109375" style="628" customWidth="1"/>
    <col min="5636" max="5636" width="29.7109375" style="628" customWidth="1"/>
    <col min="5637" max="5637" width="13.42578125" style="628" customWidth="1"/>
    <col min="5638" max="5638" width="13.85546875" style="628" customWidth="1"/>
    <col min="5639" max="5643" width="16.5703125" style="628" customWidth="1"/>
    <col min="5644" max="5644" width="20.5703125" style="628" customWidth="1"/>
    <col min="5645" max="5645" width="21.140625" style="628" customWidth="1"/>
    <col min="5646" max="5646" width="9.5703125" style="628" customWidth="1"/>
    <col min="5647" max="5647" width="0.42578125" style="628" customWidth="1"/>
    <col min="5648" max="5654" width="6.42578125" style="628" customWidth="1"/>
    <col min="5655" max="5883" width="11.42578125" style="628"/>
    <col min="5884" max="5884" width="1" style="628" customWidth="1"/>
    <col min="5885" max="5885" width="4.28515625" style="628" customWidth="1"/>
    <col min="5886" max="5886" width="34.7109375" style="628" customWidth="1"/>
    <col min="5887" max="5887" width="0" style="628" hidden="1" customWidth="1"/>
    <col min="5888" max="5888" width="20" style="628" customWidth="1"/>
    <col min="5889" max="5889" width="20.85546875" style="628" customWidth="1"/>
    <col min="5890" max="5890" width="25" style="628" customWidth="1"/>
    <col min="5891" max="5891" width="18.7109375" style="628" customWidth="1"/>
    <col min="5892" max="5892" width="29.7109375" style="628" customWidth="1"/>
    <col min="5893" max="5893" width="13.42578125" style="628" customWidth="1"/>
    <col min="5894" max="5894" width="13.85546875" style="628" customWidth="1"/>
    <col min="5895" max="5899" width="16.5703125" style="628" customWidth="1"/>
    <col min="5900" max="5900" width="20.5703125" style="628" customWidth="1"/>
    <col min="5901" max="5901" width="21.140625" style="628" customWidth="1"/>
    <col min="5902" max="5902" width="9.5703125" style="628" customWidth="1"/>
    <col min="5903" max="5903" width="0.42578125" style="628" customWidth="1"/>
    <col min="5904" max="5910" width="6.42578125" style="628" customWidth="1"/>
    <col min="5911" max="6139" width="11.42578125" style="628"/>
    <col min="6140" max="6140" width="1" style="628" customWidth="1"/>
    <col min="6141" max="6141" width="4.28515625" style="628" customWidth="1"/>
    <col min="6142" max="6142" width="34.7109375" style="628" customWidth="1"/>
    <col min="6143" max="6143" width="0" style="628" hidden="1" customWidth="1"/>
    <col min="6144" max="6144" width="20" style="628" customWidth="1"/>
    <col min="6145" max="6145" width="20.85546875" style="628" customWidth="1"/>
    <col min="6146" max="6146" width="25" style="628" customWidth="1"/>
    <col min="6147" max="6147" width="18.7109375" style="628" customWidth="1"/>
    <col min="6148" max="6148" width="29.7109375" style="628" customWidth="1"/>
    <col min="6149" max="6149" width="13.42578125" style="628" customWidth="1"/>
    <col min="6150" max="6150" width="13.85546875" style="628" customWidth="1"/>
    <col min="6151" max="6155" width="16.5703125" style="628" customWidth="1"/>
    <col min="6156" max="6156" width="20.5703125" style="628" customWidth="1"/>
    <col min="6157" max="6157" width="21.140625" style="628" customWidth="1"/>
    <col min="6158" max="6158" width="9.5703125" style="628" customWidth="1"/>
    <col min="6159" max="6159" width="0.42578125" style="628" customWidth="1"/>
    <col min="6160" max="6166" width="6.42578125" style="628" customWidth="1"/>
    <col min="6167" max="6395" width="11.42578125" style="628"/>
    <col min="6396" max="6396" width="1" style="628" customWidth="1"/>
    <col min="6397" max="6397" width="4.28515625" style="628" customWidth="1"/>
    <col min="6398" max="6398" width="34.7109375" style="628" customWidth="1"/>
    <col min="6399" max="6399" width="0" style="628" hidden="1" customWidth="1"/>
    <col min="6400" max="6400" width="20" style="628" customWidth="1"/>
    <col min="6401" max="6401" width="20.85546875" style="628" customWidth="1"/>
    <col min="6402" max="6402" width="25" style="628" customWidth="1"/>
    <col min="6403" max="6403" width="18.7109375" style="628" customWidth="1"/>
    <col min="6404" max="6404" width="29.7109375" style="628" customWidth="1"/>
    <col min="6405" max="6405" width="13.42578125" style="628" customWidth="1"/>
    <col min="6406" max="6406" width="13.85546875" style="628" customWidth="1"/>
    <col min="6407" max="6411" width="16.5703125" style="628" customWidth="1"/>
    <col min="6412" max="6412" width="20.5703125" style="628" customWidth="1"/>
    <col min="6413" max="6413" width="21.140625" style="628" customWidth="1"/>
    <col min="6414" max="6414" width="9.5703125" style="628" customWidth="1"/>
    <col min="6415" max="6415" width="0.42578125" style="628" customWidth="1"/>
    <col min="6416" max="6422" width="6.42578125" style="628" customWidth="1"/>
    <col min="6423" max="6651" width="11.42578125" style="628"/>
    <col min="6652" max="6652" width="1" style="628" customWidth="1"/>
    <col min="6653" max="6653" width="4.28515625" style="628" customWidth="1"/>
    <col min="6654" max="6654" width="34.7109375" style="628" customWidth="1"/>
    <col min="6655" max="6655" width="0" style="628" hidden="1" customWidth="1"/>
    <col min="6656" max="6656" width="20" style="628" customWidth="1"/>
    <col min="6657" max="6657" width="20.85546875" style="628" customWidth="1"/>
    <col min="6658" max="6658" width="25" style="628" customWidth="1"/>
    <col min="6659" max="6659" width="18.7109375" style="628" customWidth="1"/>
    <col min="6660" max="6660" width="29.7109375" style="628" customWidth="1"/>
    <col min="6661" max="6661" width="13.42578125" style="628" customWidth="1"/>
    <col min="6662" max="6662" width="13.85546875" style="628" customWidth="1"/>
    <col min="6663" max="6667" width="16.5703125" style="628" customWidth="1"/>
    <col min="6668" max="6668" width="20.5703125" style="628" customWidth="1"/>
    <col min="6669" max="6669" width="21.140625" style="628" customWidth="1"/>
    <col min="6670" max="6670" width="9.5703125" style="628" customWidth="1"/>
    <col min="6671" max="6671" width="0.42578125" style="628" customWidth="1"/>
    <col min="6672" max="6678" width="6.42578125" style="628" customWidth="1"/>
    <col min="6679" max="6907" width="11.42578125" style="628"/>
    <col min="6908" max="6908" width="1" style="628" customWidth="1"/>
    <col min="6909" max="6909" width="4.28515625" style="628" customWidth="1"/>
    <col min="6910" max="6910" width="34.7109375" style="628" customWidth="1"/>
    <col min="6911" max="6911" width="0" style="628" hidden="1" customWidth="1"/>
    <col min="6912" max="6912" width="20" style="628" customWidth="1"/>
    <col min="6913" max="6913" width="20.85546875" style="628" customWidth="1"/>
    <col min="6914" max="6914" width="25" style="628" customWidth="1"/>
    <col min="6915" max="6915" width="18.7109375" style="628" customWidth="1"/>
    <col min="6916" max="6916" width="29.7109375" style="628" customWidth="1"/>
    <col min="6917" max="6917" width="13.42578125" style="628" customWidth="1"/>
    <col min="6918" max="6918" width="13.85546875" style="628" customWidth="1"/>
    <col min="6919" max="6923" width="16.5703125" style="628" customWidth="1"/>
    <col min="6924" max="6924" width="20.5703125" style="628" customWidth="1"/>
    <col min="6925" max="6925" width="21.140625" style="628" customWidth="1"/>
    <col min="6926" max="6926" width="9.5703125" style="628" customWidth="1"/>
    <col min="6927" max="6927" width="0.42578125" style="628" customWidth="1"/>
    <col min="6928" max="6934" width="6.42578125" style="628" customWidth="1"/>
    <col min="6935" max="7163" width="11.42578125" style="628"/>
    <col min="7164" max="7164" width="1" style="628" customWidth="1"/>
    <col min="7165" max="7165" width="4.28515625" style="628" customWidth="1"/>
    <col min="7166" max="7166" width="34.7109375" style="628" customWidth="1"/>
    <col min="7167" max="7167" width="0" style="628" hidden="1" customWidth="1"/>
    <col min="7168" max="7168" width="20" style="628" customWidth="1"/>
    <col min="7169" max="7169" width="20.85546875" style="628" customWidth="1"/>
    <col min="7170" max="7170" width="25" style="628" customWidth="1"/>
    <col min="7171" max="7171" width="18.7109375" style="628" customWidth="1"/>
    <col min="7172" max="7172" width="29.7109375" style="628" customWidth="1"/>
    <col min="7173" max="7173" width="13.42578125" style="628" customWidth="1"/>
    <col min="7174" max="7174" width="13.85546875" style="628" customWidth="1"/>
    <col min="7175" max="7179" width="16.5703125" style="628" customWidth="1"/>
    <col min="7180" max="7180" width="20.5703125" style="628" customWidth="1"/>
    <col min="7181" max="7181" width="21.140625" style="628" customWidth="1"/>
    <col min="7182" max="7182" width="9.5703125" style="628" customWidth="1"/>
    <col min="7183" max="7183" width="0.42578125" style="628" customWidth="1"/>
    <col min="7184" max="7190" width="6.42578125" style="628" customWidth="1"/>
    <col min="7191" max="7419" width="11.42578125" style="628"/>
    <col min="7420" max="7420" width="1" style="628" customWidth="1"/>
    <col min="7421" max="7421" width="4.28515625" style="628" customWidth="1"/>
    <col min="7422" max="7422" width="34.7109375" style="628" customWidth="1"/>
    <col min="7423" max="7423" width="0" style="628" hidden="1" customWidth="1"/>
    <col min="7424" max="7424" width="20" style="628" customWidth="1"/>
    <col min="7425" max="7425" width="20.85546875" style="628" customWidth="1"/>
    <col min="7426" max="7426" width="25" style="628" customWidth="1"/>
    <col min="7427" max="7427" width="18.7109375" style="628" customWidth="1"/>
    <col min="7428" max="7428" width="29.7109375" style="628" customWidth="1"/>
    <col min="7429" max="7429" width="13.42578125" style="628" customWidth="1"/>
    <col min="7430" max="7430" width="13.85546875" style="628" customWidth="1"/>
    <col min="7431" max="7435" width="16.5703125" style="628" customWidth="1"/>
    <col min="7436" max="7436" width="20.5703125" style="628" customWidth="1"/>
    <col min="7437" max="7437" width="21.140625" style="628" customWidth="1"/>
    <col min="7438" max="7438" width="9.5703125" style="628" customWidth="1"/>
    <col min="7439" max="7439" width="0.42578125" style="628" customWidth="1"/>
    <col min="7440" max="7446" width="6.42578125" style="628" customWidth="1"/>
    <col min="7447" max="7675" width="11.42578125" style="628"/>
    <col min="7676" max="7676" width="1" style="628" customWidth="1"/>
    <col min="7677" max="7677" width="4.28515625" style="628" customWidth="1"/>
    <col min="7678" max="7678" width="34.7109375" style="628" customWidth="1"/>
    <col min="7679" max="7679" width="0" style="628" hidden="1" customWidth="1"/>
    <col min="7680" max="7680" width="20" style="628" customWidth="1"/>
    <col min="7681" max="7681" width="20.85546875" style="628" customWidth="1"/>
    <col min="7682" max="7682" width="25" style="628" customWidth="1"/>
    <col min="7683" max="7683" width="18.7109375" style="628" customWidth="1"/>
    <col min="7684" max="7684" width="29.7109375" style="628" customWidth="1"/>
    <col min="7685" max="7685" width="13.42578125" style="628" customWidth="1"/>
    <col min="7686" max="7686" width="13.85546875" style="628" customWidth="1"/>
    <col min="7687" max="7691" width="16.5703125" style="628" customWidth="1"/>
    <col min="7692" max="7692" width="20.5703125" style="628" customWidth="1"/>
    <col min="7693" max="7693" width="21.140625" style="628" customWidth="1"/>
    <col min="7694" max="7694" width="9.5703125" style="628" customWidth="1"/>
    <col min="7695" max="7695" width="0.42578125" style="628" customWidth="1"/>
    <col min="7696" max="7702" width="6.42578125" style="628" customWidth="1"/>
    <col min="7703" max="7931" width="11.42578125" style="628"/>
    <col min="7932" max="7932" width="1" style="628" customWidth="1"/>
    <col min="7933" max="7933" width="4.28515625" style="628" customWidth="1"/>
    <col min="7934" max="7934" width="34.7109375" style="628" customWidth="1"/>
    <col min="7935" max="7935" width="0" style="628" hidden="1" customWidth="1"/>
    <col min="7936" max="7936" width="20" style="628" customWidth="1"/>
    <col min="7937" max="7937" width="20.85546875" style="628" customWidth="1"/>
    <col min="7938" max="7938" width="25" style="628" customWidth="1"/>
    <col min="7939" max="7939" width="18.7109375" style="628" customWidth="1"/>
    <col min="7940" max="7940" width="29.7109375" style="628" customWidth="1"/>
    <col min="7941" max="7941" width="13.42578125" style="628" customWidth="1"/>
    <col min="7942" max="7942" width="13.85546875" style="628" customWidth="1"/>
    <col min="7943" max="7947" width="16.5703125" style="628" customWidth="1"/>
    <col min="7948" max="7948" width="20.5703125" style="628" customWidth="1"/>
    <col min="7949" max="7949" width="21.140625" style="628" customWidth="1"/>
    <col min="7950" max="7950" width="9.5703125" style="628" customWidth="1"/>
    <col min="7951" max="7951" width="0.42578125" style="628" customWidth="1"/>
    <col min="7952" max="7958" width="6.42578125" style="628" customWidth="1"/>
    <col min="7959" max="8187" width="11.42578125" style="628"/>
    <col min="8188" max="8188" width="1" style="628" customWidth="1"/>
    <col min="8189" max="8189" width="4.28515625" style="628" customWidth="1"/>
    <col min="8190" max="8190" width="34.7109375" style="628" customWidth="1"/>
    <col min="8191" max="8191" width="0" style="628" hidden="1" customWidth="1"/>
    <col min="8192" max="8192" width="20" style="628" customWidth="1"/>
    <col min="8193" max="8193" width="20.85546875" style="628" customWidth="1"/>
    <col min="8194" max="8194" width="25" style="628" customWidth="1"/>
    <col min="8195" max="8195" width="18.7109375" style="628" customWidth="1"/>
    <col min="8196" max="8196" width="29.7109375" style="628" customWidth="1"/>
    <col min="8197" max="8197" width="13.42578125" style="628" customWidth="1"/>
    <col min="8198" max="8198" width="13.85546875" style="628" customWidth="1"/>
    <col min="8199" max="8203" width="16.5703125" style="628" customWidth="1"/>
    <col min="8204" max="8204" width="20.5703125" style="628" customWidth="1"/>
    <col min="8205" max="8205" width="21.140625" style="628" customWidth="1"/>
    <col min="8206" max="8206" width="9.5703125" style="628" customWidth="1"/>
    <col min="8207" max="8207" width="0.42578125" style="628" customWidth="1"/>
    <col min="8208" max="8214" width="6.42578125" style="628" customWidth="1"/>
    <col min="8215" max="8443" width="11.42578125" style="628"/>
    <col min="8444" max="8444" width="1" style="628" customWidth="1"/>
    <col min="8445" max="8445" width="4.28515625" style="628" customWidth="1"/>
    <col min="8446" max="8446" width="34.7109375" style="628" customWidth="1"/>
    <col min="8447" max="8447" width="0" style="628" hidden="1" customWidth="1"/>
    <col min="8448" max="8448" width="20" style="628" customWidth="1"/>
    <col min="8449" max="8449" width="20.85546875" style="628" customWidth="1"/>
    <col min="8450" max="8450" width="25" style="628" customWidth="1"/>
    <col min="8451" max="8451" width="18.7109375" style="628" customWidth="1"/>
    <col min="8452" max="8452" width="29.7109375" style="628" customWidth="1"/>
    <col min="8453" max="8453" width="13.42578125" style="628" customWidth="1"/>
    <col min="8454" max="8454" width="13.85546875" style="628" customWidth="1"/>
    <col min="8455" max="8459" width="16.5703125" style="628" customWidth="1"/>
    <col min="8460" max="8460" width="20.5703125" style="628" customWidth="1"/>
    <col min="8461" max="8461" width="21.140625" style="628" customWidth="1"/>
    <col min="8462" max="8462" width="9.5703125" style="628" customWidth="1"/>
    <col min="8463" max="8463" width="0.42578125" style="628" customWidth="1"/>
    <col min="8464" max="8470" width="6.42578125" style="628" customWidth="1"/>
    <col min="8471" max="8699" width="11.42578125" style="628"/>
    <col min="8700" max="8700" width="1" style="628" customWidth="1"/>
    <col min="8701" max="8701" width="4.28515625" style="628" customWidth="1"/>
    <col min="8702" max="8702" width="34.7109375" style="628" customWidth="1"/>
    <col min="8703" max="8703" width="0" style="628" hidden="1" customWidth="1"/>
    <col min="8704" max="8704" width="20" style="628" customWidth="1"/>
    <col min="8705" max="8705" width="20.85546875" style="628" customWidth="1"/>
    <col min="8706" max="8706" width="25" style="628" customWidth="1"/>
    <col min="8707" max="8707" width="18.7109375" style="628" customWidth="1"/>
    <col min="8708" max="8708" width="29.7109375" style="628" customWidth="1"/>
    <col min="8709" max="8709" width="13.42578125" style="628" customWidth="1"/>
    <col min="8710" max="8710" width="13.85546875" style="628" customWidth="1"/>
    <col min="8711" max="8715" width="16.5703125" style="628" customWidth="1"/>
    <col min="8716" max="8716" width="20.5703125" style="628" customWidth="1"/>
    <col min="8717" max="8717" width="21.140625" style="628" customWidth="1"/>
    <col min="8718" max="8718" width="9.5703125" style="628" customWidth="1"/>
    <col min="8719" max="8719" width="0.42578125" style="628" customWidth="1"/>
    <col min="8720" max="8726" width="6.42578125" style="628" customWidth="1"/>
    <col min="8727" max="8955" width="11.42578125" style="628"/>
    <col min="8956" max="8956" width="1" style="628" customWidth="1"/>
    <col min="8957" max="8957" width="4.28515625" style="628" customWidth="1"/>
    <col min="8958" max="8958" width="34.7109375" style="628" customWidth="1"/>
    <col min="8959" max="8959" width="0" style="628" hidden="1" customWidth="1"/>
    <col min="8960" max="8960" width="20" style="628" customWidth="1"/>
    <col min="8961" max="8961" width="20.85546875" style="628" customWidth="1"/>
    <col min="8962" max="8962" width="25" style="628" customWidth="1"/>
    <col min="8963" max="8963" width="18.7109375" style="628" customWidth="1"/>
    <col min="8964" max="8964" width="29.7109375" style="628" customWidth="1"/>
    <col min="8965" max="8965" width="13.42578125" style="628" customWidth="1"/>
    <col min="8966" max="8966" width="13.85546875" style="628" customWidth="1"/>
    <col min="8967" max="8971" width="16.5703125" style="628" customWidth="1"/>
    <col min="8972" max="8972" width="20.5703125" style="628" customWidth="1"/>
    <col min="8973" max="8973" width="21.140625" style="628" customWidth="1"/>
    <col min="8974" max="8974" width="9.5703125" style="628" customWidth="1"/>
    <col min="8975" max="8975" width="0.42578125" style="628" customWidth="1"/>
    <col min="8976" max="8982" width="6.42578125" style="628" customWidth="1"/>
    <col min="8983" max="9211" width="11.42578125" style="628"/>
    <col min="9212" max="9212" width="1" style="628" customWidth="1"/>
    <col min="9213" max="9213" width="4.28515625" style="628" customWidth="1"/>
    <col min="9214" max="9214" width="34.7109375" style="628" customWidth="1"/>
    <col min="9215" max="9215" width="0" style="628" hidden="1" customWidth="1"/>
    <col min="9216" max="9216" width="20" style="628" customWidth="1"/>
    <col min="9217" max="9217" width="20.85546875" style="628" customWidth="1"/>
    <col min="9218" max="9218" width="25" style="628" customWidth="1"/>
    <col min="9219" max="9219" width="18.7109375" style="628" customWidth="1"/>
    <col min="9220" max="9220" width="29.7109375" style="628" customWidth="1"/>
    <col min="9221" max="9221" width="13.42578125" style="628" customWidth="1"/>
    <col min="9222" max="9222" width="13.85546875" style="628" customWidth="1"/>
    <col min="9223" max="9227" width="16.5703125" style="628" customWidth="1"/>
    <col min="9228" max="9228" width="20.5703125" style="628" customWidth="1"/>
    <col min="9229" max="9229" width="21.140625" style="628" customWidth="1"/>
    <col min="9230" max="9230" width="9.5703125" style="628" customWidth="1"/>
    <col min="9231" max="9231" width="0.42578125" style="628" customWidth="1"/>
    <col min="9232" max="9238" width="6.42578125" style="628" customWidth="1"/>
    <col min="9239" max="9467" width="11.42578125" style="628"/>
    <col min="9468" max="9468" width="1" style="628" customWidth="1"/>
    <col min="9469" max="9469" width="4.28515625" style="628" customWidth="1"/>
    <col min="9470" max="9470" width="34.7109375" style="628" customWidth="1"/>
    <col min="9471" max="9471" width="0" style="628" hidden="1" customWidth="1"/>
    <col min="9472" max="9472" width="20" style="628" customWidth="1"/>
    <col min="9473" max="9473" width="20.85546875" style="628" customWidth="1"/>
    <col min="9474" max="9474" width="25" style="628" customWidth="1"/>
    <col min="9475" max="9475" width="18.7109375" style="628" customWidth="1"/>
    <col min="9476" max="9476" width="29.7109375" style="628" customWidth="1"/>
    <col min="9477" max="9477" width="13.42578125" style="628" customWidth="1"/>
    <col min="9478" max="9478" width="13.85546875" style="628" customWidth="1"/>
    <col min="9479" max="9483" width="16.5703125" style="628" customWidth="1"/>
    <col min="9484" max="9484" width="20.5703125" style="628" customWidth="1"/>
    <col min="9485" max="9485" width="21.140625" style="628" customWidth="1"/>
    <col min="9486" max="9486" width="9.5703125" style="628" customWidth="1"/>
    <col min="9487" max="9487" width="0.42578125" style="628" customWidth="1"/>
    <col min="9488" max="9494" width="6.42578125" style="628" customWidth="1"/>
    <col min="9495" max="9723" width="11.42578125" style="628"/>
    <col min="9724" max="9724" width="1" style="628" customWidth="1"/>
    <col min="9725" max="9725" width="4.28515625" style="628" customWidth="1"/>
    <col min="9726" max="9726" width="34.7109375" style="628" customWidth="1"/>
    <col min="9727" max="9727" width="0" style="628" hidden="1" customWidth="1"/>
    <col min="9728" max="9728" width="20" style="628" customWidth="1"/>
    <col min="9729" max="9729" width="20.85546875" style="628" customWidth="1"/>
    <col min="9730" max="9730" width="25" style="628" customWidth="1"/>
    <col min="9731" max="9731" width="18.7109375" style="628" customWidth="1"/>
    <col min="9732" max="9732" width="29.7109375" style="628" customWidth="1"/>
    <col min="9733" max="9733" width="13.42578125" style="628" customWidth="1"/>
    <col min="9734" max="9734" width="13.85546875" style="628" customWidth="1"/>
    <col min="9735" max="9739" width="16.5703125" style="628" customWidth="1"/>
    <col min="9740" max="9740" width="20.5703125" style="628" customWidth="1"/>
    <col min="9741" max="9741" width="21.140625" style="628" customWidth="1"/>
    <col min="9742" max="9742" width="9.5703125" style="628" customWidth="1"/>
    <col min="9743" max="9743" width="0.42578125" style="628" customWidth="1"/>
    <col min="9744" max="9750" width="6.42578125" style="628" customWidth="1"/>
    <col min="9751" max="9979" width="11.42578125" style="628"/>
    <col min="9980" max="9980" width="1" style="628" customWidth="1"/>
    <col min="9981" max="9981" width="4.28515625" style="628" customWidth="1"/>
    <col min="9982" max="9982" width="34.7109375" style="628" customWidth="1"/>
    <col min="9983" max="9983" width="0" style="628" hidden="1" customWidth="1"/>
    <col min="9984" max="9984" width="20" style="628" customWidth="1"/>
    <col min="9985" max="9985" width="20.85546875" style="628" customWidth="1"/>
    <col min="9986" max="9986" width="25" style="628" customWidth="1"/>
    <col min="9987" max="9987" width="18.7109375" style="628" customWidth="1"/>
    <col min="9988" max="9988" width="29.7109375" style="628" customWidth="1"/>
    <col min="9989" max="9989" width="13.42578125" style="628" customWidth="1"/>
    <col min="9990" max="9990" width="13.85546875" style="628" customWidth="1"/>
    <col min="9991" max="9995" width="16.5703125" style="628" customWidth="1"/>
    <col min="9996" max="9996" width="20.5703125" style="628" customWidth="1"/>
    <col min="9997" max="9997" width="21.140625" style="628" customWidth="1"/>
    <col min="9998" max="9998" width="9.5703125" style="628" customWidth="1"/>
    <col min="9999" max="9999" width="0.42578125" style="628" customWidth="1"/>
    <col min="10000" max="10006" width="6.42578125" style="628" customWidth="1"/>
    <col min="10007" max="10235" width="11.42578125" style="628"/>
    <col min="10236" max="10236" width="1" style="628" customWidth="1"/>
    <col min="10237" max="10237" width="4.28515625" style="628" customWidth="1"/>
    <col min="10238" max="10238" width="34.7109375" style="628" customWidth="1"/>
    <col min="10239" max="10239" width="0" style="628" hidden="1" customWidth="1"/>
    <col min="10240" max="10240" width="20" style="628" customWidth="1"/>
    <col min="10241" max="10241" width="20.85546875" style="628" customWidth="1"/>
    <col min="10242" max="10242" width="25" style="628" customWidth="1"/>
    <col min="10243" max="10243" width="18.7109375" style="628" customWidth="1"/>
    <col min="10244" max="10244" width="29.7109375" style="628" customWidth="1"/>
    <col min="10245" max="10245" width="13.42578125" style="628" customWidth="1"/>
    <col min="10246" max="10246" width="13.85546875" style="628" customWidth="1"/>
    <col min="10247" max="10251" width="16.5703125" style="628" customWidth="1"/>
    <col min="10252" max="10252" width="20.5703125" style="628" customWidth="1"/>
    <col min="10253" max="10253" width="21.140625" style="628" customWidth="1"/>
    <col min="10254" max="10254" width="9.5703125" style="628" customWidth="1"/>
    <col min="10255" max="10255" width="0.42578125" style="628" customWidth="1"/>
    <col min="10256" max="10262" width="6.42578125" style="628" customWidth="1"/>
    <col min="10263" max="10491" width="11.42578125" style="628"/>
    <col min="10492" max="10492" width="1" style="628" customWidth="1"/>
    <col min="10493" max="10493" width="4.28515625" style="628" customWidth="1"/>
    <col min="10494" max="10494" width="34.7109375" style="628" customWidth="1"/>
    <col min="10495" max="10495" width="0" style="628" hidden="1" customWidth="1"/>
    <col min="10496" max="10496" width="20" style="628" customWidth="1"/>
    <col min="10497" max="10497" width="20.85546875" style="628" customWidth="1"/>
    <col min="10498" max="10498" width="25" style="628" customWidth="1"/>
    <col min="10499" max="10499" width="18.7109375" style="628" customWidth="1"/>
    <col min="10500" max="10500" width="29.7109375" style="628" customWidth="1"/>
    <col min="10501" max="10501" width="13.42578125" style="628" customWidth="1"/>
    <col min="10502" max="10502" width="13.85546875" style="628" customWidth="1"/>
    <col min="10503" max="10507" width="16.5703125" style="628" customWidth="1"/>
    <col min="10508" max="10508" width="20.5703125" style="628" customWidth="1"/>
    <col min="10509" max="10509" width="21.140625" style="628" customWidth="1"/>
    <col min="10510" max="10510" width="9.5703125" style="628" customWidth="1"/>
    <col min="10511" max="10511" width="0.42578125" style="628" customWidth="1"/>
    <col min="10512" max="10518" width="6.42578125" style="628" customWidth="1"/>
    <col min="10519" max="10747" width="11.42578125" style="628"/>
    <col min="10748" max="10748" width="1" style="628" customWidth="1"/>
    <col min="10749" max="10749" width="4.28515625" style="628" customWidth="1"/>
    <col min="10750" max="10750" width="34.7109375" style="628" customWidth="1"/>
    <col min="10751" max="10751" width="0" style="628" hidden="1" customWidth="1"/>
    <col min="10752" max="10752" width="20" style="628" customWidth="1"/>
    <col min="10753" max="10753" width="20.85546875" style="628" customWidth="1"/>
    <col min="10754" max="10754" width="25" style="628" customWidth="1"/>
    <col min="10755" max="10755" width="18.7109375" style="628" customWidth="1"/>
    <col min="10756" max="10756" width="29.7109375" style="628" customWidth="1"/>
    <col min="10757" max="10757" width="13.42578125" style="628" customWidth="1"/>
    <col min="10758" max="10758" width="13.85546875" style="628" customWidth="1"/>
    <col min="10759" max="10763" width="16.5703125" style="628" customWidth="1"/>
    <col min="10764" max="10764" width="20.5703125" style="628" customWidth="1"/>
    <col min="10765" max="10765" width="21.140625" style="628" customWidth="1"/>
    <col min="10766" max="10766" width="9.5703125" style="628" customWidth="1"/>
    <col min="10767" max="10767" width="0.42578125" style="628" customWidth="1"/>
    <col min="10768" max="10774" width="6.42578125" style="628" customWidth="1"/>
    <col min="10775" max="11003" width="11.42578125" style="628"/>
    <col min="11004" max="11004" width="1" style="628" customWidth="1"/>
    <col min="11005" max="11005" width="4.28515625" style="628" customWidth="1"/>
    <col min="11006" max="11006" width="34.7109375" style="628" customWidth="1"/>
    <col min="11007" max="11007" width="0" style="628" hidden="1" customWidth="1"/>
    <col min="11008" max="11008" width="20" style="628" customWidth="1"/>
    <col min="11009" max="11009" width="20.85546875" style="628" customWidth="1"/>
    <col min="11010" max="11010" width="25" style="628" customWidth="1"/>
    <col min="11011" max="11011" width="18.7109375" style="628" customWidth="1"/>
    <col min="11012" max="11012" width="29.7109375" style="628" customWidth="1"/>
    <col min="11013" max="11013" width="13.42578125" style="628" customWidth="1"/>
    <col min="11014" max="11014" width="13.85546875" style="628" customWidth="1"/>
    <col min="11015" max="11019" width="16.5703125" style="628" customWidth="1"/>
    <col min="11020" max="11020" width="20.5703125" style="628" customWidth="1"/>
    <col min="11021" max="11021" width="21.140625" style="628" customWidth="1"/>
    <col min="11022" max="11022" width="9.5703125" style="628" customWidth="1"/>
    <col min="11023" max="11023" width="0.42578125" style="628" customWidth="1"/>
    <col min="11024" max="11030" width="6.42578125" style="628" customWidth="1"/>
    <col min="11031" max="11259" width="11.42578125" style="628"/>
    <col min="11260" max="11260" width="1" style="628" customWidth="1"/>
    <col min="11261" max="11261" width="4.28515625" style="628" customWidth="1"/>
    <col min="11262" max="11262" width="34.7109375" style="628" customWidth="1"/>
    <col min="11263" max="11263" width="0" style="628" hidden="1" customWidth="1"/>
    <col min="11264" max="11264" width="20" style="628" customWidth="1"/>
    <col min="11265" max="11265" width="20.85546875" style="628" customWidth="1"/>
    <col min="11266" max="11266" width="25" style="628" customWidth="1"/>
    <col min="11267" max="11267" width="18.7109375" style="628" customWidth="1"/>
    <col min="11268" max="11268" width="29.7109375" style="628" customWidth="1"/>
    <col min="11269" max="11269" width="13.42578125" style="628" customWidth="1"/>
    <col min="11270" max="11270" width="13.85546875" style="628" customWidth="1"/>
    <col min="11271" max="11275" width="16.5703125" style="628" customWidth="1"/>
    <col min="11276" max="11276" width="20.5703125" style="628" customWidth="1"/>
    <col min="11277" max="11277" width="21.140625" style="628" customWidth="1"/>
    <col min="11278" max="11278" width="9.5703125" style="628" customWidth="1"/>
    <col min="11279" max="11279" width="0.42578125" style="628" customWidth="1"/>
    <col min="11280" max="11286" width="6.42578125" style="628" customWidth="1"/>
    <col min="11287" max="11515" width="11.42578125" style="628"/>
    <col min="11516" max="11516" width="1" style="628" customWidth="1"/>
    <col min="11517" max="11517" width="4.28515625" style="628" customWidth="1"/>
    <col min="11518" max="11518" width="34.7109375" style="628" customWidth="1"/>
    <col min="11519" max="11519" width="0" style="628" hidden="1" customWidth="1"/>
    <col min="11520" max="11520" width="20" style="628" customWidth="1"/>
    <col min="11521" max="11521" width="20.85546875" style="628" customWidth="1"/>
    <col min="11522" max="11522" width="25" style="628" customWidth="1"/>
    <col min="11523" max="11523" width="18.7109375" style="628" customWidth="1"/>
    <col min="11524" max="11524" width="29.7109375" style="628" customWidth="1"/>
    <col min="11525" max="11525" width="13.42578125" style="628" customWidth="1"/>
    <col min="11526" max="11526" width="13.85546875" style="628" customWidth="1"/>
    <col min="11527" max="11531" width="16.5703125" style="628" customWidth="1"/>
    <col min="11532" max="11532" width="20.5703125" style="628" customWidth="1"/>
    <col min="11533" max="11533" width="21.140625" style="628" customWidth="1"/>
    <col min="11534" max="11534" width="9.5703125" style="628" customWidth="1"/>
    <col min="11535" max="11535" width="0.42578125" style="628" customWidth="1"/>
    <col min="11536" max="11542" width="6.42578125" style="628" customWidth="1"/>
    <col min="11543" max="11771" width="11.42578125" style="628"/>
    <col min="11772" max="11772" width="1" style="628" customWidth="1"/>
    <col min="11773" max="11773" width="4.28515625" style="628" customWidth="1"/>
    <col min="11774" max="11774" width="34.7109375" style="628" customWidth="1"/>
    <col min="11775" max="11775" width="0" style="628" hidden="1" customWidth="1"/>
    <col min="11776" max="11776" width="20" style="628" customWidth="1"/>
    <col min="11777" max="11777" width="20.85546875" style="628" customWidth="1"/>
    <col min="11778" max="11778" width="25" style="628" customWidth="1"/>
    <col min="11779" max="11779" width="18.7109375" style="628" customWidth="1"/>
    <col min="11780" max="11780" width="29.7109375" style="628" customWidth="1"/>
    <col min="11781" max="11781" width="13.42578125" style="628" customWidth="1"/>
    <col min="11782" max="11782" width="13.85546875" style="628" customWidth="1"/>
    <col min="11783" max="11787" width="16.5703125" style="628" customWidth="1"/>
    <col min="11788" max="11788" width="20.5703125" style="628" customWidth="1"/>
    <col min="11789" max="11789" width="21.140625" style="628" customWidth="1"/>
    <col min="11790" max="11790" width="9.5703125" style="628" customWidth="1"/>
    <col min="11791" max="11791" width="0.42578125" style="628" customWidth="1"/>
    <col min="11792" max="11798" width="6.42578125" style="628" customWidth="1"/>
    <col min="11799" max="12027" width="11.42578125" style="628"/>
    <col min="12028" max="12028" width="1" style="628" customWidth="1"/>
    <col min="12029" max="12029" width="4.28515625" style="628" customWidth="1"/>
    <col min="12030" max="12030" width="34.7109375" style="628" customWidth="1"/>
    <col min="12031" max="12031" width="0" style="628" hidden="1" customWidth="1"/>
    <col min="12032" max="12032" width="20" style="628" customWidth="1"/>
    <col min="12033" max="12033" width="20.85546875" style="628" customWidth="1"/>
    <col min="12034" max="12034" width="25" style="628" customWidth="1"/>
    <col min="12035" max="12035" width="18.7109375" style="628" customWidth="1"/>
    <col min="12036" max="12036" width="29.7109375" style="628" customWidth="1"/>
    <col min="12037" max="12037" width="13.42578125" style="628" customWidth="1"/>
    <col min="12038" max="12038" width="13.85546875" style="628" customWidth="1"/>
    <col min="12039" max="12043" width="16.5703125" style="628" customWidth="1"/>
    <col min="12044" max="12044" width="20.5703125" style="628" customWidth="1"/>
    <col min="12045" max="12045" width="21.140625" style="628" customWidth="1"/>
    <col min="12046" max="12046" width="9.5703125" style="628" customWidth="1"/>
    <col min="12047" max="12047" width="0.42578125" style="628" customWidth="1"/>
    <col min="12048" max="12054" width="6.42578125" style="628" customWidth="1"/>
    <col min="12055" max="12283" width="11.42578125" style="628"/>
    <col min="12284" max="12284" width="1" style="628" customWidth="1"/>
    <col min="12285" max="12285" width="4.28515625" style="628" customWidth="1"/>
    <col min="12286" max="12286" width="34.7109375" style="628" customWidth="1"/>
    <col min="12287" max="12287" width="0" style="628" hidden="1" customWidth="1"/>
    <col min="12288" max="12288" width="20" style="628" customWidth="1"/>
    <col min="12289" max="12289" width="20.85546875" style="628" customWidth="1"/>
    <col min="12290" max="12290" width="25" style="628" customWidth="1"/>
    <col min="12291" max="12291" width="18.7109375" style="628" customWidth="1"/>
    <col min="12292" max="12292" width="29.7109375" style="628" customWidth="1"/>
    <col min="12293" max="12293" width="13.42578125" style="628" customWidth="1"/>
    <col min="12294" max="12294" width="13.85546875" style="628" customWidth="1"/>
    <col min="12295" max="12299" width="16.5703125" style="628" customWidth="1"/>
    <col min="12300" max="12300" width="20.5703125" style="628" customWidth="1"/>
    <col min="12301" max="12301" width="21.140625" style="628" customWidth="1"/>
    <col min="12302" max="12302" width="9.5703125" style="628" customWidth="1"/>
    <col min="12303" max="12303" width="0.42578125" style="628" customWidth="1"/>
    <col min="12304" max="12310" width="6.42578125" style="628" customWidth="1"/>
    <col min="12311" max="12539" width="11.42578125" style="628"/>
    <col min="12540" max="12540" width="1" style="628" customWidth="1"/>
    <col min="12541" max="12541" width="4.28515625" style="628" customWidth="1"/>
    <col min="12542" max="12542" width="34.7109375" style="628" customWidth="1"/>
    <col min="12543" max="12543" width="0" style="628" hidden="1" customWidth="1"/>
    <col min="12544" max="12544" width="20" style="628" customWidth="1"/>
    <col min="12545" max="12545" width="20.85546875" style="628" customWidth="1"/>
    <col min="12546" max="12546" width="25" style="628" customWidth="1"/>
    <col min="12547" max="12547" width="18.7109375" style="628" customWidth="1"/>
    <col min="12548" max="12548" width="29.7109375" style="628" customWidth="1"/>
    <col min="12549" max="12549" width="13.42578125" style="628" customWidth="1"/>
    <col min="12550" max="12550" width="13.85546875" style="628" customWidth="1"/>
    <col min="12551" max="12555" width="16.5703125" style="628" customWidth="1"/>
    <col min="12556" max="12556" width="20.5703125" style="628" customWidth="1"/>
    <col min="12557" max="12557" width="21.140625" style="628" customWidth="1"/>
    <col min="12558" max="12558" width="9.5703125" style="628" customWidth="1"/>
    <col min="12559" max="12559" width="0.42578125" style="628" customWidth="1"/>
    <col min="12560" max="12566" width="6.42578125" style="628" customWidth="1"/>
    <col min="12567" max="12795" width="11.42578125" style="628"/>
    <col min="12796" max="12796" width="1" style="628" customWidth="1"/>
    <col min="12797" max="12797" width="4.28515625" style="628" customWidth="1"/>
    <col min="12798" max="12798" width="34.7109375" style="628" customWidth="1"/>
    <col min="12799" max="12799" width="0" style="628" hidden="1" customWidth="1"/>
    <col min="12800" max="12800" width="20" style="628" customWidth="1"/>
    <col min="12801" max="12801" width="20.85546875" style="628" customWidth="1"/>
    <col min="12802" max="12802" width="25" style="628" customWidth="1"/>
    <col min="12803" max="12803" width="18.7109375" style="628" customWidth="1"/>
    <col min="12804" max="12804" width="29.7109375" style="628" customWidth="1"/>
    <col min="12805" max="12805" width="13.42578125" style="628" customWidth="1"/>
    <col min="12806" max="12806" width="13.85546875" style="628" customWidth="1"/>
    <col min="12807" max="12811" width="16.5703125" style="628" customWidth="1"/>
    <col min="12812" max="12812" width="20.5703125" style="628" customWidth="1"/>
    <col min="12813" max="12813" width="21.140625" style="628" customWidth="1"/>
    <col min="12814" max="12814" width="9.5703125" style="628" customWidth="1"/>
    <col min="12815" max="12815" width="0.42578125" style="628" customWidth="1"/>
    <col min="12816" max="12822" width="6.42578125" style="628" customWidth="1"/>
    <col min="12823" max="13051" width="11.42578125" style="628"/>
    <col min="13052" max="13052" width="1" style="628" customWidth="1"/>
    <col min="13053" max="13053" width="4.28515625" style="628" customWidth="1"/>
    <col min="13054" max="13054" width="34.7109375" style="628" customWidth="1"/>
    <col min="13055" max="13055" width="0" style="628" hidden="1" customWidth="1"/>
    <col min="13056" max="13056" width="20" style="628" customWidth="1"/>
    <col min="13057" max="13057" width="20.85546875" style="628" customWidth="1"/>
    <col min="13058" max="13058" width="25" style="628" customWidth="1"/>
    <col min="13059" max="13059" width="18.7109375" style="628" customWidth="1"/>
    <col min="13060" max="13060" width="29.7109375" style="628" customWidth="1"/>
    <col min="13061" max="13061" width="13.42578125" style="628" customWidth="1"/>
    <col min="13062" max="13062" width="13.85546875" style="628" customWidth="1"/>
    <col min="13063" max="13067" width="16.5703125" style="628" customWidth="1"/>
    <col min="13068" max="13068" width="20.5703125" style="628" customWidth="1"/>
    <col min="13069" max="13069" width="21.140625" style="628" customWidth="1"/>
    <col min="13070" max="13070" width="9.5703125" style="628" customWidth="1"/>
    <col min="13071" max="13071" width="0.42578125" style="628" customWidth="1"/>
    <col min="13072" max="13078" width="6.42578125" style="628" customWidth="1"/>
    <col min="13079" max="13307" width="11.42578125" style="628"/>
    <col min="13308" max="13308" width="1" style="628" customWidth="1"/>
    <col min="13309" max="13309" width="4.28515625" style="628" customWidth="1"/>
    <col min="13310" max="13310" width="34.7109375" style="628" customWidth="1"/>
    <col min="13311" max="13311" width="0" style="628" hidden="1" customWidth="1"/>
    <col min="13312" max="13312" width="20" style="628" customWidth="1"/>
    <col min="13313" max="13313" width="20.85546875" style="628" customWidth="1"/>
    <col min="13314" max="13314" width="25" style="628" customWidth="1"/>
    <col min="13315" max="13315" width="18.7109375" style="628" customWidth="1"/>
    <col min="13316" max="13316" width="29.7109375" style="628" customWidth="1"/>
    <col min="13317" max="13317" width="13.42578125" style="628" customWidth="1"/>
    <col min="13318" max="13318" width="13.85546875" style="628" customWidth="1"/>
    <col min="13319" max="13323" width="16.5703125" style="628" customWidth="1"/>
    <col min="13324" max="13324" width="20.5703125" style="628" customWidth="1"/>
    <col min="13325" max="13325" width="21.140625" style="628" customWidth="1"/>
    <col min="13326" max="13326" width="9.5703125" style="628" customWidth="1"/>
    <col min="13327" max="13327" width="0.42578125" style="628" customWidth="1"/>
    <col min="13328" max="13334" width="6.42578125" style="628" customWidth="1"/>
    <col min="13335" max="13563" width="11.42578125" style="628"/>
    <col min="13564" max="13564" width="1" style="628" customWidth="1"/>
    <col min="13565" max="13565" width="4.28515625" style="628" customWidth="1"/>
    <col min="13566" max="13566" width="34.7109375" style="628" customWidth="1"/>
    <col min="13567" max="13567" width="0" style="628" hidden="1" customWidth="1"/>
    <col min="13568" max="13568" width="20" style="628" customWidth="1"/>
    <col min="13569" max="13569" width="20.85546875" style="628" customWidth="1"/>
    <col min="13570" max="13570" width="25" style="628" customWidth="1"/>
    <col min="13571" max="13571" width="18.7109375" style="628" customWidth="1"/>
    <col min="13572" max="13572" width="29.7109375" style="628" customWidth="1"/>
    <col min="13573" max="13573" width="13.42578125" style="628" customWidth="1"/>
    <col min="13574" max="13574" width="13.85546875" style="628" customWidth="1"/>
    <col min="13575" max="13579" width="16.5703125" style="628" customWidth="1"/>
    <col min="13580" max="13580" width="20.5703125" style="628" customWidth="1"/>
    <col min="13581" max="13581" width="21.140625" style="628" customWidth="1"/>
    <col min="13582" max="13582" width="9.5703125" style="628" customWidth="1"/>
    <col min="13583" max="13583" width="0.42578125" style="628" customWidth="1"/>
    <col min="13584" max="13590" width="6.42578125" style="628" customWidth="1"/>
    <col min="13591" max="13819" width="11.42578125" style="628"/>
    <col min="13820" max="13820" width="1" style="628" customWidth="1"/>
    <col min="13821" max="13821" width="4.28515625" style="628" customWidth="1"/>
    <col min="13822" max="13822" width="34.7109375" style="628" customWidth="1"/>
    <col min="13823" max="13823" width="0" style="628" hidden="1" customWidth="1"/>
    <col min="13824" max="13824" width="20" style="628" customWidth="1"/>
    <col min="13825" max="13825" width="20.85546875" style="628" customWidth="1"/>
    <col min="13826" max="13826" width="25" style="628" customWidth="1"/>
    <col min="13827" max="13827" width="18.7109375" style="628" customWidth="1"/>
    <col min="13828" max="13828" width="29.7109375" style="628" customWidth="1"/>
    <col min="13829" max="13829" width="13.42578125" style="628" customWidth="1"/>
    <col min="13830" max="13830" width="13.85546875" style="628" customWidth="1"/>
    <col min="13831" max="13835" width="16.5703125" style="628" customWidth="1"/>
    <col min="13836" max="13836" width="20.5703125" style="628" customWidth="1"/>
    <col min="13837" max="13837" width="21.140625" style="628" customWidth="1"/>
    <col min="13838" max="13838" width="9.5703125" style="628" customWidth="1"/>
    <col min="13839" max="13839" width="0.42578125" style="628" customWidth="1"/>
    <col min="13840" max="13846" width="6.42578125" style="628" customWidth="1"/>
    <col min="13847" max="14075" width="11.42578125" style="628"/>
    <col min="14076" max="14076" width="1" style="628" customWidth="1"/>
    <col min="14077" max="14077" width="4.28515625" style="628" customWidth="1"/>
    <col min="14078" max="14078" width="34.7109375" style="628" customWidth="1"/>
    <col min="14079" max="14079" width="0" style="628" hidden="1" customWidth="1"/>
    <col min="14080" max="14080" width="20" style="628" customWidth="1"/>
    <col min="14081" max="14081" width="20.85546875" style="628" customWidth="1"/>
    <col min="14082" max="14082" width="25" style="628" customWidth="1"/>
    <col min="14083" max="14083" width="18.7109375" style="628" customWidth="1"/>
    <col min="14084" max="14084" width="29.7109375" style="628" customWidth="1"/>
    <col min="14085" max="14085" width="13.42578125" style="628" customWidth="1"/>
    <col min="14086" max="14086" width="13.85546875" style="628" customWidth="1"/>
    <col min="14087" max="14091" width="16.5703125" style="628" customWidth="1"/>
    <col min="14092" max="14092" width="20.5703125" style="628" customWidth="1"/>
    <col min="14093" max="14093" width="21.140625" style="628" customWidth="1"/>
    <col min="14094" max="14094" width="9.5703125" style="628" customWidth="1"/>
    <col min="14095" max="14095" width="0.42578125" style="628" customWidth="1"/>
    <col min="14096" max="14102" width="6.42578125" style="628" customWidth="1"/>
    <col min="14103" max="14331" width="11.42578125" style="628"/>
    <col min="14332" max="14332" width="1" style="628" customWidth="1"/>
    <col min="14333" max="14333" width="4.28515625" style="628" customWidth="1"/>
    <col min="14334" max="14334" width="34.7109375" style="628" customWidth="1"/>
    <col min="14335" max="14335" width="0" style="628" hidden="1" customWidth="1"/>
    <col min="14336" max="14336" width="20" style="628" customWidth="1"/>
    <col min="14337" max="14337" width="20.85546875" style="628" customWidth="1"/>
    <col min="14338" max="14338" width="25" style="628" customWidth="1"/>
    <col min="14339" max="14339" width="18.7109375" style="628" customWidth="1"/>
    <col min="14340" max="14340" width="29.7109375" style="628" customWidth="1"/>
    <col min="14341" max="14341" width="13.42578125" style="628" customWidth="1"/>
    <col min="14342" max="14342" width="13.85546875" style="628" customWidth="1"/>
    <col min="14343" max="14347" width="16.5703125" style="628" customWidth="1"/>
    <col min="14348" max="14348" width="20.5703125" style="628" customWidth="1"/>
    <col min="14349" max="14349" width="21.140625" style="628" customWidth="1"/>
    <col min="14350" max="14350" width="9.5703125" style="628" customWidth="1"/>
    <col min="14351" max="14351" width="0.42578125" style="628" customWidth="1"/>
    <col min="14352" max="14358" width="6.42578125" style="628" customWidth="1"/>
    <col min="14359" max="14587" width="11.42578125" style="628"/>
    <col min="14588" max="14588" width="1" style="628" customWidth="1"/>
    <col min="14589" max="14589" width="4.28515625" style="628" customWidth="1"/>
    <col min="14590" max="14590" width="34.7109375" style="628" customWidth="1"/>
    <col min="14591" max="14591" width="0" style="628" hidden="1" customWidth="1"/>
    <col min="14592" max="14592" width="20" style="628" customWidth="1"/>
    <col min="14593" max="14593" width="20.85546875" style="628" customWidth="1"/>
    <col min="14594" max="14594" width="25" style="628" customWidth="1"/>
    <col min="14595" max="14595" width="18.7109375" style="628" customWidth="1"/>
    <col min="14596" max="14596" width="29.7109375" style="628" customWidth="1"/>
    <col min="14597" max="14597" width="13.42578125" style="628" customWidth="1"/>
    <col min="14598" max="14598" width="13.85546875" style="628" customWidth="1"/>
    <col min="14599" max="14603" width="16.5703125" style="628" customWidth="1"/>
    <col min="14604" max="14604" width="20.5703125" style="628" customWidth="1"/>
    <col min="14605" max="14605" width="21.140625" style="628" customWidth="1"/>
    <col min="14606" max="14606" width="9.5703125" style="628" customWidth="1"/>
    <col min="14607" max="14607" width="0.42578125" style="628" customWidth="1"/>
    <col min="14608" max="14614" width="6.42578125" style="628" customWidth="1"/>
    <col min="14615" max="14843" width="11.42578125" style="628"/>
    <col min="14844" max="14844" width="1" style="628" customWidth="1"/>
    <col min="14845" max="14845" width="4.28515625" style="628" customWidth="1"/>
    <col min="14846" max="14846" width="34.7109375" style="628" customWidth="1"/>
    <col min="14847" max="14847" width="0" style="628" hidden="1" customWidth="1"/>
    <col min="14848" max="14848" width="20" style="628" customWidth="1"/>
    <col min="14849" max="14849" width="20.85546875" style="628" customWidth="1"/>
    <col min="14850" max="14850" width="25" style="628" customWidth="1"/>
    <col min="14851" max="14851" width="18.7109375" style="628" customWidth="1"/>
    <col min="14852" max="14852" width="29.7109375" style="628" customWidth="1"/>
    <col min="14853" max="14853" width="13.42578125" style="628" customWidth="1"/>
    <col min="14854" max="14854" width="13.85546875" style="628" customWidth="1"/>
    <col min="14855" max="14859" width="16.5703125" style="628" customWidth="1"/>
    <col min="14860" max="14860" width="20.5703125" style="628" customWidth="1"/>
    <col min="14861" max="14861" width="21.140625" style="628" customWidth="1"/>
    <col min="14862" max="14862" width="9.5703125" style="628" customWidth="1"/>
    <col min="14863" max="14863" width="0.42578125" style="628" customWidth="1"/>
    <col min="14864" max="14870" width="6.42578125" style="628" customWidth="1"/>
    <col min="14871" max="15099" width="11.42578125" style="628"/>
    <col min="15100" max="15100" width="1" style="628" customWidth="1"/>
    <col min="15101" max="15101" width="4.28515625" style="628" customWidth="1"/>
    <col min="15102" max="15102" width="34.7109375" style="628" customWidth="1"/>
    <col min="15103" max="15103" width="0" style="628" hidden="1" customWidth="1"/>
    <col min="15104" max="15104" width="20" style="628" customWidth="1"/>
    <col min="15105" max="15105" width="20.85546875" style="628" customWidth="1"/>
    <col min="15106" max="15106" width="25" style="628" customWidth="1"/>
    <col min="15107" max="15107" width="18.7109375" style="628" customWidth="1"/>
    <col min="15108" max="15108" width="29.7109375" style="628" customWidth="1"/>
    <col min="15109" max="15109" width="13.42578125" style="628" customWidth="1"/>
    <col min="15110" max="15110" width="13.85546875" style="628" customWidth="1"/>
    <col min="15111" max="15115" width="16.5703125" style="628" customWidth="1"/>
    <col min="15116" max="15116" width="20.5703125" style="628" customWidth="1"/>
    <col min="15117" max="15117" width="21.140625" style="628" customWidth="1"/>
    <col min="15118" max="15118" width="9.5703125" style="628" customWidth="1"/>
    <col min="15119" max="15119" width="0.42578125" style="628" customWidth="1"/>
    <col min="15120" max="15126" width="6.42578125" style="628" customWidth="1"/>
    <col min="15127" max="15355" width="11.42578125" style="628"/>
    <col min="15356" max="15356" width="1" style="628" customWidth="1"/>
    <col min="15357" max="15357" width="4.28515625" style="628" customWidth="1"/>
    <col min="15358" max="15358" width="34.7109375" style="628" customWidth="1"/>
    <col min="15359" max="15359" width="0" style="628" hidden="1" customWidth="1"/>
    <col min="15360" max="15360" width="20" style="628" customWidth="1"/>
    <col min="15361" max="15361" width="20.85546875" style="628" customWidth="1"/>
    <col min="15362" max="15362" width="25" style="628" customWidth="1"/>
    <col min="15363" max="15363" width="18.7109375" style="628" customWidth="1"/>
    <col min="15364" max="15364" width="29.7109375" style="628" customWidth="1"/>
    <col min="15365" max="15365" width="13.42578125" style="628" customWidth="1"/>
    <col min="15366" max="15366" width="13.85546875" style="628" customWidth="1"/>
    <col min="15367" max="15371" width="16.5703125" style="628" customWidth="1"/>
    <col min="15372" max="15372" width="20.5703125" style="628" customWidth="1"/>
    <col min="15373" max="15373" width="21.140625" style="628" customWidth="1"/>
    <col min="15374" max="15374" width="9.5703125" style="628" customWidth="1"/>
    <col min="15375" max="15375" width="0.42578125" style="628" customWidth="1"/>
    <col min="15376" max="15382" width="6.42578125" style="628" customWidth="1"/>
    <col min="15383" max="15611" width="11.42578125" style="628"/>
    <col min="15612" max="15612" width="1" style="628" customWidth="1"/>
    <col min="15613" max="15613" width="4.28515625" style="628" customWidth="1"/>
    <col min="15614" max="15614" width="34.7109375" style="628" customWidth="1"/>
    <col min="15615" max="15615" width="0" style="628" hidden="1" customWidth="1"/>
    <col min="15616" max="15616" width="20" style="628" customWidth="1"/>
    <col min="15617" max="15617" width="20.85546875" style="628" customWidth="1"/>
    <col min="15618" max="15618" width="25" style="628" customWidth="1"/>
    <col min="15619" max="15619" width="18.7109375" style="628" customWidth="1"/>
    <col min="15620" max="15620" width="29.7109375" style="628" customWidth="1"/>
    <col min="15621" max="15621" width="13.42578125" style="628" customWidth="1"/>
    <col min="15622" max="15622" width="13.85546875" style="628" customWidth="1"/>
    <col min="15623" max="15627" width="16.5703125" style="628" customWidth="1"/>
    <col min="15628" max="15628" width="20.5703125" style="628" customWidth="1"/>
    <col min="15629" max="15629" width="21.140625" style="628" customWidth="1"/>
    <col min="15630" max="15630" width="9.5703125" style="628" customWidth="1"/>
    <col min="15631" max="15631" width="0.42578125" style="628" customWidth="1"/>
    <col min="15632" max="15638" width="6.42578125" style="628" customWidth="1"/>
    <col min="15639" max="15867" width="11.42578125" style="628"/>
    <col min="15868" max="15868" width="1" style="628" customWidth="1"/>
    <col min="15869" max="15869" width="4.28515625" style="628" customWidth="1"/>
    <col min="15870" max="15870" width="34.7109375" style="628" customWidth="1"/>
    <col min="15871" max="15871" width="0" style="628" hidden="1" customWidth="1"/>
    <col min="15872" max="15872" width="20" style="628" customWidth="1"/>
    <col min="15873" max="15873" width="20.85546875" style="628" customWidth="1"/>
    <col min="15874" max="15874" width="25" style="628" customWidth="1"/>
    <col min="15875" max="15875" width="18.7109375" style="628" customWidth="1"/>
    <col min="15876" max="15876" width="29.7109375" style="628" customWidth="1"/>
    <col min="15877" max="15877" width="13.42578125" style="628" customWidth="1"/>
    <col min="15878" max="15878" width="13.85546875" style="628" customWidth="1"/>
    <col min="15879" max="15883" width="16.5703125" style="628" customWidth="1"/>
    <col min="15884" max="15884" width="20.5703125" style="628" customWidth="1"/>
    <col min="15885" max="15885" width="21.140625" style="628" customWidth="1"/>
    <col min="15886" max="15886" width="9.5703125" style="628" customWidth="1"/>
    <col min="15887" max="15887" width="0.42578125" style="628" customWidth="1"/>
    <col min="15888" max="15894" width="6.42578125" style="628" customWidth="1"/>
    <col min="15895" max="16123" width="11.42578125" style="628"/>
    <col min="16124" max="16124" width="1" style="628" customWidth="1"/>
    <col min="16125" max="16125" width="4.28515625" style="628" customWidth="1"/>
    <col min="16126" max="16126" width="34.7109375" style="628" customWidth="1"/>
    <col min="16127" max="16127" width="0" style="628" hidden="1" customWidth="1"/>
    <col min="16128" max="16128" width="20" style="628" customWidth="1"/>
    <col min="16129" max="16129" width="20.85546875" style="628" customWidth="1"/>
    <col min="16130" max="16130" width="25" style="628" customWidth="1"/>
    <col min="16131" max="16131" width="18.7109375" style="628" customWidth="1"/>
    <col min="16132" max="16132" width="29.7109375" style="628" customWidth="1"/>
    <col min="16133" max="16133" width="13.42578125" style="628" customWidth="1"/>
    <col min="16134" max="16134" width="13.85546875" style="628" customWidth="1"/>
    <col min="16135" max="16139" width="16.5703125" style="628" customWidth="1"/>
    <col min="16140" max="16140" width="20.5703125" style="628" customWidth="1"/>
    <col min="16141" max="16141" width="21.140625" style="628" customWidth="1"/>
    <col min="16142" max="16142" width="9.5703125" style="628" customWidth="1"/>
    <col min="16143" max="16143" width="0.42578125" style="628" customWidth="1"/>
    <col min="16144" max="16150" width="6.42578125" style="628" customWidth="1"/>
    <col min="16151" max="16371" width="11.42578125" style="628"/>
    <col min="16372" max="16384" width="11.42578125" style="628" customWidth="1"/>
  </cols>
  <sheetData>
    <row r="2" spans="1:16" ht="26.25" x14ac:dyDescent="0.25">
      <c r="B2" s="1151" t="s">
        <v>2</v>
      </c>
      <c r="C2" s="1152"/>
      <c r="D2" s="1152"/>
      <c r="E2" s="1152"/>
      <c r="F2" s="1152"/>
      <c r="G2" s="1152"/>
      <c r="H2" s="1152"/>
      <c r="I2" s="1152"/>
      <c r="J2" s="1152"/>
      <c r="K2" s="1152"/>
      <c r="L2" s="1152"/>
      <c r="M2" s="1152"/>
      <c r="N2" s="1152"/>
      <c r="O2" s="1152"/>
      <c r="P2" s="1152"/>
    </row>
    <row r="4" spans="1:16" ht="26.25" x14ac:dyDescent="0.25">
      <c r="B4" s="1157" t="s">
        <v>3</v>
      </c>
      <c r="C4" s="1157"/>
      <c r="D4" s="1157"/>
      <c r="E4" s="1157"/>
      <c r="F4" s="1157"/>
      <c r="G4" s="1157"/>
      <c r="H4" s="1157"/>
      <c r="I4" s="1157"/>
      <c r="J4" s="1157"/>
      <c r="K4" s="1157"/>
      <c r="L4" s="1157"/>
      <c r="M4" s="1157"/>
      <c r="N4" s="1157"/>
      <c r="O4" s="1157"/>
      <c r="P4" s="1157"/>
    </row>
    <row r="5" spans="1:16" customFormat="1" ht="21" x14ac:dyDescent="0.35">
      <c r="A5" s="1158" t="s">
        <v>4</v>
      </c>
      <c r="B5" s="1158"/>
      <c r="C5" s="1158"/>
      <c r="D5" s="1158"/>
      <c r="E5" s="1158"/>
      <c r="F5" s="1158"/>
      <c r="G5" s="1158"/>
      <c r="H5" s="1158"/>
      <c r="I5" s="1158"/>
      <c r="J5" s="1158"/>
      <c r="K5" s="1158"/>
      <c r="L5" s="1158"/>
    </row>
    <row r="6" spans="1:16" ht="15.75" thickBot="1" x14ac:dyDescent="0.3"/>
    <row r="7" spans="1:16" ht="21.75" thickBot="1" x14ac:dyDescent="0.3">
      <c r="B7" s="298" t="s">
        <v>5</v>
      </c>
      <c r="C7" s="1118" t="s">
        <v>978</v>
      </c>
      <c r="D7" s="1118"/>
      <c r="E7" s="1118"/>
      <c r="F7" s="1118"/>
      <c r="G7" s="1118"/>
      <c r="H7" s="1118"/>
      <c r="I7" s="1118"/>
      <c r="J7" s="1118"/>
      <c r="K7" s="1118"/>
      <c r="L7" s="1118"/>
      <c r="M7" s="1118"/>
      <c r="N7" s="1119"/>
    </row>
    <row r="8" spans="1:16" ht="16.5" thickBot="1" x14ac:dyDescent="0.3">
      <c r="B8" s="299" t="s">
        <v>6</v>
      </c>
      <c r="C8" s="1118"/>
      <c r="D8" s="1118"/>
      <c r="E8" s="1118"/>
      <c r="F8" s="1118"/>
      <c r="G8" s="1118"/>
      <c r="H8" s="1118"/>
      <c r="I8" s="1118"/>
      <c r="J8" s="1118"/>
      <c r="K8" s="1118"/>
      <c r="L8" s="1118"/>
      <c r="M8" s="1118"/>
      <c r="N8" s="1119"/>
    </row>
    <row r="9" spans="1:16" ht="16.5" thickBot="1" x14ac:dyDescent="0.3">
      <c r="B9" s="299" t="s">
        <v>7</v>
      </c>
      <c r="C9" s="1118"/>
      <c r="D9" s="1118"/>
      <c r="E9" s="1118"/>
      <c r="F9" s="1118"/>
      <c r="G9" s="1118"/>
      <c r="H9" s="1118"/>
      <c r="I9" s="1118"/>
      <c r="J9" s="1118"/>
      <c r="K9" s="1118"/>
      <c r="L9" s="1118"/>
      <c r="M9" s="1118"/>
      <c r="N9" s="1119"/>
    </row>
    <row r="10" spans="1:16" ht="16.5" thickBot="1" x14ac:dyDescent="0.3">
      <c r="B10" s="299" t="s">
        <v>8</v>
      </c>
      <c r="C10" s="1118"/>
      <c r="D10" s="1118"/>
      <c r="E10" s="1118"/>
      <c r="F10" s="1118"/>
      <c r="G10" s="1118"/>
      <c r="H10" s="1118"/>
      <c r="I10" s="1118"/>
      <c r="J10" s="1118"/>
      <c r="K10" s="1118"/>
      <c r="L10" s="1118"/>
      <c r="M10" s="1118"/>
      <c r="N10" s="1119"/>
    </row>
    <row r="11" spans="1:16" ht="16.5" thickBot="1" x14ac:dyDescent="0.3">
      <c r="B11" s="299" t="s">
        <v>9</v>
      </c>
      <c r="C11" s="1154">
        <v>24</v>
      </c>
      <c r="D11" s="1154"/>
      <c r="E11" s="1155"/>
      <c r="F11" s="629"/>
      <c r="G11" s="629"/>
      <c r="H11" s="629"/>
      <c r="I11" s="629"/>
      <c r="J11" s="629"/>
      <c r="K11" s="629"/>
      <c r="L11" s="629"/>
      <c r="M11" s="629"/>
      <c r="N11" s="630"/>
    </row>
    <row r="12" spans="1:16" ht="16.5" thickBot="1" x14ac:dyDescent="0.3">
      <c r="B12" s="300" t="s">
        <v>10</v>
      </c>
      <c r="C12" s="301">
        <v>42023</v>
      </c>
      <c r="D12" s="509"/>
      <c r="E12" s="509"/>
      <c r="F12" s="509"/>
      <c r="G12" s="509"/>
      <c r="H12" s="509"/>
      <c r="I12" s="509"/>
      <c r="J12" s="509"/>
      <c r="K12" s="509"/>
      <c r="L12" s="509"/>
      <c r="M12" s="509"/>
      <c r="N12" s="510"/>
    </row>
    <row r="13" spans="1:16" ht="15.75" x14ac:dyDescent="0.25">
      <c r="B13" s="302"/>
      <c r="C13" s="303"/>
      <c r="D13" s="304"/>
      <c r="E13" s="304"/>
      <c r="F13" s="304"/>
      <c r="G13" s="304"/>
      <c r="H13" s="304"/>
      <c r="I13" s="631"/>
      <c r="J13" s="631"/>
      <c r="K13" s="631"/>
      <c r="L13" s="631"/>
      <c r="M13" s="631"/>
      <c r="N13" s="304"/>
    </row>
    <row r="14" spans="1:16" ht="15.75" x14ac:dyDescent="0.25">
      <c r="G14" s="304"/>
      <c r="I14" s="631"/>
      <c r="J14" s="631"/>
      <c r="K14" s="631"/>
      <c r="L14" s="631"/>
      <c r="M14" s="631"/>
      <c r="N14" s="632"/>
    </row>
    <row r="15" spans="1:16" ht="30" customHeight="1" x14ac:dyDescent="0.25">
      <c r="B15" s="1122" t="s">
        <v>11</v>
      </c>
      <c r="C15" s="1122"/>
      <c r="D15" s="633" t="s">
        <v>12</v>
      </c>
      <c r="E15" s="633" t="s">
        <v>13</v>
      </c>
      <c r="F15" s="633" t="s">
        <v>14</v>
      </c>
      <c r="G15" s="304"/>
      <c r="I15" s="305"/>
      <c r="J15" s="305"/>
      <c r="K15" s="305"/>
      <c r="L15" s="305"/>
      <c r="M15" s="305"/>
      <c r="N15" s="632"/>
    </row>
    <row r="16" spans="1:16" ht="15.75" x14ac:dyDescent="0.25">
      <c r="B16" s="1122"/>
      <c r="C16" s="1122"/>
      <c r="D16" s="633">
        <v>24</v>
      </c>
      <c r="E16" s="634">
        <v>680184500</v>
      </c>
      <c r="F16" s="634">
        <v>250</v>
      </c>
      <c r="G16" s="304"/>
      <c r="I16" s="306"/>
      <c r="J16" s="306"/>
      <c r="K16" s="306"/>
      <c r="L16" s="306"/>
      <c r="M16" s="306"/>
      <c r="N16" s="632"/>
    </row>
    <row r="17" spans="1:14" ht="15.75" x14ac:dyDescent="0.25">
      <c r="B17" s="1122"/>
      <c r="C17" s="1122"/>
      <c r="D17" s="633"/>
      <c r="E17" s="634"/>
      <c r="F17" s="634"/>
      <c r="G17" s="304"/>
      <c r="I17" s="306"/>
      <c r="J17" s="306"/>
      <c r="K17" s="306"/>
      <c r="L17" s="306"/>
      <c r="M17" s="306"/>
      <c r="N17" s="632"/>
    </row>
    <row r="18" spans="1:14" ht="15.75" x14ac:dyDescent="0.25">
      <c r="B18" s="1122"/>
      <c r="C18" s="1122"/>
      <c r="D18" s="633"/>
      <c r="E18" s="634"/>
      <c r="F18" s="634"/>
      <c r="G18" s="304"/>
      <c r="I18" s="306"/>
      <c r="J18" s="306"/>
      <c r="K18" s="306"/>
      <c r="L18" s="306"/>
      <c r="M18" s="306"/>
      <c r="N18" s="632"/>
    </row>
    <row r="19" spans="1:14" ht="15.75" x14ac:dyDescent="0.25">
      <c r="B19" s="1122"/>
      <c r="C19" s="1122"/>
      <c r="D19" s="633"/>
      <c r="E19" s="635"/>
      <c r="F19" s="634"/>
      <c r="G19" s="304"/>
      <c r="H19" s="307"/>
      <c r="I19" s="306"/>
      <c r="J19" s="306"/>
      <c r="K19" s="306"/>
      <c r="L19" s="306"/>
      <c r="M19" s="306"/>
      <c r="N19" s="636"/>
    </row>
    <row r="20" spans="1:14" ht="15.75" x14ac:dyDescent="0.25">
      <c r="B20" s="1122"/>
      <c r="C20" s="1122"/>
      <c r="D20" s="633"/>
      <c r="E20" s="635"/>
      <c r="F20" s="634"/>
      <c r="G20" s="304"/>
      <c r="H20" s="307"/>
      <c r="I20" s="308"/>
      <c r="J20" s="308"/>
      <c r="K20" s="308"/>
      <c r="L20" s="308"/>
      <c r="M20" s="308"/>
      <c r="N20" s="636"/>
    </row>
    <row r="21" spans="1:14" ht="15.75" x14ac:dyDescent="0.25">
      <c r="B21" s="1122"/>
      <c r="C21" s="1122"/>
      <c r="D21" s="633"/>
      <c r="E21" s="635"/>
      <c r="F21" s="634"/>
      <c r="G21" s="304"/>
      <c r="H21" s="307"/>
      <c r="I21" s="631"/>
      <c r="J21" s="631"/>
      <c r="K21" s="631"/>
      <c r="L21" s="631"/>
      <c r="M21" s="631"/>
      <c r="N21" s="636"/>
    </row>
    <row r="22" spans="1:14" ht="15.75" x14ac:dyDescent="0.25">
      <c r="B22" s="1122"/>
      <c r="C22" s="1122"/>
      <c r="D22" s="633"/>
      <c r="E22" s="635"/>
      <c r="F22" s="634"/>
      <c r="G22" s="304"/>
      <c r="H22" s="307"/>
      <c r="I22" s="631"/>
      <c r="J22" s="631"/>
      <c r="K22" s="631"/>
      <c r="L22" s="631"/>
      <c r="M22" s="631"/>
      <c r="N22" s="636"/>
    </row>
    <row r="23" spans="1:14" ht="16.5" thickBot="1" x14ac:dyDescent="0.3">
      <c r="B23" s="1123" t="s">
        <v>15</v>
      </c>
      <c r="C23" s="1124"/>
      <c r="D23" s="633"/>
      <c r="E23" s="637">
        <f>SUM(E16:E22)</f>
        <v>680184500</v>
      </c>
      <c r="F23" s="634">
        <f>SUM(F16:F22)</f>
        <v>250</v>
      </c>
      <c r="G23" s="304"/>
      <c r="H23" s="307"/>
      <c r="I23" s="631"/>
      <c r="J23" s="631"/>
      <c r="K23" s="631"/>
      <c r="L23" s="631"/>
      <c r="M23" s="631"/>
      <c r="N23" s="636"/>
    </row>
    <row r="24" spans="1:14" ht="45.75" thickBot="1" x14ac:dyDescent="0.3">
      <c r="A24" s="638"/>
      <c r="B24" s="639" t="s">
        <v>16</v>
      </c>
      <c r="C24" s="639" t="s">
        <v>17</v>
      </c>
      <c r="E24" s="305"/>
      <c r="F24" s="305"/>
      <c r="G24" s="305"/>
      <c r="H24" s="305"/>
      <c r="I24" s="640"/>
      <c r="J24" s="640"/>
      <c r="K24" s="640"/>
      <c r="L24" s="640"/>
      <c r="M24" s="640"/>
    </row>
    <row r="25" spans="1:14" ht="15.75" thickBot="1" x14ac:dyDescent="0.3">
      <c r="A25" s="641">
        <v>1</v>
      </c>
      <c r="C25" s="642">
        <f>+F23*80%</f>
        <v>200</v>
      </c>
      <c r="D25" s="643"/>
      <c r="E25" s="644">
        <f>E23</f>
        <v>680184500</v>
      </c>
      <c r="F25" s="309"/>
      <c r="G25" s="309"/>
      <c r="H25" s="309"/>
      <c r="I25" s="645"/>
      <c r="J25" s="645"/>
      <c r="K25" s="645"/>
      <c r="L25" s="645"/>
      <c r="M25" s="645"/>
    </row>
    <row r="26" spans="1:14" x14ac:dyDescent="0.25">
      <c r="A26" s="646"/>
      <c r="C26" s="310"/>
      <c r="D26" s="306"/>
      <c r="E26" s="311"/>
      <c r="F26" s="309"/>
      <c r="G26" s="309"/>
      <c r="H26" s="309"/>
      <c r="I26" s="645"/>
      <c r="J26" s="645"/>
      <c r="K26" s="645"/>
      <c r="L26" s="645"/>
      <c r="M26" s="645"/>
    </row>
    <row r="27" spans="1:14" x14ac:dyDescent="0.25">
      <c r="A27" s="646"/>
      <c r="C27" s="310"/>
      <c r="D27" s="306"/>
      <c r="E27" s="311"/>
      <c r="F27" s="309"/>
      <c r="G27" s="309"/>
      <c r="H27" s="309"/>
      <c r="I27" s="645"/>
      <c r="J27" s="645"/>
      <c r="K27" s="645"/>
      <c r="L27" s="645"/>
      <c r="M27" s="645"/>
    </row>
    <row r="28" spans="1:14" x14ac:dyDescent="0.25">
      <c r="A28" s="646"/>
      <c r="B28" s="647" t="s">
        <v>18</v>
      </c>
      <c r="C28"/>
      <c r="D28"/>
      <c r="E28"/>
      <c r="F28"/>
      <c r="G28"/>
      <c r="H28"/>
      <c r="I28" s="631"/>
      <c r="J28" s="631"/>
      <c r="K28" s="631"/>
      <c r="L28" s="631"/>
      <c r="M28" s="631"/>
      <c r="N28" s="632"/>
    </row>
    <row r="29" spans="1:14" x14ac:dyDescent="0.25">
      <c r="A29" s="646"/>
      <c r="B29"/>
      <c r="C29"/>
      <c r="D29"/>
      <c r="E29"/>
      <c r="F29"/>
      <c r="G29"/>
      <c r="H29"/>
      <c r="I29" s="631"/>
      <c r="J29" s="631"/>
      <c r="K29" s="631"/>
      <c r="L29" s="631"/>
      <c r="M29" s="631"/>
      <c r="N29" s="632"/>
    </row>
    <row r="30" spans="1:14" x14ac:dyDescent="0.25">
      <c r="A30" s="646"/>
      <c r="B30" s="658" t="s">
        <v>19</v>
      </c>
      <c r="C30" s="658" t="s">
        <v>0</v>
      </c>
      <c r="D30" s="658" t="s">
        <v>20</v>
      </c>
      <c r="E30" s="658" t="s">
        <v>21</v>
      </c>
      <c r="F30"/>
      <c r="G30"/>
      <c r="H30"/>
      <c r="I30" s="631"/>
      <c r="J30" s="631"/>
      <c r="K30" s="631"/>
      <c r="L30" s="631"/>
      <c r="M30" s="631"/>
      <c r="N30" s="632"/>
    </row>
    <row r="31" spans="1:14" x14ac:dyDescent="0.25">
      <c r="A31" s="646"/>
      <c r="B31" s="865" t="s">
        <v>22</v>
      </c>
      <c r="C31" s="655" t="s">
        <v>23</v>
      </c>
      <c r="D31" s="866"/>
      <c r="E31" s="867"/>
      <c r="F31"/>
      <c r="G31"/>
      <c r="H31"/>
      <c r="I31" s="631"/>
      <c r="J31" s="631"/>
      <c r="K31" s="631"/>
      <c r="L31" s="631"/>
      <c r="M31" s="631"/>
      <c r="N31" s="632"/>
    </row>
    <row r="32" spans="1:14" x14ac:dyDescent="0.25">
      <c r="A32" s="646"/>
      <c r="B32" s="654" t="s">
        <v>24</v>
      </c>
      <c r="C32" s="655" t="s">
        <v>23</v>
      </c>
      <c r="D32" s="865"/>
      <c r="E32" s="868"/>
      <c r="F32"/>
      <c r="G32"/>
      <c r="H32"/>
      <c r="I32" s="631"/>
      <c r="J32" s="631"/>
      <c r="K32" s="631"/>
      <c r="L32" s="631"/>
      <c r="M32" s="631"/>
      <c r="N32" s="632"/>
    </row>
    <row r="33" spans="1:14" x14ac:dyDescent="0.25">
      <c r="A33" s="646"/>
      <c r="B33" s="654" t="s">
        <v>25</v>
      </c>
      <c r="C33" s="655" t="s">
        <v>23</v>
      </c>
      <c r="D33" s="655"/>
      <c r="E33" s="351"/>
      <c r="F33" s="396"/>
      <c r="G33"/>
      <c r="H33"/>
      <c r="I33" s="631"/>
      <c r="J33" s="631"/>
      <c r="K33" s="631"/>
      <c r="L33" s="631"/>
      <c r="M33" s="631"/>
      <c r="N33" s="632"/>
    </row>
    <row r="34" spans="1:14" x14ac:dyDescent="0.25">
      <c r="A34" s="646"/>
      <c r="B34" s="654" t="s">
        <v>26</v>
      </c>
      <c r="C34" s="655" t="s">
        <v>23</v>
      </c>
      <c r="D34" s="655"/>
      <c r="E34" s="861"/>
      <c r="F34"/>
      <c r="G34"/>
      <c r="H34"/>
      <c r="I34" s="631"/>
      <c r="J34" s="631"/>
      <c r="K34" s="631"/>
      <c r="L34" s="631"/>
      <c r="M34" s="631"/>
      <c r="N34" s="632"/>
    </row>
    <row r="35" spans="1:14" x14ac:dyDescent="0.25">
      <c r="A35" s="646"/>
      <c r="B35"/>
      <c r="C35"/>
      <c r="D35"/>
      <c r="E35"/>
      <c r="F35"/>
      <c r="G35"/>
      <c r="H35"/>
      <c r="I35" s="631"/>
      <c r="J35" s="631"/>
      <c r="K35" s="631"/>
      <c r="L35" s="631"/>
      <c r="M35" s="631"/>
      <c r="N35" s="632"/>
    </row>
    <row r="36" spans="1:14" x14ac:dyDescent="0.25">
      <c r="A36" s="646"/>
      <c r="B36"/>
      <c r="C36"/>
      <c r="D36"/>
      <c r="E36"/>
      <c r="F36"/>
      <c r="G36"/>
      <c r="H36"/>
      <c r="I36" s="631"/>
      <c r="J36" s="631"/>
      <c r="K36" s="631"/>
      <c r="L36" s="631"/>
      <c r="M36" s="631"/>
      <c r="N36" s="632"/>
    </row>
    <row r="37" spans="1:14" x14ac:dyDescent="0.25">
      <c r="A37" s="646"/>
      <c r="B37" s="647" t="s">
        <v>27</v>
      </c>
      <c r="C37"/>
      <c r="D37"/>
      <c r="E37"/>
      <c r="F37"/>
      <c r="G37"/>
      <c r="H37"/>
      <c r="I37" s="631"/>
      <c r="J37" s="631"/>
      <c r="K37" s="631"/>
      <c r="L37" s="631"/>
      <c r="M37" s="631"/>
      <c r="N37" s="632"/>
    </row>
    <row r="38" spans="1:14" x14ac:dyDescent="0.25">
      <c r="A38" s="646"/>
      <c r="B38"/>
      <c r="C38"/>
      <c r="D38"/>
      <c r="E38"/>
      <c r="F38"/>
      <c r="G38"/>
      <c r="H38"/>
      <c r="I38" s="631"/>
      <c r="J38" s="631"/>
      <c r="K38" s="631"/>
      <c r="L38" s="631"/>
      <c r="M38" s="631"/>
      <c r="N38" s="632"/>
    </row>
    <row r="39" spans="1:14" x14ac:dyDescent="0.25">
      <c r="A39" s="646"/>
      <c r="B39"/>
      <c r="C39"/>
      <c r="D39"/>
      <c r="E39"/>
      <c r="F39"/>
      <c r="G39"/>
      <c r="H39"/>
      <c r="I39" s="631"/>
      <c r="J39" s="631"/>
      <c r="K39" s="631"/>
      <c r="L39" s="631"/>
      <c r="M39" s="631"/>
      <c r="N39" s="632"/>
    </row>
    <row r="40" spans="1:14" x14ac:dyDescent="0.25">
      <c r="A40" s="646"/>
      <c r="B40" s="658" t="s">
        <v>19</v>
      </c>
      <c r="C40" s="658" t="s">
        <v>28</v>
      </c>
      <c r="D40" s="659" t="s">
        <v>29</v>
      </c>
      <c r="E40" s="659" t="s">
        <v>30</v>
      </c>
      <c r="F40"/>
      <c r="G40"/>
      <c r="H40"/>
      <c r="I40" s="631"/>
      <c r="J40" s="631"/>
      <c r="K40" s="631"/>
      <c r="L40" s="631"/>
      <c r="M40" s="631"/>
      <c r="N40" s="632"/>
    </row>
    <row r="41" spans="1:14" ht="42.75" x14ac:dyDescent="0.25">
      <c r="A41" s="646"/>
      <c r="B41" s="660" t="s">
        <v>31</v>
      </c>
      <c r="C41" s="661">
        <v>40</v>
      </c>
      <c r="D41" s="655">
        <v>0</v>
      </c>
      <c r="E41" s="1125">
        <f>+D41+D42</f>
        <v>0</v>
      </c>
      <c r="F41"/>
      <c r="G41"/>
      <c r="H41"/>
      <c r="I41" s="631"/>
      <c r="J41" s="631"/>
      <c r="K41" s="631"/>
      <c r="L41" s="631"/>
      <c r="M41" s="631"/>
      <c r="N41" s="632"/>
    </row>
    <row r="42" spans="1:14" ht="71.25" x14ac:dyDescent="0.25">
      <c r="A42" s="646"/>
      <c r="B42" s="660" t="s">
        <v>32</v>
      </c>
      <c r="C42" s="661">
        <v>60</v>
      </c>
      <c r="D42" s="655">
        <v>0</v>
      </c>
      <c r="E42" s="1126"/>
      <c r="F42"/>
      <c r="G42"/>
      <c r="H42"/>
      <c r="I42" s="631"/>
      <c r="J42" s="631"/>
      <c r="K42" s="631"/>
      <c r="L42" s="631"/>
      <c r="M42" s="631"/>
      <c r="N42" s="632"/>
    </row>
    <row r="43" spans="1:14" x14ac:dyDescent="0.25">
      <c r="A43" s="646"/>
      <c r="C43" s="310"/>
      <c r="D43" s="306"/>
      <c r="E43" s="311"/>
      <c r="F43" s="309"/>
      <c r="G43" s="309"/>
      <c r="H43" s="309"/>
      <c r="I43" s="645"/>
      <c r="J43" s="645"/>
      <c r="K43" s="645"/>
      <c r="L43" s="645"/>
      <c r="M43" s="645"/>
    </row>
    <row r="44" spans="1:14" x14ac:dyDescent="0.25">
      <c r="A44" s="646"/>
      <c r="C44" s="310"/>
      <c r="D44" s="306"/>
      <c r="E44" s="311"/>
      <c r="F44" s="309"/>
      <c r="G44" s="309"/>
      <c r="H44" s="309"/>
      <c r="I44" s="645"/>
      <c r="J44" s="645"/>
      <c r="K44" s="645"/>
      <c r="L44" s="645"/>
      <c r="M44" s="645"/>
    </row>
    <row r="45" spans="1:14" x14ac:dyDescent="0.25">
      <c r="A45" s="646"/>
      <c r="C45" s="310"/>
      <c r="D45" s="306"/>
      <c r="E45" s="311"/>
      <c r="F45" s="309"/>
      <c r="G45" s="309"/>
      <c r="H45" s="309"/>
      <c r="I45" s="645"/>
      <c r="J45" s="645"/>
      <c r="K45" s="645"/>
      <c r="L45" s="645"/>
      <c r="M45" s="645"/>
    </row>
    <row r="46" spans="1:14" ht="15.75" thickBot="1" x14ac:dyDescent="0.3">
      <c r="M46" s="1127" t="s">
        <v>485</v>
      </c>
      <c r="N46" s="1127"/>
    </row>
    <row r="47" spans="1:14" x14ac:dyDescent="0.25">
      <c r="B47" s="662" t="s">
        <v>33</v>
      </c>
      <c r="M47" s="663"/>
      <c r="N47" s="663"/>
    </row>
    <row r="48" spans="1:14" ht="15.75" thickBot="1" x14ac:dyDescent="0.3">
      <c r="M48" s="663"/>
      <c r="N48" s="663"/>
    </row>
    <row r="49" spans="1:26" s="631" customFormat="1" ht="60" x14ac:dyDescent="0.25">
      <c r="B49" s="664" t="s">
        <v>34</v>
      </c>
      <c r="C49" s="664" t="s">
        <v>35</v>
      </c>
      <c r="D49" s="664" t="s">
        <v>36</v>
      </c>
      <c r="E49" s="664" t="s">
        <v>37</v>
      </c>
      <c r="F49" s="664" t="s">
        <v>38</v>
      </c>
      <c r="G49" s="664" t="s">
        <v>39</v>
      </c>
      <c r="H49" s="664" t="s">
        <v>40</v>
      </c>
      <c r="I49" s="664" t="s">
        <v>41</v>
      </c>
      <c r="J49" s="664" t="s">
        <v>42</v>
      </c>
      <c r="K49" s="664" t="s">
        <v>43</v>
      </c>
      <c r="L49" s="664" t="s">
        <v>44</v>
      </c>
      <c r="M49" s="665" t="s">
        <v>45</v>
      </c>
      <c r="N49" s="664" t="s">
        <v>46</v>
      </c>
      <c r="O49" s="664" t="s">
        <v>47</v>
      </c>
      <c r="P49" s="666" t="s">
        <v>48</v>
      </c>
      <c r="Q49" s="666" t="s">
        <v>49</v>
      </c>
    </row>
    <row r="50" spans="1:26" s="827" customFormat="1" x14ac:dyDescent="0.25">
      <c r="A50" s="869">
        <v>1</v>
      </c>
      <c r="B50" s="870" t="s">
        <v>978</v>
      </c>
      <c r="C50" s="870" t="s">
        <v>978</v>
      </c>
      <c r="D50" s="871" t="s">
        <v>683</v>
      </c>
      <c r="E50" s="871" t="s">
        <v>979</v>
      </c>
      <c r="F50" s="872" t="s">
        <v>0</v>
      </c>
      <c r="G50" s="873" t="s">
        <v>50</v>
      </c>
      <c r="H50" s="874">
        <v>40940</v>
      </c>
      <c r="I50" s="874">
        <v>41090</v>
      </c>
      <c r="J50" s="875" t="s">
        <v>20</v>
      </c>
      <c r="K50" s="876">
        <f>(I50-H50)/30</f>
        <v>5</v>
      </c>
      <c r="L50" s="876">
        <v>0</v>
      </c>
      <c r="M50" s="877">
        <v>300</v>
      </c>
      <c r="N50" s="878" t="s">
        <v>50</v>
      </c>
      <c r="O50" s="879">
        <f>17801127+17725863+15084455+17801127+16725927+17263527+17801127+17263527</f>
        <v>137466680</v>
      </c>
      <c r="P50" s="880">
        <v>37</v>
      </c>
      <c r="Q50" s="881"/>
      <c r="R50" s="826"/>
      <c r="S50" s="826"/>
      <c r="T50" s="826"/>
      <c r="U50" s="826"/>
      <c r="V50" s="826"/>
      <c r="W50" s="826"/>
      <c r="X50" s="826"/>
      <c r="Y50" s="826"/>
      <c r="Z50" s="826"/>
    </row>
    <row r="51" spans="1:26" s="827" customFormat="1" x14ac:dyDescent="0.25">
      <c r="A51" s="869">
        <v>2</v>
      </c>
      <c r="B51" s="870" t="s">
        <v>978</v>
      </c>
      <c r="C51" s="870" t="s">
        <v>978</v>
      </c>
      <c r="D51" s="871" t="s">
        <v>683</v>
      </c>
      <c r="E51" s="871" t="s">
        <v>980</v>
      </c>
      <c r="F51" s="872" t="s">
        <v>0</v>
      </c>
      <c r="G51" s="873" t="s">
        <v>50</v>
      </c>
      <c r="H51" s="874">
        <v>41091</v>
      </c>
      <c r="I51" s="874">
        <v>41258</v>
      </c>
      <c r="J51" s="875" t="s">
        <v>20</v>
      </c>
      <c r="K51" s="876">
        <f t="shared" ref="K51:K53" si="0">(I51-H51)/30</f>
        <v>5.5666666666666664</v>
      </c>
      <c r="L51" s="876">
        <v>0</v>
      </c>
      <c r="M51" s="877">
        <v>300</v>
      </c>
      <c r="N51" s="878" t="s">
        <v>50</v>
      </c>
      <c r="O51" s="879">
        <f>18338727+17263527+84617505+11349927</f>
        <v>131569686</v>
      </c>
      <c r="P51" s="880">
        <v>37</v>
      </c>
      <c r="Q51" s="881"/>
      <c r="R51" s="826"/>
      <c r="S51" s="826"/>
      <c r="T51" s="826"/>
      <c r="U51" s="826"/>
      <c r="V51" s="826"/>
      <c r="W51" s="826"/>
      <c r="X51" s="826"/>
      <c r="Y51" s="826"/>
      <c r="Z51" s="826"/>
    </row>
    <row r="52" spans="1:26" s="827" customFormat="1" ht="60" x14ac:dyDescent="0.25">
      <c r="A52" s="869">
        <v>3</v>
      </c>
      <c r="B52" s="870" t="s">
        <v>978</v>
      </c>
      <c r="C52" s="870" t="s">
        <v>978</v>
      </c>
      <c r="D52" s="871" t="s">
        <v>683</v>
      </c>
      <c r="E52" s="871" t="s">
        <v>981</v>
      </c>
      <c r="F52" s="872" t="s">
        <v>0</v>
      </c>
      <c r="G52" s="873" t="s">
        <v>50</v>
      </c>
      <c r="H52" s="874">
        <v>41275</v>
      </c>
      <c r="I52" s="874">
        <v>41526</v>
      </c>
      <c r="J52" s="875" t="s">
        <v>20</v>
      </c>
      <c r="K52" s="876">
        <f t="shared" si="0"/>
        <v>8.3666666666666671</v>
      </c>
      <c r="L52" s="876">
        <v>0</v>
      </c>
      <c r="M52" s="877">
        <v>300</v>
      </c>
      <c r="N52" s="878" t="s">
        <v>50</v>
      </c>
      <c r="O52" s="879">
        <v>204055616</v>
      </c>
      <c r="P52" s="880">
        <v>37</v>
      </c>
      <c r="Q52" s="882" t="s">
        <v>982</v>
      </c>
      <c r="R52" s="826"/>
      <c r="S52" s="826"/>
      <c r="T52" s="826"/>
      <c r="U52" s="826"/>
      <c r="V52" s="826"/>
      <c r="W52" s="826"/>
      <c r="X52" s="826"/>
      <c r="Y52" s="826"/>
      <c r="Z52" s="826"/>
    </row>
    <row r="53" spans="1:26" s="827" customFormat="1" ht="132" customHeight="1" x14ac:dyDescent="0.25">
      <c r="A53" s="869">
        <v>4</v>
      </c>
      <c r="B53" s="870" t="s">
        <v>978</v>
      </c>
      <c r="C53" s="870" t="s">
        <v>978</v>
      </c>
      <c r="D53" s="871" t="s">
        <v>683</v>
      </c>
      <c r="E53" s="871" t="s">
        <v>983</v>
      </c>
      <c r="F53" s="872" t="s">
        <v>0</v>
      </c>
      <c r="G53" s="873" t="s">
        <v>50</v>
      </c>
      <c r="H53" s="874">
        <v>41518</v>
      </c>
      <c r="I53" s="874">
        <v>41988</v>
      </c>
      <c r="J53" s="875" t="s">
        <v>20</v>
      </c>
      <c r="K53" s="876">
        <f t="shared" si="0"/>
        <v>15.666666666666666</v>
      </c>
      <c r="L53" s="876">
        <v>0</v>
      </c>
      <c r="M53" s="877">
        <v>250</v>
      </c>
      <c r="N53" s="878" t="s">
        <v>50</v>
      </c>
      <c r="O53" s="879">
        <f>740860800-72398650+180904750-3307000+87264750</f>
        <v>933324650</v>
      </c>
      <c r="P53" s="880">
        <v>37</v>
      </c>
      <c r="Q53" s="882" t="s">
        <v>984</v>
      </c>
      <c r="R53" s="826"/>
      <c r="S53" s="826"/>
      <c r="T53" s="826"/>
      <c r="U53" s="826"/>
      <c r="V53" s="826"/>
      <c r="W53" s="826"/>
      <c r="X53" s="826"/>
      <c r="Y53" s="826"/>
      <c r="Z53" s="826"/>
    </row>
    <row r="54" spans="1:26" s="327" customFormat="1" x14ac:dyDescent="0.25">
      <c r="A54" s="316"/>
      <c r="B54" s="329" t="s">
        <v>30</v>
      </c>
      <c r="C54" s="330"/>
      <c r="D54" s="317"/>
      <c r="E54" s="331"/>
      <c r="F54" s="332"/>
      <c r="G54" s="332"/>
      <c r="H54" s="332"/>
      <c r="I54" s="321"/>
      <c r="J54" s="321"/>
      <c r="K54" s="333">
        <f>SUM(K50:K53)</f>
        <v>34.6</v>
      </c>
      <c r="L54" s="334"/>
      <c r="M54" s="333">
        <v>300</v>
      </c>
      <c r="N54" s="334">
        <f>SUM(N50:N52)</f>
        <v>0</v>
      </c>
      <c r="O54" s="328"/>
      <c r="P54" s="328"/>
      <c r="Q54" s="524"/>
    </row>
    <row r="55" spans="1:26" s="335" customFormat="1" x14ac:dyDescent="0.25">
      <c r="E55" s="336"/>
      <c r="K55" s="337"/>
    </row>
    <row r="56" spans="1:26" s="335" customFormat="1" x14ac:dyDescent="0.25">
      <c r="B56" s="1128" t="s">
        <v>51</v>
      </c>
      <c r="C56" s="1128" t="s">
        <v>52</v>
      </c>
      <c r="D56" s="1130" t="s">
        <v>53</v>
      </c>
      <c r="E56" s="1130"/>
      <c r="H56" s="338"/>
      <c r="K56" s="339"/>
      <c r="L56" s="339"/>
      <c r="M56" s="339"/>
    </row>
    <row r="57" spans="1:26" s="335" customFormat="1" ht="18.75" x14ac:dyDescent="0.25">
      <c r="B57" s="1129"/>
      <c r="C57" s="1129"/>
      <c r="D57" s="512" t="s">
        <v>54</v>
      </c>
      <c r="E57" s="340" t="s">
        <v>55</v>
      </c>
      <c r="F57" s="341" t="s">
        <v>689</v>
      </c>
      <c r="H57" s="342"/>
      <c r="I57" s="343"/>
      <c r="K57" s="343"/>
      <c r="L57" s="339"/>
    </row>
    <row r="58" spans="1:26" s="883" customFormat="1" ht="18.75" x14ac:dyDescent="0.25">
      <c r="B58" s="884" t="s">
        <v>56</v>
      </c>
      <c r="C58" s="885">
        <f>+K54</f>
        <v>34.6</v>
      </c>
      <c r="D58" s="886" t="s">
        <v>23</v>
      </c>
      <c r="E58" s="886"/>
      <c r="F58" s="870"/>
      <c r="G58" s="887"/>
      <c r="H58" s="888"/>
      <c r="I58" s="888"/>
      <c r="J58" s="887"/>
      <c r="L58" s="889" t="e">
        <f>K50+#REF!+#REF!+#REF!</f>
        <v>#REF!</v>
      </c>
      <c r="M58" s="887"/>
    </row>
    <row r="59" spans="1:26" s="883" customFormat="1" x14ac:dyDescent="0.25">
      <c r="B59" s="884" t="s">
        <v>57</v>
      </c>
      <c r="C59" s="890">
        <f>+M54</f>
        <v>300</v>
      </c>
      <c r="D59" s="886" t="s">
        <v>23</v>
      </c>
      <c r="E59" s="886"/>
      <c r="F59" s="891"/>
    </row>
    <row r="60" spans="1:26" s="335" customFormat="1" x14ac:dyDescent="0.25">
      <c r="B60" s="350"/>
      <c r="C60" s="1028"/>
      <c r="D60" s="1028"/>
      <c r="E60" s="1028"/>
      <c r="F60" s="1028"/>
      <c r="G60" s="1028"/>
      <c r="H60" s="1028"/>
      <c r="I60" s="1028"/>
      <c r="J60" s="1028"/>
      <c r="K60" s="1028"/>
      <c r="L60" s="1028"/>
      <c r="M60" s="1028"/>
      <c r="N60" s="1028"/>
    </row>
    <row r="61" spans="1:26" ht="15.75" thickBot="1" x14ac:dyDescent="0.3"/>
    <row r="62" spans="1:26" ht="27" thickBot="1" x14ac:dyDescent="0.3">
      <c r="B62" s="1156" t="s">
        <v>58</v>
      </c>
      <c r="C62" s="1156"/>
      <c r="D62" s="1156"/>
      <c r="E62" s="1156"/>
      <c r="F62" s="1156"/>
      <c r="G62" s="1156"/>
      <c r="H62" s="1156"/>
      <c r="I62" s="1156"/>
      <c r="J62" s="1156"/>
      <c r="K62" s="1156"/>
      <c r="L62" s="1156"/>
      <c r="M62" s="1156"/>
      <c r="N62" s="1156"/>
    </row>
    <row r="65" spans="2:18" ht="90" x14ac:dyDescent="0.25">
      <c r="B65" s="667" t="s">
        <v>59</v>
      </c>
      <c r="C65" s="668" t="s">
        <v>60</v>
      </c>
      <c r="D65" s="668" t="s">
        <v>61</v>
      </c>
      <c r="E65" s="668" t="s">
        <v>62</v>
      </c>
      <c r="F65" s="668" t="s">
        <v>63</v>
      </c>
      <c r="G65" s="668" t="s">
        <v>64</v>
      </c>
      <c r="H65" s="668" t="s">
        <v>498</v>
      </c>
      <c r="I65" s="667" t="s">
        <v>65</v>
      </c>
      <c r="J65" s="668" t="s">
        <v>66</v>
      </c>
      <c r="K65" s="668" t="s">
        <v>67</v>
      </c>
      <c r="L65" s="668" t="s">
        <v>68</v>
      </c>
      <c r="M65" s="668" t="s">
        <v>69</v>
      </c>
      <c r="N65" s="669" t="s">
        <v>70</v>
      </c>
      <c r="O65" s="669" t="s">
        <v>71</v>
      </c>
      <c r="P65" s="1093" t="s">
        <v>21</v>
      </c>
      <c r="Q65" s="1095"/>
      <c r="R65" s="668" t="s">
        <v>72</v>
      </c>
    </row>
    <row r="66" spans="2:18" x14ac:dyDescent="0.25">
      <c r="B66" s="654" t="s">
        <v>113</v>
      </c>
      <c r="C66" s="654" t="s">
        <v>113</v>
      </c>
      <c r="D66" s="892" t="s">
        <v>985</v>
      </c>
      <c r="E66" s="351">
        <v>250</v>
      </c>
      <c r="F66" s="316" t="s">
        <v>0</v>
      </c>
      <c r="G66" s="352" t="s">
        <v>50</v>
      </c>
      <c r="H66" s="316" t="s">
        <v>50</v>
      </c>
      <c r="I66" s="316" t="s">
        <v>50</v>
      </c>
      <c r="J66" s="316" t="s">
        <v>50</v>
      </c>
      <c r="K66" s="316" t="s">
        <v>0</v>
      </c>
      <c r="L66" s="671" t="s">
        <v>0</v>
      </c>
      <c r="M66" s="671" t="s">
        <v>0</v>
      </c>
      <c r="N66" s="671" t="s">
        <v>0</v>
      </c>
      <c r="O66" s="671" t="s">
        <v>0</v>
      </c>
      <c r="P66" s="1324"/>
      <c r="Q66" s="1325"/>
      <c r="R66" s="236" t="s">
        <v>0</v>
      </c>
    </row>
    <row r="67" spans="2:18" x14ac:dyDescent="0.25">
      <c r="B67" s="628" t="s">
        <v>73</v>
      </c>
    </row>
    <row r="68" spans="2:18" x14ac:dyDescent="0.25">
      <c r="B68" s="628" t="s">
        <v>74</v>
      </c>
    </row>
    <row r="69" spans="2:18" x14ac:dyDescent="0.25">
      <c r="B69" s="628" t="s">
        <v>75</v>
      </c>
    </row>
    <row r="71" spans="2:18" ht="15.75" thickBot="1" x14ac:dyDescent="0.3"/>
    <row r="72" spans="2:18" ht="27" thickBot="1" x14ac:dyDescent="0.3">
      <c r="B72" s="1146" t="s">
        <v>76</v>
      </c>
      <c r="C72" s="1147"/>
      <c r="D72" s="1147"/>
      <c r="E72" s="1147"/>
      <c r="F72" s="1147"/>
      <c r="G72" s="1147"/>
      <c r="H72" s="1147"/>
      <c r="I72" s="1147"/>
      <c r="J72" s="1147"/>
      <c r="K72" s="1147"/>
      <c r="L72" s="1147"/>
      <c r="M72" s="1147"/>
      <c r="N72" s="1148"/>
    </row>
    <row r="77" spans="2:18" x14ac:dyDescent="0.25">
      <c r="B77" s="1096" t="s">
        <v>77</v>
      </c>
      <c r="C77" s="1114" t="s">
        <v>78</v>
      </c>
      <c r="D77" s="1114" t="s">
        <v>79</v>
      </c>
      <c r="E77" s="1114" t="s">
        <v>80</v>
      </c>
      <c r="F77" s="1114" t="s">
        <v>81</v>
      </c>
      <c r="G77" s="1114" t="s">
        <v>82</v>
      </c>
      <c r="H77" s="1114" t="s">
        <v>83</v>
      </c>
      <c r="I77" s="1114" t="s">
        <v>84</v>
      </c>
      <c r="J77" s="1114" t="s">
        <v>85</v>
      </c>
      <c r="K77" s="1114"/>
      <c r="L77" s="1114"/>
      <c r="M77" s="1114" t="s">
        <v>86</v>
      </c>
      <c r="N77" s="1114" t="s">
        <v>692</v>
      </c>
      <c r="O77" s="1114" t="s">
        <v>693</v>
      </c>
      <c r="P77" s="1114" t="s">
        <v>21</v>
      </c>
      <c r="Q77" s="1114"/>
    </row>
    <row r="78" spans="2:18" x14ac:dyDescent="0.25">
      <c r="B78" s="1097"/>
      <c r="C78" s="1114"/>
      <c r="D78" s="1114"/>
      <c r="E78" s="1114"/>
      <c r="F78" s="1114"/>
      <c r="G78" s="1114"/>
      <c r="H78" s="1114"/>
      <c r="I78" s="1114"/>
      <c r="J78" s="672" t="s">
        <v>87</v>
      </c>
      <c r="K78" s="673" t="s">
        <v>88</v>
      </c>
      <c r="L78" s="674" t="s">
        <v>89</v>
      </c>
      <c r="M78" s="1114"/>
      <c r="N78" s="1114"/>
      <c r="O78" s="1114"/>
      <c r="P78" s="1114"/>
      <c r="Q78" s="1114"/>
    </row>
    <row r="79" spans="2:18" ht="55.5" customHeight="1" x14ac:dyDescent="0.25">
      <c r="B79" s="675" t="s">
        <v>90</v>
      </c>
      <c r="C79" s="671">
        <v>250</v>
      </c>
      <c r="D79" s="690" t="s">
        <v>986</v>
      </c>
      <c r="E79" s="691">
        <v>51574266</v>
      </c>
      <c r="F79" s="521" t="s">
        <v>987</v>
      </c>
      <c r="G79" s="521" t="s">
        <v>988</v>
      </c>
      <c r="H79" s="893">
        <v>34968</v>
      </c>
      <c r="I79" s="316" t="s">
        <v>50</v>
      </c>
      <c r="J79" s="676" t="s">
        <v>978</v>
      </c>
      <c r="K79" s="397" t="s">
        <v>2009</v>
      </c>
      <c r="L79" s="513" t="s">
        <v>2010</v>
      </c>
      <c r="M79" s="671" t="s">
        <v>0</v>
      </c>
      <c r="N79" s="671" t="s">
        <v>0</v>
      </c>
      <c r="O79" s="671" t="s">
        <v>0</v>
      </c>
      <c r="P79" s="1342" t="s">
        <v>2011</v>
      </c>
      <c r="Q79" s="1342"/>
    </row>
    <row r="80" spans="2:18" ht="30" customHeight="1" x14ac:dyDescent="0.25">
      <c r="B80" s="675" t="s">
        <v>91</v>
      </c>
      <c r="C80" s="671">
        <v>250</v>
      </c>
      <c r="D80" s="690" t="s">
        <v>989</v>
      </c>
      <c r="E80" s="691">
        <v>80116231</v>
      </c>
      <c r="F80" s="691" t="s">
        <v>990</v>
      </c>
      <c r="G80" s="521" t="s">
        <v>991</v>
      </c>
      <c r="H80" s="893">
        <v>41320</v>
      </c>
      <c r="I80" s="316">
        <v>134877</v>
      </c>
      <c r="J80" s="678" t="s">
        <v>2012</v>
      </c>
      <c r="K80" s="513" t="s">
        <v>2013</v>
      </c>
      <c r="L80" s="513" t="s">
        <v>2014</v>
      </c>
      <c r="M80" s="671" t="s">
        <v>0</v>
      </c>
      <c r="N80" s="671" t="s">
        <v>0</v>
      </c>
      <c r="O80" s="671" t="s">
        <v>0</v>
      </c>
      <c r="P80" s="1342" t="s">
        <v>2011</v>
      </c>
      <c r="Q80" s="1342"/>
    </row>
    <row r="81" spans="2:17" x14ac:dyDescent="0.25">
      <c r="B81" s="683"/>
      <c r="C81" s="684"/>
      <c r="D81" s="683"/>
      <c r="E81" s="685"/>
      <c r="F81" s="685"/>
      <c r="G81" s="683"/>
      <c r="H81" s="686"/>
      <c r="I81" s="353"/>
      <c r="J81" s="687"/>
      <c r="K81" s="305"/>
      <c r="L81" s="305"/>
      <c r="M81" s="688"/>
      <c r="N81" s="688"/>
      <c r="O81" s="688"/>
      <c r="P81" s="689"/>
      <c r="Q81" s="689"/>
    </row>
    <row r="82" spans="2:17" ht="15.75" thickBot="1" x14ac:dyDescent="0.3">
      <c r="B82" s="683"/>
      <c r="C82" s="684"/>
      <c r="D82" s="683"/>
      <c r="E82" s="685"/>
      <c r="F82" s="685"/>
      <c r="G82" s="683"/>
      <c r="H82" s="686"/>
      <c r="I82" s="353"/>
      <c r="J82" s="687"/>
      <c r="K82" s="305"/>
      <c r="L82" s="305"/>
      <c r="M82" s="688"/>
      <c r="N82" s="688"/>
      <c r="O82" s="688"/>
      <c r="P82" s="689"/>
      <c r="Q82" s="689"/>
    </row>
    <row r="83" spans="2:17" ht="27" thickBot="1" x14ac:dyDescent="0.3">
      <c r="B83" s="1146" t="s">
        <v>92</v>
      </c>
      <c r="C83" s="1147"/>
      <c r="D83" s="1147"/>
      <c r="E83" s="1147"/>
      <c r="F83" s="1147"/>
      <c r="G83" s="1147"/>
      <c r="H83" s="1147"/>
      <c r="I83" s="1147"/>
      <c r="J83" s="1147"/>
      <c r="K83" s="1147"/>
      <c r="L83" s="1147"/>
      <c r="M83" s="1147"/>
      <c r="N83" s="1148"/>
    </row>
    <row r="86" spans="2:17" ht="30" x14ac:dyDescent="0.25">
      <c r="B86" s="668" t="s">
        <v>19</v>
      </c>
      <c r="C86" s="668" t="s">
        <v>708</v>
      </c>
      <c r="D86" s="1093" t="s">
        <v>21</v>
      </c>
      <c r="E86" s="1095"/>
    </row>
    <row r="87" spans="2:17" ht="30" x14ac:dyDescent="0.25">
      <c r="B87" s="678" t="s">
        <v>709</v>
      </c>
      <c r="C87" s="655" t="s">
        <v>0</v>
      </c>
      <c r="D87" s="1343"/>
      <c r="E87" s="1343"/>
    </row>
    <row r="90" spans="2:17" ht="26.25" x14ac:dyDescent="0.25">
      <c r="B90" s="1151" t="s">
        <v>93</v>
      </c>
      <c r="C90" s="1152"/>
      <c r="D90" s="1152"/>
      <c r="E90" s="1152"/>
      <c r="F90" s="1152"/>
      <c r="G90" s="1152"/>
      <c r="H90" s="1152"/>
      <c r="I90" s="1152"/>
      <c r="J90" s="1152"/>
      <c r="K90" s="1152"/>
      <c r="L90" s="1152"/>
      <c r="M90" s="1152"/>
      <c r="N90" s="1152"/>
      <c r="O90" s="1152"/>
      <c r="P90" s="1152"/>
    </row>
    <row r="92" spans="2:17" ht="15.75" thickBot="1" x14ac:dyDescent="0.3"/>
    <row r="93" spans="2:17" ht="27" thickBot="1" x14ac:dyDescent="0.3">
      <c r="B93" s="1146" t="s">
        <v>94</v>
      </c>
      <c r="C93" s="1147"/>
      <c r="D93" s="1147"/>
      <c r="E93" s="1147"/>
      <c r="F93" s="1147"/>
      <c r="G93" s="1147"/>
      <c r="H93" s="1147"/>
      <c r="I93" s="1147"/>
      <c r="J93" s="1147"/>
      <c r="K93" s="1147"/>
      <c r="L93" s="1147"/>
      <c r="M93" s="1147"/>
      <c r="N93" s="1148"/>
    </row>
    <row r="95" spans="2:17" ht="15.75" thickBot="1" x14ac:dyDescent="0.3">
      <c r="M95" s="663"/>
      <c r="N95" s="663"/>
    </row>
    <row r="96" spans="2:17" s="631" customFormat="1" ht="60" x14ac:dyDescent="0.25">
      <c r="B96" s="664" t="s">
        <v>34</v>
      </c>
      <c r="C96" s="664" t="s">
        <v>35</v>
      </c>
      <c r="D96" s="664" t="s">
        <v>36</v>
      </c>
      <c r="E96" s="664" t="s">
        <v>37</v>
      </c>
      <c r="F96" s="664" t="s">
        <v>38</v>
      </c>
      <c r="G96" s="664" t="s">
        <v>39</v>
      </c>
      <c r="H96" s="664" t="s">
        <v>40</v>
      </c>
      <c r="I96" s="664" t="s">
        <v>41</v>
      </c>
      <c r="J96" s="664" t="s">
        <v>42</v>
      </c>
      <c r="K96" s="664" t="s">
        <v>43</v>
      </c>
      <c r="L96" s="664" t="s">
        <v>44</v>
      </c>
      <c r="M96" s="665" t="s">
        <v>45</v>
      </c>
      <c r="N96" s="664" t="s">
        <v>46</v>
      </c>
      <c r="O96" s="664" t="s">
        <v>47</v>
      </c>
      <c r="P96" s="666" t="s">
        <v>48</v>
      </c>
      <c r="Q96" s="666" t="s">
        <v>49</v>
      </c>
    </row>
    <row r="97" spans="1:26" s="827" customFormat="1" x14ac:dyDescent="0.25">
      <c r="A97" s="869">
        <v>1</v>
      </c>
      <c r="B97" s="870"/>
      <c r="C97" s="870"/>
      <c r="D97" s="871"/>
      <c r="E97" s="871"/>
      <c r="F97" s="894"/>
      <c r="G97" s="873"/>
      <c r="H97" s="874"/>
      <c r="I97" s="874"/>
      <c r="J97" s="875"/>
      <c r="K97" s="876"/>
      <c r="L97" s="876"/>
      <c r="M97" s="877"/>
      <c r="N97" s="878"/>
      <c r="O97" s="879"/>
      <c r="P97" s="880"/>
      <c r="Q97" s="1340" t="s">
        <v>992</v>
      </c>
      <c r="R97" s="826"/>
      <c r="S97" s="826"/>
      <c r="T97" s="826"/>
      <c r="U97" s="826"/>
      <c r="V97" s="826"/>
      <c r="W97" s="826"/>
      <c r="X97" s="826"/>
      <c r="Y97" s="826"/>
      <c r="Z97" s="826"/>
    </row>
    <row r="98" spans="1:26" s="327" customFormat="1" x14ac:dyDescent="0.25">
      <c r="A98" s="869">
        <v>2</v>
      </c>
      <c r="B98" s="870"/>
      <c r="C98" s="870"/>
      <c r="D98" s="871"/>
      <c r="E98" s="871"/>
      <c r="F98" s="894"/>
      <c r="G98" s="873"/>
      <c r="H98" s="874"/>
      <c r="I98" s="874"/>
      <c r="J98" s="875"/>
      <c r="K98" s="895"/>
      <c r="L98" s="876"/>
      <c r="M98" s="877"/>
      <c r="N98" s="878"/>
      <c r="O98" s="879"/>
      <c r="P98" s="880"/>
      <c r="Q98" s="1341"/>
      <c r="R98" s="326"/>
      <c r="S98" s="326"/>
      <c r="T98" s="326"/>
      <c r="U98" s="326"/>
      <c r="V98" s="326"/>
      <c r="W98" s="326"/>
      <c r="X98" s="326"/>
      <c r="Y98" s="326"/>
      <c r="Z98" s="326"/>
    </row>
    <row r="99" spans="1:26" s="327" customFormat="1" x14ac:dyDescent="0.25">
      <c r="A99" s="869">
        <v>3</v>
      </c>
      <c r="B99" s="871"/>
      <c r="C99" s="871"/>
      <c r="D99" s="871"/>
      <c r="E99" s="871"/>
      <c r="F99" s="896"/>
      <c r="G99" s="872"/>
      <c r="H99" s="874"/>
      <c r="I99" s="874"/>
      <c r="J99" s="875"/>
      <c r="K99" s="897"/>
      <c r="L99" s="898"/>
      <c r="M99" s="877"/>
      <c r="N99" s="878"/>
      <c r="O99" s="899"/>
      <c r="P99" s="880"/>
      <c r="Q99" s="1341"/>
      <c r="R99" s="326"/>
      <c r="S99" s="326"/>
      <c r="T99" s="326"/>
      <c r="U99" s="326"/>
      <c r="V99" s="326"/>
      <c r="W99" s="326"/>
      <c r="X99" s="326"/>
      <c r="Y99" s="326"/>
      <c r="Z99" s="326"/>
    </row>
    <row r="100" spans="1:26" s="327" customFormat="1" x14ac:dyDescent="0.25">
      <c r="A100" s="316"/>
      <c r="B100" s="329" t="s">
        <v>30</v>
      </c>
      <c r="C100" s="330"/>
      <c r="D100" s="317"/>
      <c r="E100" s="331"/>
      <c r="F100" s="332"/>
      <c r="G100" s="332"/>
      <c r="H100" s="332"/>
      <c r="I100" s="321"/>
      <c r="J100" s="321"/>
      <c r="K100" s="333">
        <f>SUM(K96:K99)</f>
        <v>0</v>
      </c>
      <c r="L100" s="524"/>
      <c r="M100" s="333">
        <f>SUM(M97:M99)</f>
        <v>0</v>
      </c>
      <c r="N100" s="334"/>
      <c r="O100" s="328"/>
      <c r="P100" s="328"/>
      <c r="Q100" s="524"/>
    </row>
    <row r="101" spans="1:26" x14ac:dyDescent="0.25">
      <c r="B101" s="335"/>
      <c r="C101" s="335"/>
      <c r="D101" s="335"/>
      <c r="E101" s="336"/>
      <c r="F101" s="335"/>
      <c r="G101" s="335"/>
      <c r="H101" s="335"/>
      <c r="I101" s="335"/>
      <c r="J101" s="335"/>
      <c r="K101" s="335"/>
      <c r="L101" s="335"/>
      <c r="M101" s="335"/>
      <c r="N101" s="335"/>
      <c r="O101" s="335"/>
      <c r="P101" s="335"/>
    </row>
    <row r="102" spans="1:26" ht="30.75" customHeight="1" x14ac:dyDescent="0.25">
      <c r="B102" s="354" t="s">
        <v>95</v>
      </c>
      <c r="C102" s="692">
        <f>K100</f>
        <v>0</v>
      </c>
      <c r="H102" s="346"/>
      <c r="I102" s="346"/>
      <c r="J102" s="346"/>
      <c r="K102" s="346"/>
      <c r="L102" s="346"/>
      <c r="M102" s="346"/>
      <c r="N102" s="335"/>
      <c r="O102" s="335"/>
      <c r="P102" s="335"/>
    </row>
    <row r="104" spans="1:26" ht="15.75" thickBot="1" x14ac:dyDescent="0.3"/>
    <row r="105" spans="1:26" ht="30.75" thickBot="1" x14ac:dyDescent="0.3">
      <c r="B105" s="693" t="s">
        <v>96</v>
      </c>
      <c r="C105" s="694" t="s">
        <v>97</v>
      </c>
      <c r="D105" s="693" t="s">
        <v>29</v>
      </c>
      <c r="E105" s="694" t="s">
        <v>98</v>
      </c>
    </row>
    <row r="106" spans="1:26" x14ac:dyDescent="0.25">
      <c r="B106" s="695" t="s">
        <v>99</v>
      </c>
      <c r="C106" s="696">
        <v>20</v>
      </c>
      <c r="D106" s="696">
        <v>0</v>
      </c>
      <c r="E106" s="1181">
        <f>+D106+D107+D108</f>
        <v>0</v>
      </c>
    </row>
    <row r="107" spans="1:26" x14ac:dyDescent="0.25">
      <c r="B107" s="695" t="s">
        <v>100</v>
      </c>
      <c r="C107" s="514">
        <v>30</v>
      </c>
      <c r="D107" s="691">
        <v>0</v>
      </c>
      <c r="E107" s="1182"/>
    </row>
    <row r="108" spans="1:26" ht="15.75" thickBot="1" x14ac:dyDescent="0.3">
      <c r="B108" s="695" t="s">
        <v>101</v>
      </c>
      <c r="C108" s="697">
        <v>40</v>
      </c>
      <c r="D108" s="697">
        <v>0</v>
      </c>
      <c r="E108" s="1183"/>
    </row>
    <row r="110" spans="1:26" ht="15.75" thickBot="1" x14ac:dyDescent="0.3"/>
    <row r="111" spans="1:26" ht="27" thickBot="1" x14ac:dyDescent="0.3">
      <c r="B111" s="1146" t="s">
        <v>102</v>
      </c>
      <c r="C111" s="1147"/>
      <c r="D111" s="1147"/>
      <c r="E111" s="1147"/>
      <c r="F111" s="1147"/>
      <c r="G111" s="1147"/>
      <c r="H111" s="1147"/>
      <c r="I111" s="1147"/>
      <c r="J111" s="1147"/>
      <c r="K111" s="1147"/>
      <c r="L111" s="1147"/>
      <c r="M111" s="1147"/>
      <c r="N111" s="1148"/>
    </row>
    <row r="113" spans="2:17" ht="15" customHeight="1" x14ac:dyDescent="0.25">
      <c r="B113" s="1096" t="s">
        <v>77</v>
      </c>
      <c r="C113" s="1096" t="s">
        <v>78</v>
      </c>
      <c r="D113" s="1096" t="s">
        <v>79</v>
      </c>
      <c r="E113" s="1096" t="s">
        <v>80</v>
      </c>
      <c r="F113" s="1096" t="s">
        <v>81</v>
      </c>
      <c r="G113" s="1096" t="s">
        <v>82</v>
      </c>
      <c r="H113" s="1096" t="s">
        <v>83</v>
      </c>
      <c r="I113" s="1096" t="s">
        <v>84</v>
      </c>
      <c r="J113" s="1093" t="s">
        <v>85</v>
      </c>
      <c r="K113" s="1094"/>
      <c r="L113" s="1095"/>
      <c r="M113" s="1096" t="s">
        <v>86</v>
      </c>
      <c r="N113" s="1096" t="s">
        <v>692</v>
      </c>
      <c r="O113" s="1096" t="s">
        <v>693</v>
      </c>
      <c r="P113" s="1098" t="s">
        <v>21</v>
      </c>
      <c r="Q113" s="1099"/>
    </row>
    <row r="114" spans="2:17" ht="41.25" customHeight="1" x14ac:dyDescent="0.25">
      <c r="B114" s="1097"/>
      <c r="C114" s="1097"/>
      <c r="D114" s="1097"/>
      <c r="E114" s="1097"/>
      <c r="F114" s="1097"/>
      <c r="G114" s="1097"/>
      <c r="H114" s="1097"/>
      <c r="I114" s="1097"/>
      <c r="J114" s="667" t="s">
        <v>87</v>
      </c>
      <c r="K114" s="667" t="s">
        <v>88</v>
      </c>
      <c r="L114" s="667" t="s">
        <v>89</v>
      </c>
      <c r="M114" s="1097"/>
      <c r="N114" s="1097"/>
      <c r="O114" s="1097"/>
      <c r="P114" s="1100"/>
      <c r="Q114" s="1101"/>
    </row>
    <row r="115" spans="2:17" s="883" customFormat="1" x14ac:dyDescent="0.25">
      <c r="B115" s="900" t="s">
        <v>993</v>
      </c>
      <c r="C115" s="671" t="s">
        <v>509</v>
      </c>
      <c r="D115" s="671" t="s">
        <v>509</v>
      </c>
      <c r="E115" s="671" t="s">
        <v>509</v>
      </c>
      <c r="F115" s="671" t="s">
        <v>509</v>
      </c>
      <c r="G115" s="671" t="s">
        <v>509</v>
      </c>
      <c r="H115" s="671" t="s">
        <v>509</v>
      </c>
      <c r="I115" s="671" t="s">
        <v>509</v>
      </c>
      <c r="J115" s="671" t="s">
        <v>509</v>
      </c>
      <c r="K115" s="671" t="s">
        <v>509</v>
      </c>
      <c r="L115" s="671" t="s">
        <v>509</v>
      </c>
      <c r="M115" s="671" t="s">
        <v>509</v>
      </c>
      <c r="N115" s="671" t="s">
        <v>509</v>
      </c>
      <c r="O115" s="671" t="s">
        <v>509</v>
      </c>
      <c r="P115" s="1334" t="s">
        <v>2015</v>
      </c>
      <c r="Q115" s="1335"/>
    </row>
    <row r="116" spans="2:17" s="700" customFormat="1" x14ac:dyDescent="0.25">
      <c r="B116" s="900" t="s">
        <v>114</v>
      </c>
      <c r="C116" s="671" t="s">
        <v>509</v>
      </c>
      <c r="D116" s="671" t="s">
        <v>509</v>
      </c>
      <c r="E116" s="671" t="s">
        <v>509</v>
      </c>
      <c r="F116" s="671" t="s">
        <v>509</v>
      </c>
      <c r="G116" s="671" t="s">
        <v>509</v>
      </c>
      <c r="H116" s="671" t="s">
        <v>509</v>
      </c>
      <c r="I116" s="671" t="s">
        <v>509</v>
      </c>
      <c r="J116" s="671" t="s">
        <v>509</v>
      </c>
      <c r="K116" s="671" t="s">
        <v>509</v>
      </c>
      <c r="L116" s="671" t="s">
        <v>509</v>
      </c>
      <c r="M116" s="671" t="s">
        <v>509</v>
      </c>
      <c r="N116" s="671" t="s">
        <v>509</v>
      </c>
      <c r="O116" s="671" t="s">
        <v>509</v>
      </c>
      <c r="P116" s="1336"/>
      <c r="Q116" s="1337"/>
    </row>
    <row r="117" spans="2:17" x14ac:dyDescent="0.25">
      <c r="B117" s="656" t="s">
        <v>115</v>
      </c>
      <c r="C117" s="671" t="s">
        <v>509</v>
      </c>
      <c r="D117" s="671" t="s">
        <v>509</v>
      </c>
      <c r="E117" s="671" t="s">
        <v>509</v>
      </c>
      <c r="F117" s="671" t="s">
        <v>509</v>
      </c>
      <c r="G117" s="671" t="s">
        <v>509</v>
      </c>
      <c r="H117" s="671" t="s">
        <v>509</v>
      </c>
      <c r="I117" s="671" t="s">
        <v>509</v>
      </c>
      <c r="J117" s="671" t="s">
        <v>509</v>
      </c>
      <c r="K117" s="671" t="s">
        <v>509</v>
      </c>
      <c r="L117" s="671" t="s">
        <v>509</v>
      </c>
      <c r="M117" s="671" t="s">
        <v>509</v>
      </c>
      <c r="N117" s="671" t="s">
        <v>509</v>
      </c>
      <c r="O117" s="671" t="s">
        <v>509</v>
      </c>
      <c r="P117" s="1338"/>
      <c r="Q117" s="1339"/>
    </row>
    <row r="119" spans="2:17" ht="15.75" thickBot="1" x14ac:dyDescent="0.3"/>
    <row r="120" spans="2:17" ht="30" x14ac:dyDescent="0.25">
      <c r="B120" s="659" t="s">
        <v>19</v>
      </c>
      <c r="C120" s="659" t="s">
        <v>96</v>
      </c>
      <c r="D120" s="667" t="s">
        <v>97</v>
      </c>
      <c r="E120" s="659" t="s">
        <v>29</v>
      </c>
      <c r="F120" s="694" t="s">
        <v>103</v>
      </c>
      <c r="G120" s="701"/>
    </row>
    <row r="121" spans="2:17" ht="108.75" customHeight="1" x14ac:dyDescent="0.2">
      <c r="B121" s="1137" t="s">
        <v>104</v>
      </c>
      <c r="C121" s="702" t="s">
        <v>105</v>
      </c>
      <c r="D121" s="691">
        <v>25</v>
      </c>
      <c r="E121" s="691">
        <v>0</v>
      </c>
      <c r="F121" s="1088">
        <f>+E121+E122+E123</f>
        <v>0</v>
      </c>
      <c r="G121" s="703"/>
    </row>
    <row r="122" spans="2:17" ht="96" x14ac:dyDescent="0.2">
      <c r="B122" s="1137"/>
      <c r="C122" s="702" t="s">
        <v>106</v>
      </c>
      <c r="D122" s="521">
        <v>25</v>
      </c>
      <c r="E122" s="691">
        <v>0</v>
      </c>
      <c r="F122" s="1089"/>
      <c r="G122" s="703"/>
    </row>
    <row r="123" spans="2:17" ht="60" x14ac:dyDescent="0.2">
      <c r="B123" s="1137"/>
      <c r="C123" s="702" t="s">
        <v>107</v>
      </c>
      <c r="D123" s="691">
        <v>10</v>
      </c>
      <c r="E123" s="691">
        <v>0</v>
      </c>
      <c r="F123" s="1090"/>
      <c r="G123" s="703"/>
    </row>
    <row r="124" spans="2:17" x14ac:dyDescent="0.25">
      <c r="C124"/>
    </row>
    <row r="127" spans="2:17" x14ac:dyDescent="0.25">
      <c r="B127" s="647" t="s">
        <v>108</v>
      </c>
    </row>
    <row r="130" spans="2:5" x14ac:dyDescent="0.25">
      <c r="B130" s="658" t="s">
        <v>19</v>
      </c>
      <c r="C130" s="658" t="s">
        <v>28</v>
      </c>
      <c r="D130" s="659" t="s">
        <v>29</v>
      </c>
      <c r="E130" s="659" t="s">
        <v>30</v>
      </c>
    </row>
    <row r="131" spans="2:5" ht="42.75" x14ac:dyDescent="0.25">
      <c r="B131" s="704" t="s">
        <v>735</v>
      </c>
      <c r="C131" s="705">
        <v>40</v>
      </c>
      <c r="D131" s="691">
        <f>+E106</f>
        <v>0</v>
      </c>
      <c r="E131" s="1141">
        <f>+D131+D132</f>
        <v>0</v>
      </c>
    </row>
    <row r="132" spans="2:5" ht="71.25" x14ac:dyDescent="0.25">
      <c r="B132" s="704" t="s">
        <v>736</v>
      </c>
      <c r="C132" s="705">
        <v>60</v>
      </c>
      <c r="D132" s="691">
        <f>+F121</f>
        <v>0</v>
      </c>
      <c r="E132" s="1142"/>
    </row>
  </sheetData>
  <mergeCells count="60">
    <mergeCell ref="C9:N9"/>
    <mergeCell ref="B2:P2"/>
    <mergeCell ref="B4:P4"/>
    <mergeCell ref="A5:L5"/>
    <mergeCell ref="C7:N7"/>
    <mergeCell ref="C8:N8"/>
    <mergeCell ref="P65:Q65"/>
    <mergeCell ref="C10:N10"/>
    <mergeCell ref="C11:E11"/>
    <mergeCell ref="B15:C22"/>
    <mergeCell ref="B23:C23"/>
    <mergeCell ref="E41:E42"/>
    <mergeCell ref="M46:N46"/>
    <mergeCell ref="B56:B57"/>
    <mergeCell ref="C56:C57"/>
    <mergeCell ref="D56:E56"/>
    <mergeCell ref="C60:N60"/>
    <mergeCell ref="B62:N62"/>
    <mergeCell ref="P77:Q78"/>
    <mergeCell ref="P79:Q79"/>
    <mergeCell ref="P66:Q66"/>
    <mergeCell ref="B72:N72"/>
    <mergeCell ref="B77:B78"/>
    <mergeCell ref="C77:C78"/>
    <mergeCell ref="D77:D78"/>
    <mergeCell ref="E77:E78"/>
    <mergeCell ref="F77:F78"/>
    <mergeCell ref="G77:G78"/>
    <mergeCell ref="H77:H78"/>
    <mergeCell ref="I77:I78"/>
    <mergeCell ref="B93:N93"/>
    <mergeCell ref="J77:L77"/>
    <mergeCell ref="M77:M78"/>
    <mergeCell ref="N77:N78"/>
    <mergeCell ref="O77:O78"/>
    <mergeCell ref="P80:Q80"/>
    <mergeCell ref="B83:N83"/>
    <mergeCell ref="D86:E86"/>
    <mergeCell ref="D87:E87"/>
    <mergeCell ref="B90:P90"/>
    <mergeCell ref="Q97:Q99"/>
    <mergeCell ref="E106:E108"/>
    <mergeCell ref="B111:N111"/>
    <mergeCell ref="B113:B114"/>
    <mergeCell ref="C113:C114"/>
    <mergeCell ref="D113:D114"/>
    <mergeCell ref="E113:E114"/>
    <mergeCell ref="F113:F114"/>
    <mergeCell ref="G113:G114"/>
    <mergeCell ref="H113:H114"/>
    <mergeCell ref="P115:Q117"/>
    <mergeCell ref="B121:B123"/>
    <mergeCell ref="F121:F123"/>
    <mergeCell ref="E131:E132"/>
    <mergeCell ref="I113:I114"/>
    <mergeCell ref="J113:L113"/>
    <mergeCell ref="M113:M114"/>
    <mergeCell ref="N113:N114"/>
    <mergeCell ref="O113:O114"/>
    <mergeCell ref="P113:Q114"/>
  </mergeCells>
  <dataValidations count="2">
    <dataValidation type="decimal" allowBlank="1" showInputMessage="1" showErrorMessage="1" sqref="WVH983048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48 VRT983048 VHX983048 UYB983048 UOF983048 UEJ983048 TUN983048 TKR983048 TAV983048 SQZ983048 SHD983048 RXH983048 RNL983048 RDP983048 QTT983048 QJX983048 QAB983048 PQF983048 PGJ983048 OWN983048 OMR983048 OCV983048 NSZ983048 NJD983048 MZH983048 MPL983048 MFP983048 LVT983048 LLX983048 LCB983048 KSF983048 KIJ983048 JYN983048 JOR983048 JEV983048 IUZ983048 ILD983048 IBH983048 HRL983048 HHP983048 GXT983048 GNX983048 GEB983048 FUF983048 FKJ983048 FAN983048 EQR983048 EGV983048 DWZ983048 DND983048 DDH983048 CTL983048 CJP983048 BZT983048 BPX983048 BGB983048 AWF983048 AMJ983048 ACN983048 SR983048 IV983048 C983048 WVH917512 WLL917512 WBP917512 VRT917512 VHX917512 UYB917512 UOF917512 UEJ917512 TUN917512 TKR917512 TAV917512 SQZ917512 SHD917512 RXH917512 RNL917512 RDP917512 QTT917512 QJX917512 QAB917512 PQF917512 PGJ917512 OWN917512 OMR917512 OCV917512 NSZ917512 NJD917512 MZH917512 MPL917512 MFP917512 LVT917512 LLX917512 LCB917512 KSF917512 KIJ917512 JYN917512 JOR917512 JEV917512 IUZ917512 ILD917512 IBH917512 HRL917512 HHP917512 GXT917512 GNX917512 GEB917512 FUF917512 FKJ917512 FAN917512 EQR917512 EGV917512 DWZ917512 DND917512 DDH917512 CTL917512 CJP917512 BZT917512 BPX917512 BGB917512 AWF917512 AMJ917512 ACN917512 SR917512 IV917512 C917512 WVH851976 WLL851976 WBP851976 VRT851976 VHX851976 UYB851976 UOF851976 UEJ851976 TUN851976 TKR851976 TAV851976 SQZ851976 SHD851976 RXH851976 RNL851976 RDP851976 QTT851976 QJX851976 QAB851976 PQF851976 PGJ851976 OWN851976 OMR851976 OCV851976 NSZ851976 NJD851976 MZH851976 MPL851976 MFP851976 LVT851976 LLX851976 LCB851976 KSF851976 KIJ851976 JYN851976 JOR851976 JEV851976 IUZ851976 ILD851976 IBH851976 HRL851976 HHP851976 GXT851976 GNX851976 GEB851976 FUF851976 FKJ851976 FAN851976 EQR851976 EGV851976 DWZ851976 DND851976 DDH851976 CTL851976 CJP851976 BZT851976 BPX851976 BGB851976 AWF851976 AMJ851976 ACN851976 SR851976 IV851976 C851976 WVH786440 WLL786440 WBP786440 VRT786440 VHX786440 UYB786440 UOF786440 UEJ786440 TUN786440 TKR786440 TAV786440 SQZ786440 SHD786440 RXH786440 RNL786440 RDP786440 QTT786440 QJX786440 QAB786440 PQF786440 PGJ786440 OWN786440 OMR786440 OCV786440 NSZ786440 NJD786440 MZH786440 MPL786440 MFP786440 LVT786440 LLX786440 LCB786440 KSF786440 KIJ786440 JYN786440 JOR786440 JEV786440 IUZ786440 ILD786440 IBH786440 HRL786440 HHP786440 GXT786440 GNX786440 GEB786440 FUF786440 FKJ786440 FAN786440 EQR786440 EGV786440 DWZ786440 DND786440 DDH786440 CTL786440 CJP786440 BZT786440 BPX786440 BGB786440 AWF786440 AMJ786440 ACN786440 SR786440 IV786440 C786440 WVH720904 WLL720904 WBP720904 VRT720904 VHX720904 UYB720904 UOF720904 UEJ720904 TUN720904 TKR720904 TAV720904 SQZ720904 SHD720904 RXH720904 RNL720904 RDP720904 QTT720904 QJX720904 QAB720904 PQF720904 PGJ720904 OWN720904 OMR720904 OCV720904 NSZ720904 NJD720904 MZH720904 MPL720904 MFP720904 LVT720904 LLX720904 LCB720904 KSF720904 KIJ720904 JYN720904 JOR720904 JEV720904 IUZ720904 ILD720904 IBH720904 HRL720904 HHP720904 GXT720904 GNX720904 GEB720904 FUF720904 FKJ720904 FAN720904 EQR720904 EGV720904 DWZ720904 DND720904 DDH720904 CTL720904 CJP720904 BZT720904 BPX720904 BGB720904 AWF720904 AMJ720904 ACN720904 SR720904 IV720904 C720904 WVH655368 WLL655368 WBP655368 VRT655368 VHX655368 UYB655368 UOF655368 UEJ655368 TUN655368 TKR655368 TAV655368 SQZ655368 SHD655368 RXH655368 RNL655368 RDP655368 QTT655368 QJX655368 QAB655368 PQF655368 PGJ655368 OWN655368 OMR655368 OCV655368 NSZ655368 NJD655368 MZH655368 MPL655368 MFP655368 LVT655368 LLX655368 LCB655368 KSF655368 KIJ655368 JYN655368 JOR655368 JEV655368 IUZ655368 ILD655368 IBH655368 HRL655368 HHP655368 GXT655368 GNX655368 GEB655368 FUF655368 FKJ655368 FAN655368 EQR655368 EGV655368 DWZ655368 DND655368 DDH655368 CTL655368 CJP655368 BZT655368 BPX655368 BGB655368 AWF655368 AMJ655368 ACN655368 SR655368 IV655368 C655368 WVH589832 WLL589832 WBP589832 VRT589832 VHX589832 UYB589832 UOF589832 UEJ589832 TUN589832 TKR589832 TAV589832 SQZ589832 SHD589832 RXH589832 RNL589832 RDP589832 QTT589832 QJX589832 QAB589832 PQF589832 PGJ589832 OWN589832 OMR589832 OCV589832 NSZ589832 NJD589832 MZH589832 MPL589832 MFP589832 LVT589832 LLX589832 LCB589832 KSF589832 KIJ589832 JYN589832 JOR589832 JEV589832 IUZ589832 ILD589832 IBH589832 HRL589832 HHP589832 GXT589832 GNX589832 GEB589832 FUF589832 FKJ589832 FAN589832 EQR589832 EGV589832 DWZ589832 DND589832 DDH589832 CTL589832 CJP589832 BZT589832 BPX589832 BGB589832 AWF589832 AMJ589832 ACN589832 SR589832 IV589832 C589832 WVH524296 WLL524296 WBP524296 VRT524296 VHX524296 UYB524296 UOF524296 UEJ524296 TUN524296 TKR524296 TAV524296 SQZ524296 SHD524296 RXH524296 RNL524296 RDP524296 QTT524296 QJX524296 QAB524296 PQF524296 PGJ524296 OWN524296 OMR524296 OCV524296 NSZ524296 NJD524296 MZH524296 MPL524296 MFP524296 LVT524296 LLX524296 LCB524296 KSF524296 KIJ524296 JYN524296 JOR524296 JEV524296 IUZ524296 ILD524296 IBH524296 HRL524296 HHP524296 GXT524296 GNX524296 GEB524296 FUF524296 FKJ524296 FAN524296 EQR524296 EGV524296 DWZ524296 DND524296 DDH524296 CTL524296 CJP524296 BZT524296 BPX524296 BGB524296 AWF524296 AMJ524296 ACN524296 SR524296 IV524296 C524296 WVH458760 WLL458760 WBP458760 VRT458760 VHX458760 UYB458760 UOF458760 UEJ458760 TUN458760 TKR458760 TAV458760 SQZ458760 SHD458760 RXH458760 RNL458760 RDP458760 QTT458760 QJX458760 QAB458760 PQF458760 PGJ458760 OWN458760 OMR458760 OCV458760 NSZ458760 NJD458760 MZH458760 MPL458760 MFP458760 LVT458760 LLX458760 LCB458760 KSF458760 KIJ458760 JYN458760 JOR458760 JEV458760 IUZ458760 ILD458760 IBH458760 HRL458760 HHP458760 GXT458760 GNX458760 GEB458760 FUF458760 FKJ458760 FAN458760 EQR458760 EGV458760 DWZ458760 DND458760 DDH458760 CTL458760 CJP458760 BZT458760 BPX458760 BGB458760 AWF458760 AMJ458760 ACN458760 SR458760 IV458760 C458760 WVH393224 WLL393224 WBP393224 VRT393224 VHX393224 UYB393224 UOF393224 UEJ393224 TUN393224 TKR393224 TAV393224 SQZ393224 SHD393224 RXH393224 RNL393224 RDP393224 QTT393224 QJX393224 QAB393224 PQF393224 PGJ393224 OWN393224 OMR393224 OCV393224 NSZ393224 NJD393224 MZH393224 MPL393224 MFP393224 LVT393224 LLX393224 LCB393224 KSF393224 KIJ393224 JYN393224 JOR393224 JEV393224 IUZ393224 ILD393224 IBH393224 HRL393224 HHP393224 GXT393224 GNX393224 GEB393224 FUF393224 FKJ393224 FAN393224 EQR393224 EGV393224 DWZ393224 DND393224 DDH393224 CTL393224 CJP393224 BZT393224 BPX393224 BGB393224 AWF393224 AMJ393224 ACN393224 SR393224 IV393224 C393224 WVH327688 WLL327688 WBP327688 VRT327688 VHX327688 UYB327688 UOF327688 UEJ327688 TUN327688 TKR327688 TAV327688 SQZ327688 SHD327688 RXH327688 RNL327688 RDP327688 QTT327688 QJX327688 QAB327688 PQF327688 PGJ327688 OWN327688 OMR327688 OCV327688 NSZ327688 NJD327688 MZH327688 MPL327688 MFP327688 LVT327688 LLX327688 LCB327688 KSF327688 KIJ327688 JYN327688 JOR327688 JEV327688 IUZ327688 ILD327688 IBH327688 HRL327688 HHP327688 GXT327688 GNX327688 GEB327688 FUF327688 FKJ327688 FAN327688 EQR327688 EGV327688 DWZ327688 DND327688 DDH327688 CTL327688 CJP327688 BZT327688 BPX327688 BGB327688 AWF327688 AMJ327688 ACN327688 SR327688 IV327688 C327688 WVH262152 WLL262152 WBP262152 VRT262152 VHX262152 UYB262152 UOF262152 UEJ262152 TUN262152 TKR262152 TAV262152 SQZ262152 SHD262152 RXH262152 RNL262152 RDP262152 QTT262152 QJX262152 QAB262152 PQF262152 PGJ262152 OWN262152 OMR262152 OCV262152 NSZ262152 NJD262152 MZH262152 MPL262152 MFP262152 LVT262152 LLX262152 LCB262152 KSF262152 KIJ262152 JYN262152 JOR262152 JEV262152 IUZ262152 ILD262152 IBH262152 HRL262152 HHP262152 GXT262152 GNX262152 GEB262152 FUF262152 FKJ262152 FAN262152 EQR262152 EGV262152 DWZ262152 DND262152 DDH262152 CTL262152 CJP262152 BZT262152 BPX262152 BGB262152 AWF262152 AMJ262152 ACN262152 SR262152 IV262152 C262152 WVH196616 WLL196616 WBP196616 VRT196616 VHX196616 UYB196616 UOF196616 UEJ196616 TUN196616 TKR196616 TAV196616 SQZ196616 SHD196616 RXH196616 RNL196616 RDP196616 QTT196616 QJX196616 QAB196616 PQF196616 PGJ196616 OWN196616 OMR196616 OCV196616 NSZ196616 NJD196616 MZH196616 MPL196616 MFP196616 LVT196616 LLX196616 LCB196616 KSF196616 KIJ196616 JYN196616 JOR196616 JEV196616 IUZ196616 ILD196616 IBH196616 HRL196616 HHP196616 GXT196616 GNX196616 GEB196616 FUF196616 FKJ196616 FAN196616 EQR196616 EGV196616 DWZ196616 DND196616 DDH196616 CTL196616 CJP196616 BZT196616 BPX196616 BGB196616 AWF196616 AMJ196616 ACN196616 SR196616 IV196616 C196616 WVH131080 WLL131080 WBP131080 VRT131080 VHX131080 UYB131080 UOF131080 UEJ131080 TUN131080 TKR131080 TAV131080 SQZ131080 SHD131080 RXH131080 RNL131080 RDP131080 QTT131080 QJX131080 QAB131080 PQF131080 PGJ131080 OWN131080 OMR131080 OCV131080 NSZ131080 NJD131080 MZH131080 MPL131080 MFP131080 LVT131080 LLX131080 LCB131080 KSF131080 KIJ131080 JYN131080 JOR131080 JEV131080 IUZ131080 ILD131080 IBH131080 HRL131080 HHP131080 GXT131080 GNX131080 GEB131080 FUF131080 FKJ131080 FAN131080 EQR131080 EGV131080 DWZ131080 DND131080 DDH131080 CTL131080 CJP131080 BZT131080 BPX131080 BGB131080 AWF131080 AMJ131080 ACN131080 SR131080 IV131080 C131080 WVH65544 WLL65544 WBP65544 VRT65544 VHX65544 UYB65544 UOF65544 UEJ65544 TUN65544 TKR65544 TAV65544 SQZ65544 SHD65544 RXH65544 RNL65544 RDP65544 QTT65544 QJX65544 QAB65544 PQF65544 PGJ65544 OWN65544 OMR65544 OCV65544 NSZ65544 NJD65544 MZH65544 MPL65544 MFP65544 LVT65544 LLX65544 LCB65544 KSF65544 KIJ65544 JYN65544 JOR65544 JEV65544 IUZ65544 ILD65544 IBH65544 HRL65544 HHP65544 GXT65544 GNX65544 GEB65544 FUF65544 FKJ65544 FAN65544 EQR65544 EGV65544 DWZ65544 DND65544 DDH65544 CTL65544 CJP65544 BZT65544 BPX65544 BGB65544 AWF65544 AMJ65544 ACN65544 SR65544 IV65544 C65544 WLL983048">
      <formula1>0</formula1>
      <formula2>1</formula2>
    </dataValidation>
    <dataValidation type="list" allowBlank="1" showInputMessage="1" showErrorMessage="1" sqref="WVE983048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48 WBM983048 VRQ983048 VHU983048 UXY983048 UOC983048 UEG983048 TUK983048 TKO983048 TAS983048 SQW983048 SHA983048 RXE983048 RNI983048 RDM983048 QTQ983048 QJU983048 PZY983048 PQC983048 PGG983048 OWK983048 OMO983048 OCS983048 NSW983048 NJA983048 MZE983048 MPI983048 MFM983048 LVQ983048 LLU983048 LBY983048 KSC983048 KIG983048 JYK983048 JOO983048 JES983048 IUW983048 ILA983048 IBE983048 HRI983048 HHM983048 GXQ983048 GNU983048 GDY983048 FUC983048 FKG983048 FAK983048 EQO983048 EGS983048 DWW983048 DNA983048 DDE983048 CTI983048 CJM983048 BZQ983048 BPU983048 BFY983048 AWC983048 AMG983048 ACK983048 SO983048 IS983048 A983048 WVE917512 WLI917512 WBM917512 VRQ917512 VHU917512 UXY917512 UOC917512 UEG917512 TUK917512 TKO917512 TAS917512 SQW917512 SHA917512 RXE917512 RNI917512 RDM917512 QTQ917512 QJU917512 PZY917512 PQC917512 PGG917512 OWK917512 OMO917512 OCS917512 NSW917512 NJA917512 MZE917512 MPI917512 MFM917512 LVQ917512 LLU917512 LBY917512 KSC917512 KIG917512 JYK917512 JOO917512 JES917512 IUW917512 ILA917512 IBE917512 HRI917512 HHM917512 GXQ917512 GNU917512 GDY917512 FUC917512 FKG917512 FAK917512 EQO917512 EGS917512 DWW917512 DNA917512 DDE917512 CTI917512 CJM917512 BZQ917512 BPU917512 BFY917512 AWC917512 AMG917512 ACK917512 SO917512 IS917512 A917512 WVE851976 WLI851976 WBM851976 VRQ851976 VHU851976 UXY851976 UOC851976 UEG851976 TUK851976 TKO851976 TAS851976 SQW851976 SHA851976 RXE851976 RNI851976 RDM851976 QTQ851976 QJU851976 PZY851976 PQC851976 PGG851976 OWK851976 OMO851976 OCS851976 NSW851976 NJA851976 MZE851976 MPI851976 MFM851976 LVQ851976 LLU851976 LBY851976 KSC851976 KIG851976 JYK851976 JOO851976 JES851976 IUW851976 ILA851976 IBE851976 HRI851976 HHM851976 GXQ851976 GNU851976 GDY851976 FUC851976 FKG851976 FAK851976 EQO851976 EGS851976 DWW851976 DNA851976 DDE851976 CTI851976 CJM851976 BZQ851976 BPU851976 BFY851976 AWC851976 AMG851976 ACK851976 SO851976 IS851976 A851976 WVE786440 WLI786440 WBM786440 VRQ786440 VHU786440 UXY786440 UOC786440 UEG786440 TUK786440 TKO786440 TAS786440 SQW786440 SHA786440 RXE786440 RNI786440 RDM786440 QTQ786440 QJU786440 PZY786440 PQC786440 PGG786440 OWK786440 OMO786440 OCS786440 NSW786440 NJA786440 MZE786440 MPI786440 MFM786440 LVQ786440 LLU786440 LBY786440 KSC786440 KIG786440 JYK786440 JOO786440 JES786440 IUW786440 ILA786440 IBE786440 HRI786440 HHM786440 GXQ786440 GNU786440 GDY786440 FUC786440 FKG786440 FAK786440 EQO786440 EGS786440 DWW786440 DNA786440 DDE786440 CTI786440 CJM786440 BZQ786440 BPU786440 BFY786440 AWC786440 AMG786440 ACK786440 SO786440 IS786440 A786440 WVE720904 WLI720904 WBM720904 VRQ720904 VHU720904 UXY720904 UOC720904 UEG720904 TUK720904 TKO720904 TAS720904 SQW720904 SHA720904 RXE720904 RNI720904 RDM720904 QTQ720904 QJU720904 PZY720904 PQC720904 PGG720904 OWK720904 OMO720904 OCS720904 NSW720904 NJA720904 MZE720904 MPI720904 MFM720904 LVQ720904 LLU720904 LBY720904 KSC720904 KIG720904 JYK720904 JOO720904 JES720904 IUW720904 ILA720904 IBE720904 HRI720904 HHM720904 GXQ720904 GNU720904 GDY720904 FUC720904 FKG720904 FAK720904 EQO720904 EGS720904 DWW720904 DNA720904 DDE720904 CTI720904 CJM720904 BZQ720904 BPU720904 BFY720904 AWC720904 AMG720904 ACK720904 SO720904 IS720904 A720904 WVE655368 WLI655368 WBM655368 VRQ655368 VHU655368 UXY655368 UOC655368 UEG655368 TUK655368 TKO655368 TAS655368 SQW655368 SHA655368 RXE655368 RNI655368 RDM655368 QTQ655368 QJU655368 PZY655368 PQC655368 PGG655368 OWK655368 OMO655368 OCS655368 NSW655368 NJA655368 MZE655368 MPI655368 MFM655368 LVQ655368 LLU655368 LBY655368 KSC655368 KIG655368 JYK655368 JOO655368 JES655368 IUW655368 ILA655368 IBE655368 HRI655368 HHM655368 GXQ655368 GNU655368 GDY655368 FUC655368 FKG655368 FAK655368 EQO655368 EGS655368 DWW655368 DNA655368 DDE655368 CTI655368 CJM655368 BZQ655368 BPU655368 BFY655368 AWC655368 AMG655368 ACK655368 SO655368 IS655368 A655368 WVE589832 WLI589832 WBM589832 VRQ589832 VHU589832 UXY589832 UOC589832 UEG589832 TUK589832 TKO589832 TAS589832 SQW589832 SHA589832 RXE589832 RNI589832 RDM589832 QTQ589832 QJU589832 PZY589832 PQC589832 PGG589832 OWK589832 OMO589832 OCS589832 NSW589832 NJA589832 MZE589832 MPI589832 MFM589832 LVQ589832 LLU589832 LBY589832 KSC589832 KIG589832 JYK589832 JOO589832 JES589832 IUW589832 ILA589832 IBE589832 HRI589832 HHM589832 GXQ589832 GNU589832 GDY589832 FUC589832 FKG589832 FAK589832 EQO589832 EGS589832 DWW589832 DNA589832 DDE589832 CTI589832 CJM589832 BZQ589832 BPU589832 BFY589832 AWC589832 AMG589832 ACK589832 SO589832 IS589832 A589832 WVE524296 WLI524296 WBM524296 VRQ524296 VHU524296 UXY524296 UOC524296 UEG524296 TUK524296 TKO524296 TAS524296 SQW524296 SHA524296 RXE524296 RNI524296 RDM524296 QTQ524296 QJU524296 PZY524296 PQC524296 PGG524296 OWK524296 OMO524296 OCS524296 NSW524296 NJA524296 MZE524296 MPI524296 MFM524296 LVQ524296 LLU524296 LBY524296 KSC524296 KIG524296 JYK524296 JOO524296 JES524296 IUW524296 ILA524296 IBE524296 HRI524296 HHM524296 GXQ524296 GNU524296 GDY524296 FUC524296 FKG524296 FAK524296 EQO524296 EGS524296 DWW524296 DNA524296 DDE524296 CTI524296 CJM524296 BZQ524296 BPU524296 BFY524296 AWC524296 AMG524296 ACK524296 SO524296 IS524296 A524296 WVE458760 WLI458760 WBM458760 VRQ458760 VHU458760 UXY458760 UOC458760 UEG458760 TUK458760 TKO458760 TAS458760 SQW458760 SHA458760 RXE458760 RNI458760 RDM458760 QTQ458760 QJU458760 PZY458760 PQC458760 PGG458760 OWK458760 OMO458760 OCS458760 NSW458760 NJA458760 MZE458760 MPI458760 MFM458760 LVQ458760 LLU458760 LBY458760 KSC458760 KIG458760 JYK458760 JOO458760 JES458760 IUW458760 ILA458760 IBE458760 HRI458760 HHM458760 GXQ458760 GNU458760 GDY458760 FUC458760 FKG458760 FAK458760 EQO458760 EGS458760 DWW458760 DNA458760 DDE458760 CTI458760 CJM458760 BZQ458760 BPU458760 BFY458760 AWC458760 AMG458760 ACK458760 SO458760 IS458760 A458760 WVE393224 WLI393224 WBM393224 VRQ393224 VHU393224 UXY393224 UOC393224 UEG393224 TUK393224 TKO393224 TAS393224 SQW393224 SHA393224 RXE393224 RNI393224 RDM393224 QTQ393224 QJU393224 PZY393224 PQC393224 PGG393224 OWK393224 OMO393224 OCS393224 NSW393224 NJA393224 MZE393224 MPI393224 MFM393224 LVQ393224 LLU393224 LBY393224 KSC393224 KIG393224 JYK393224 JOO393224 JES393224 IUW393224 ILA393224 IBE393224 HRI393224 HHM393224 GXQ393224 GNU393224 GDY393224 FUC393224 FKG393224 FAK393224 EQO393224 EGS393224 DWW393224 DNA393224 DDE393224 CTI393224 CJM393224 BZQ393224 BPU393224 BFY393224 AWC393224 AMG393224 ACK393224 SO393224 IS393224 A393224 WVE327688 WLI327688 WBM327688 VRQ327688 VHU327688 UXY327688 UOC327688 UEG327688 TUK327688 TKO327688 TAS327688 SQW327688 SHA327688 RXE327688 RNI327688 RDM327688 QTQ327688 QJU327688 PZY327688 PQC327688 PGG327688 OWK327688 OMO327688 OCS327688 NSW327688 NJA327688 MZE327688 MPI327688 MFM327688 LVQ327688 LLU327688 LBY327688 KSC327688 KIG327688 JYK327688 JOO327688 JES327688 IUW327688 ILA327688 IBE327688 HRI327688 HHM327688 GXQ327688 GNU327688 GDY327688 FUC327688 FKG327688 FAK327688 EQO327688 EGS327688 DWW327688 DNA327688 DDE327688 CTI327688 CJM327688 BZQ327688 BPU327688 BFY327688 AWC327688 AMG327688 ACK327688 SO327688 IS327688 A327688 WVE262152 WLI262152 WBM262152 VRQ262152 VHU262152 UXY262152 UOC262152 UEG262152 TUK262152 TKO262152 TAS262152 SQW262152 SHA262152 RXE262152 RNI262152 RDM262152 QTQ262152 QJU262152 PZY262152 PQC262152 PGG262152 OWK262152 OMO262152 OCS262152 NSW262152 NJA262152 MZE262152 MPI262152 MFM262152 LVQ262152 LLU262152 LBY262152 KSC262152 KIG262152 JYK262152 JOO262152 JES262152 IUW262152 ILA262152 IBE262152 HRI262152 HHM262152 GXQ262152 GNU262152 GDY262152 FUC262152 FKG262152 FAK262152 EQO262152 EGS262152 DWW262152 DNA262152 DDE262152 CTI262152 CJM262152 BZQ262152 BPU262152 BFY262152 AWC262152 AMG262152 ACK262152 SO262152 IS262152 A262152 WVE196616 WLI196616 WBM196616 VRQ196616 VHU196616 UXY196616 UOC196616 UEG196616 TUK196616 TKO196616 TAS196616 SQW196616 SHA196616 RXE196616 RNI196616 RDM196616 QTQ196616 QJU196616 PZY196616 PQC196616 PGG196616 OWK196616 OMO196616 OCS196616 NSW196616 NJA196616 MZE196616 MPI196616 MFM196616 LVQ196616 LLU196616 LBY196616 KSC196616 KIG196616 JYK196616 JOO196616 JES196616 IUW196616 ILA196616 IBE196616 HRI196616 HHM196616 GXQ196616 GNU196616 GDY196616 FUC196616 FKG196616 FAK196616 EQO196616 EGS196616 DWW196616 DNA196616 DDE196616 CTI196616 CJM196616 BZQ196616 BPU196616 BFY196616 AWC196616 AMG196616 ACK196616 SO196616 IS196616 A196616 WVE131080 WLI131080 WBM131080 VRQ131080 VHU131080 UXY131080 UOC131080 UEG131080 TUK131080 TKO131080 TAS131080 SQW131080 SHA131080 RXE131080 RNI131080 RDM131080 QTQ131080 QJU131080 PZY131080 PQC131080 PGG131080 OWK131080 OMO131080 OCS131080 NSW131080 NJA131080 MZE131080 MPI131080 MFM131080 LVQ131080 LLU131080 LBY131080 KSC131080 KIG131080 JYK131080 JOO131080 JES131080 IUW131080 ILA131080 IBE131080 HRI131080 HHM131080 GXQ131080 GNU131080 GDY131080 FUC131080 FKG131080 FAK131080 EQO131080 EGS131080 DWW131080 DNA131080 DDE131080 CTI131080 CJM131080 BZQ131080 BPU131080 BFY131080 AWC131080 AMG131080 ACK131080 SO131080 IS131080 A131080 WVE65544 WLI65544 WBM65544 VRQ65544 VHU65544 UXY65544 UOC65544 UEG65544 TUK65544 TKO65544 TAS65544 SQW65544 SHA65544 RXE65544 RNI65544 RDM65544 QTQ65544 QJU65544 PZY65544 PQC65544 PGG65544 OWK65544 OMO65544 OCS65544 NSW65544 NJA65544 MZE65544 MPI65544 MFM65544 LVQ65544 LLU65544 LBY65544 KSC65544 KIG65544 JYK65544 JOO65544 JES65544 IUW65544 ILA65544 IBE65544 HRI65544 HHM65544 GXQ65544 GNU65544 GDY65544 FUC65544 FKG65544 FAK65544 EQO65544 EGS65544 DWW65544 DNA65544 DDE65544 CTI65544 CJM65544 BZQ65544 BPU65544 BFY65544 AWC65544 AMG65544 ACK65544 SO65544 IS65544 A65544">
      <formula1>"1,2,3,4,5"</formula1>
    </dataValidation>
  </dataValidations>
  <pageMargins left="0.7" right="0.7" top="0.75" bottom="0.75" header="0.3" footer="0.3"/>
  <pageSetup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2"/>
  <sheetViews>
    <sheetView topLeftCell="A56" zoomScale="77" zoomScaleNormal="77" workbookViewId="0">
      <selection activeCell="D13" sqref="D13"/>
    </sheetView>
  </sheetViews>
  <sheetFormatPr baseColWidth="1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33.28515625" style="31" customWidth="1"/>
    <col min="18" max="18" width="18.28515625" style="31" customWidth="1"/>
    <col min="19" max="22" width="6.42578125" style="31" customWidth="1"/>
    <col min="23" max="251" width="11.42578125" style="31"/>
    <col min="252" max="252" width="1" style="31" customWidth="1"/>
    <col min="253" max="253" width="4.28515625" style="31" customWidth="1"/>
    <col min="254" max="254" width="34.7109375" style="31" customWidth="1"/>
    <col min="255" max="255" width="0" style="31" hidden="1" customWidth="1"/>
    <col min="256" max="256" width="20" style="31" customWidth="1"/>
    <col min="257" max="257" width="20.85546875" style="31" customWidth="1"/>
    <col min="258" max="258" width="25" style="31" customWidth="1"/>
    <col min="259" max="259" width="18.7109375" style="31" customWidth="1"/>
    <col min="260" max="260" width="29.7109375" style="31" customWidth="1"/>
    <col min="261" max="261" width="13.42578125" style="31" customWidth="1"/>
    <col min="262" max="262" width="13.85546875" style="31" customWidth="1"/>
    <col min="263" max="267" width="16.5703125" style="31" customWidth="1"/>
    <col min="268" max="268" width="20.5703125" style="31" customWidth="1"/>
    <col min="269" max="269" width="21.140625" style="31" customWidth="1"/>
    <col min="270" max="270" width="9.5703125" style="31" customWidth="1"/>
    <col min="271" max="271" width="0.42578125" style="31" customWidth="1"/>
    <col min="272" max="278" width="6.42578125" style="31" customWidth="1"/>
    <col min="279" max="507" width="11.42578125" style="31"/>
    <col min="508" max="508" width="1" style="31" customWidth="1"/>
    <col min="509" max="509" width="4.28515625" style="31" customWidth="1"/>
    <col min="510" max="510" width="34.7109375" style="31" customWidth="1"/>
    <col min="511" max="511" width="0" style="31" hidden="1" customWidth="1"/>
    <col min="512" max="512" width="20" style="31" customWidth="1"/>
    <col min="513" max="513" width="20.85546875" style="31" customWidth="1"/>
    <col min="514" max="514" width="25" style="31" customWidth="1"/>
    <col min="515" max="515" width="18.7109375" style="31" customWidth="1"/>
    <col min="516" max="516" width="29.7109375" style="31" customWidth="1"/>
    <col min="517" max="517" width="13.42578125" style="31" customWidth="1"/>
    <col min="518" max="518" width="13.85546875" style="31" customWidth="1"/>
    <col min="519" max="523" width="16.5703125" style="31" customWidth="1"/>
    <col min="524" max="524" width="20.5703125" style="31" customWidth="1"/>
    <col min="525" max="525" width="21.140625" style="31" customWidth="1"/>
    <col min="526" max="526" width="9.5703125" style="31" customWidth="1"/>
    <col min="527" max="527" width="0.42578125" style="31" customWidth="1"/>
    <col min="528" max="534" width="6.42578125" style="31" customWidth="1"/>
    <col min="535" max="763" width="11.42578125" style="31"/>
    <col min="764" max="764" width="1" style="31" customWidth="1"/>
    <col min="765" max="765" width="4.28515625" style="31" customWidth="1"/>
    <col min="766" max="766" width="34.7109375" style="31" customWidth="1"/>
    <col min="767" max="767" width="0" style="31" hidden="1" customWidth="1"/>
    <col min="768" max="768" width="20" style="31" customWidth="1"/>
    <col min="769" max="769" width="20.85546875" style="31" customWidth="1"/>
    <col min="770" max="770" width="25" style="31" customWidth="1"/>
    <col min="771" max="771" width="18.7109375" style="31" customWidth="1"/>
    <col min="772" max="772" width="29.7109375" style="31" customWidth="1"/>
    <col min="773" max="773" width="13.42578125" style="31" customWidth="1"/>
    <col min="774" max="774" width="13.85546875" style="31" customWidth="1"/>
    <col min="775" max="779" width="16.5703125" style="31" customWidth="1"/>
    <col min="780" max="780" width="20.5703125" style="31" customWidth="1"/>
    <col min="781" max="781" width="21.140625" style="31" customWidth="1"/>
    <col min="782" max="782" width="9.5703125" style="31" customWidth="1"/>
    <col min="783" max="783" width="0.42578125" style="31" customWidth="1"/>
    <col min="784" max="790" width="6.42578125" style="31" customWidth="1"/>
    <col min="791" max="1019" width="11.42578125" style="31"/>
    <col min="1020" max="1020" width="1" style="31" customWidth="1"/>
    <col min="1021" max="1021" width="4.28515625" style="31" customWidth="1"/>
    <col min="1022" max="1022" width="34.7109375" style="31" customWidth="1"/>
    <col min="1023" max="1023" width="0" style="31" hidden="1" customWidth="1"/>
    <col min="1024" max="1024" width="20" style="31" customWidth="1"/>
    <col min="1025" max="1025" width="20.85546875" style="31" customWidth="1"/>
    <col min="1026" max="1026" width="25" style="31" customWidth="1"/>
    <col min="1027" max="1027" width="18.7109375" style="31" customWidth="1"/>
    <col min="1028" max="1028" width="29.7109375" style="31" customWidth="1"/>
    <col min="1029" max="1029" width="13.42578125" style="31" customWidth="1"/>
    <col min="1030" max="1030" width="13.85546875" style="31" customWidth="1"/>
    <col min="1031" max="1035" width="16.5703125" style="31" customWidth="1"/>
    <col min="1036" max="1036" width="20.5703125" style="31" customWidth="1"/>
    <col min="1037" max="1037" width="21.140625" style="31" customWidth="1"/>
    <col min="1038" max="1038" width="9.5703125" style="31" customWidth="1"/>
    <col min="1039" max="1039" width="0.42578125" style="31" customWidth="1"/>
    <col min="1040" max="1046" width="6.42578125" style="31" customWidth="1"/>
    <col min="1047" max="1275" width="11.42578125" style="31"/>
    <col min="1276" max="1276" width="1" style="31" customWidth="1"/>
    <col min="1277" max="1277" width="4.28515625" style="31" customWidth="1"/>
    <col min="1278" max="1278" width="34.7109375" style="31" customWidth="1"/>
    <col min="1279" max="1279" width="0" style="31" hidden="1" customWidth="1"/>
    <col min="1280" max="1280" width="20" style="31" customWidth="1"/>
    <col min="1281" max="1281" width="20.85546875" style="31" customWidth="1"/>
    <col min="1282" max="1282" width="25" style="31" customWidth="1"/>
    <col min="1283" max="1283" width="18.7109375" style="31" customWidth="1"/>
    <col min="1284" max="1284" width="29.7109375" style="31" customWidth="1"/>
    <col min="1285" max="1285" width="13.42578125" style="31" customWidth="1"/>
    <col min="1286" max="1286" width="13.85546875" style="31" customWidth="1"/>
    <col min="1287" max="1291" width="16.5703125" style="31" customWidth="1"/>
    <col min="1292" max="1292" width="20.5703125" style="31" customWidth="1"/>
    <col min="1293" max="1293" width="21.140625" style="31" customWidth="1"/>
    <col min="1294" max="1294" width="9.5703125" style="31" customWidth="1"/>
    <col min="1295" max="1295" width="0.42578125" style="31" customWidth="1"/>
    <col min="1296" max="1302" width="6.42578125" style="31" customWidth="1"/>
    <col min="1303" max="1531" width="11.42578125" style="31"/>
    <col min="1532" max="1532" width="1" style="31" customWidth="1"/>
    <col min="1533" max="1533" width="4.28515625" style="31" customWidth="1"/>
    <col min="1534" max="1534" width="34.7109375" style="31" customWidth="1"/>
    <col min="1535" max="1535" width="0" style="31" hidden="1" customWidth="1"/>
    <col min="1536" max="1536" width="20" style="31" customWidth="1"/>
    <col min="1537" max="1537" width="20.85546875" style="31" customWidth="1"/>
    <col min="1538" max="1538" width="25" style="31" customWidth="1"/>
    <col min="1539" max="1539" width="18.7109375" style="31" customWidth="1"/>
    <col min="1540" max="1540" width="29.7109375" style="31" customWidth="1"/>
    <col min="1541" max="1541" width="13.42578125" style="31" customWidth="1"/>
    <col min="1542" max="1542" width="13.85546875" style="31" customWidth="1"/>
    <col min="1543" max="1547" width="16.5703125" style="31" customWidth="1"/>
    <col min="1548" max="1548" width="20.5703125" style="31" customWidth="1"/>
    <col min="1549" max="1549" width="21.140625" style="31" customWidth="1"/>
    <col min="1550" max="1550" width="9.5703125" style="31" customWidth="1"/>
    <col min="1551" max="1551" width="0.42578125" style="31" customWidth="1"/>
    <col min="1552" max="1558" width="6.42578125" style="31" customWidth="1"/>
    <col min="1559" max="1787" width="11.42578125" style="31"/>
    <col min="1788" max="1788" width="1" style="31" customWidth="1"/>
    <col min="1789" max="1789" width="4.28515625" style="31" customWidth="1"/>
    <col min="1790" max="1790" width="34.7109375" style="31" customWidth="1"/>
    <col min="1791" max="1791" width="0" style="31" hidden="1" customWidth="1"/>
    <col min="1792" max="1792" width="20" style="31" customWidth="1"/>
    <col min="1793" max="1793" width="20.85546875" style="31" customWidth="1"/>
    <col min="1794" max="1794" width="25" style="31" customWidth="1"/>
    <col min="1795" max="1795" width="18.7109375" style="31" customWidth="1"/>
    <col min="1796" max="1796" width="29.7109375" style="31" customWidth="1"/>
    <col min="1797" max="1797" width="13.42578125" style="31" customWidth="1"/>
    <col min="1798" max="1798" width="13.85546875" style="31" customWidth="1"/>
    <col min="1799" max="1803" width="16.5703125" style="31" customWidth="1"/>
    <col min="1804" max="1804" width="20.5703125" style="31" customWidth="1"/>
    <col min="1805" max="1805" width="21.140625" style="31" customWidth="1"/>
    <col min="1806" max="1806" width="9.5703125" style="31" customWidth="1"/>
    <col min="1807" max="1807" width="0.42578125" style="31" customWidth="1"/>
    <col min="1808" max="1814" width="6.42578125" style="31" customWidth="1"/>
    <col min="1815" max="2043" width="11.42578125" style="31"/>
    <col min="2044" max="2044" width="1" style="31" customWidth="1"/>
    <col min="2045" max="2045" width="4.28515625" style="31" customWidth="1"/>
    <col min="2046" max="2046" width="34.7109375" style="31" customWidth="1"/>
    <col min="2047" max="2047" width="0" style="31" hidden="1" customWidth="1"/>
    <col min="2048" max="2048" width="20" style="31" customWidth="1"/>
    <col min="2049" max="2049" width="20.85546875" style="31" customWidth="1"/>
    <col min="2050" max="2050" width="25" style="31" customWidth="1"/>
    <col min="2051" max="2051" width="18.7109375" style="31" customWidth="1"/>
    <col min="2052" max="2052" width="29.7109375" style="31" customWidth="1"/>
    <col min="2053" max="2053" width="13.42578125" style="31" customWidth="1"/>
    <col min="2054" max="2054" width="13.85546875" style="31" customWidth="1"/>
    <col min="2055" max="2059" width="16.5703125" style="31" customWidth="1"/>
    <col min="2060" max="2060" width="20.5703125" style="31" customWidth="1"/>
    <col min="2061" max="2061" width="21.140625" style="31" customWidth="1"/>
    <col min="2062" max="2062" width="9.5703125" style="31" customWidth="1"/>
    <col min="2063" max="2063" width="0.42578125" style="31" customWidth="1"/>
    <col min="2064" max="2070" width="6.42578125" style="31" customWidth="1"/>
    <col min="2071" max="2299" width="11.42578125" style="31"/>
    <col min="2300" max="2300" width="1" style="31" customWidth="1"/>
    <col min="2301" max="2301" width="4.28515625" style="31" customWidth="1"/>
    <col min="2302" max="2302" width="34.7109375" style="31" customWidth="1"/>
    <col min="2303" max="2303" width="0" style="31" hidden="1" customWidth="1"/>
    <col min="2304" max="2304" width="20" style="31" customWidth="1"/>
    <col min="2305" max="2305" width="20.85546875" style="31" customWidth="1"/>
    <col min="2306" max="2306" width="25" style="31" customWidth="1"/>
    <col min="2307" max="2307" width="18.7109375" style="31" customWidth="1"/>
    <col min="2308" max="2308" width="29.7109375" style="31" customWidth="1"/>
    <col min="2309" max="2309" width="13.42578125" style="31" customWidth="1"/>
    <col min="2310" max="2310" width="13.85546875" style="31" customWidth="1"/>
    <col min="2311" max="2315" width="16.5703125" style="31" customWidth="1"/>
    <col min="2316" max="2316" width="20.5703125" style="31" customWidth="1"/>
    <col min="2317" max="2317" width="21.140625" style="31" customWidth="1"/>
    <col min="2318" max="2318" width="9.5703125" style="31" customWidth="1"/>
    <col min="2319" max="2319" width="0.42578125" style="31" customWidth="1"/>
    <col min="2320" max="2326" width="6.42578125" style="31" customWidth="1"/>
    <col min="2327" max="2555" width="11.42578125" style="31"/>
    <col min="2556" max="2556" width="1" style="31" customWidth="1"/>
    <col min="2557" max="2557" width="4.28515625" style="31" customWidth="1"/>
    <col min="2558" max="2558" width="34.7109375" style="31" customWidth="1"/>
    <col min="2559" max="2559" width="0" style="31" hidden="1" customWidth="1"/>
    <col min="2560" max="2560" width="20" style="31" customWidth="1"/>
    <col min="2561" max="2561" width="20.85546875" style="31" customWidth="1"/>
    <col min="2562" max="2562" width="25" style="31" customWidth="1"/>
    <col min="2563" max="2563" width="18.7109375" style="31" customWidth="1"/>
    <col min="2564" max="2564" width="29.7109375" style="31" customWidth="1"/>
    <col min="2565" max="2565" width="13.42578125" style="31" customWidth="1"/>
    <col min="2566" max="2566" width="13.85546875" style="31" customWidth="1"/>
    <col min="2567" max="2571" width="16.5703125" style="31" customWidth="1"/>
    <col min="2572" max="2572" width="20.5703125" style="31" customWidth="1"/>
    <col min="2573" max="2573" width="21.140625" style="31" customWidth="1"/>
    <col min="2574" max="2574" width="9.5703125" style="31" customWidth="1"/>
    <col min="2575" max="2575" width="0.42578125" style="31" customWidth="1"/>
    <col min="2576" max="2582" width="6.42578125" style="31" customWidth="1"/>
    <col min="2583" max="2811" width="11.42578125" style="31"/>
    <col min="2812" max="2812" width="1" style="31" customWidth="1"/>
    <col min="2813" max="2813" width="4.28515625" style="31" customWidth="1"/>
    <col min="2814" max="2814" width="34.7109375" style="31" customWidth="1"/>
    <col min="2815" max="2815" width="0" style="31" hidden="1" customWidth="1"/>
    <col min="2816" max="2816" width="20" style="31" customWidth="1"/>
    <col min="2817" max="2817" width="20.85546875" style="31" customWidth="1"/>
    <col min="2818" max="2818" width="25" style="31" customWidth="1"/>
    <col min="2819" max="2819" width="18.7109375" style="31" customWidth="1"/>
    <col min="2820" max="2820" width="29.7109375" style="31" customWidth="1"/>
    <col min="2821" max="2821" width="13.42578125" style="31" customWidth="1"/>
    <col min="2822" max="2822" width="13.85546875" style="31" customWidth="1"/>
    <col min="2823" max="2827" width="16.5703125" style="31" customWidth="1"/>
    <col min="2828" max="2828" width="20.5703125" style="31" customWidth="1"/>
    <col min="2829" max="2829" width="21.140625" style="31" customWidth="1"/>
    <col min="2830" max="2830" width="9.5703125" style="31" customWidth="1"/>
    <col min="2831" max="2831" width="0.42578125" style="31" customWidth="1"/>
    <col min="2832" max="2838" width="6.42578125" style="31" customWidth="1"/>
    <col min="2839" max="3067" width="11.42578125" style="31"/>
    <col min="3068" max="3068" width="1" style="31" customWidth="1"/>
    <col min="3069" max="3069" width="4.28515625" style="31" customWidth="1"/>
    <col min="3070" max="3070" width="34.7109375" style="31" customWidth="1"/>
    <col min="3071" max="3071" width="0" style="31" hidden="1" customWidth="1"/>
    <col min="3072" max="3072" width="20" style="31" customWidth="1"/>
    <col min="3073" max="3073" width="20.85546875" style="31" customWidth="1"/>
    <col min="3074" max="3074" width="25" style="31" customWidth="1"/>
    <col min="3075" max="3075" width="18.7109375" style="31" customWidth="1"/>
    <col min="3076" max="3076" width="29.7109375" style="31" customWidth="1"/>
    <col min="3077" max="3077" width="13.42578125" style="31" customWidth="1"/>
    <col min="3078" max="3078" width="13.85546875" style="31" customWidth="1"/>
    <col min="3079" max="3083" width="16.5703125" style="31" customWidth="1"/>
    <col min="3084" max="3084" width="20.5703125" style="31" customWidth="1"/>
    <col min="3085" max="3085" width="21.140625" style="31" customWidth="1"/>
    <col min="3086" max="3086" width="9.5703125" style="31" customWidth="1"/>
    <col min="3087" max="3087" width="0.42578125" style="31" customWidth="1"/>
    <col min="3088" max="3094" width="6.42578125" style="31" customWidth="1"/>
    <col min="3095" max="3323" width="11.42578125" style="31"/>
    <col min="3324" max="3324" width="1" style="31" customWidth="1"/>
    <col min="3325" max="3325" width="4.28515625" style="31" customWidth="1"/>
    <col min="3326" max="3326" width="34.7109375" style="31" customWidth="1"/>
    <col min="3327" max="3327" width="0" style="31" hidden="1" customWidth="1"/>
    <col min="3328" max="3328" width="20" style="31" customWidth="1"/>
    <col min="3329" max="3329" width="20.85546875" style="31" customWidth="1"/>
    <col min="3330" max="3330" width="25" style="31" customWidth="1"/>
    <col min="3331" max="3331" width="18.7109375" style="31" customWidth="1"/>
    <col min="3332" max="3332" width="29.7109375" style="31" customWidth="1"/>
    <col min="3333" max="3333" width="13.42578125" style="31" customWidth="1"/>
    <col min="3334" max="3334" width="13.85546875" style="31" customWidth="1"/>
    <col min="3335" max="3339" width="16.5703125" style="31" customWidth="1"/>
    <col min="3340" max="3340" width="20.5703125" style="31" customWidth="1"/>
    <col min="3341" max="3341" width="21.140625" style="31" customWidth="1"/>
    <col min="3342" max="3342" width="9.5703125" style="31" customWidth="1"/>
    <col min="3343" max="3343" width="0.42578125" style="31" customWidth="1"/>
    <col min="3344" max="3350" width="6.42578125" style="31" customWidth="1"/>
    <col min="3351" max="3579" width="11.42578125" style="31"/>
    <col min="3580" max="3580" width="1" style="31" customWidth="1"/>
    <col min="3581" max="3581" width="4.28515625" style="31" customWidth="1"/>
    <col min="3582" max="3582" width="34.7109375" style="31" customWidth="1"/>
    <col min="3583" max="3583" width="0" style="31" hidden="1" customWidth="1"/>
    <col min="3584" max="3584" width="20" style="31" customWidth="1"/>
    <col min="3585" max="3585" width="20.85546875" style="31" customWidth="1"/>
    <col min="3586" max="3586" width="25" style="31" customWidth="1"/>
    <col min="3587" max="3587" width="18.7109375" style="31" customWidth="1"/>
    <col min="3588" max="3588" width="29.7109375" style="31" customWidth="1"/>
    <col min="3589" max="3589" width="13.42578125" style="31" customWidth="1"/>
    <col min="3590" max="3590" width="13.85546875" style="31" customWidth="1"/>
    <col min="3591" max="3595" width="16.5703125" style="31" customWidth="1"/>
    <col min="3596" max="3596" width="20.5703125" style="31" customWidth="1"/>
    <col min="3597" max="3597" width="21.140625" style="31" customWidth="1"/>
    <col min="3598" max="3598" width="9.5703125" style="31" customWidth="1"/>
    <col min="3599" max="3599" width="0.42578125" style="31" customWidth="1"/>
    <col min="3600" max="3606" width="6.42578125" style="31" customWidth="1"/>
    <col min="3607" max="3835" width="11.42578125" style="31"/>
    <col min="3836" max="3836" width="1" style="31" customWidth="1"/>
    <col min="3837" max="3837" width="4.28515625" style="31" customWidth="1"/>
    <col min="3838" max="3838" width="34.7109375" style="31" customWidth="1"/>
    <col min="3839" max="3839" width="0" style="31" hidden="1" customWidth="1"/>
    <col min="3840" max="3840" width="20" style="31" customWidth="1"/>
    <col min="3841" max="3841" width="20.85546875" style="31" customWidth="1"/>
    <col min="3842" max="3842" width="25" style="31" customWidth="1"/>
    <col min="3843" max="3843" width="18.7109375" style="31" customWidth="1"/>
    <col min="3844" max="3844" width="29.7109375" style="31" customWidth="1"/>
    <col min="3845" max="3845" width="13.42578125" style="31" customWidth="1"/>
    <col min="3846" max="3846" width="13.85546875" style="31" customWidth="1"/>
    <col min="3847" max="3851" width="16.5703125" style="31" customWidth="1"/>
    <col min="3852" max="3852" width="20.5703125" style="31" customWidth="1"/>
    <col min="3853" max="3853" width="21.140625" style="31" customWidth="1"/>
    <col min="3854" max="3854" width="9.5703125" style="31" customWidth="1"/>
    <col min="3855" max="3855" width="0.42578125" style="31" customWidth="1"/>
    <col min="3856" max="3862" width="6.42578125" style="31" customWidth="1"/>
    <col min="3863" max="4091" width="11.42578125" style="31"/>
    <col min="4092" max="4092" width="1" style="31" customWidth="1"/>
    <col min="4093" max="4093" width="4.28515625" style="31" customWidth="1"/>
    <col min="4094" max="4094" width="34.7109375" style="31" customWidth="1"/>
    <col min="4095" max="4095" width="0" style="31" hidden="1" customWidth="1"/>
    <col min="4096" max="4096" width="20" style="31" customWidth="1"/>
    <col min="4097" max="4097" width="20.85546875" style="31" customWidth="1"/>
    <col min="4098" max="4098" width="25" style="31" customWidth="1"/>
    <col min="4099" max="4099" width="18.7109375" style="31" customWidth="1"/>
    <col min="4100" max="4100" width="29.7109375" style="31" customWidth="1"/>
    <col min="4101" max="4101" width="13.42578125" style="31" customWidth="1"/>
    <col min="4102" max="4102" width="13.85546875" style="31" customWidth="1"/>
    <col min="4103" max="4107" width="16.5703125" style="31" customWidth="1"/>
    <col min="4108" max="4108" width="20.5703125" style="31" customWidth="1"/>
    <col min="4109" max="4109" width="21.140625" style="31" customWidth="1"/>
    <col min="4110" max="4110" width="9.5703125" style="31" customWidth="1"/>
    <col min="4111" max="4111" width="0.42578125" style="31" customWidth="1"/>
    <col min="4112" max="4118" width="6.42578125" style="31" customWidth="1"/>
    <col min="4119" max="4347" width="11.42578125" style="31"/>
    <col min="4348" max="4348" width="1" style="31" customWidth="1"/>
    <col min="4349" max="4349" width="4.28515625" style="31" customWidth="1"/>
    <col min="4350" max="4350" width="34.7109375" style="31" customWidth="1"/>
    <col min="4351" max="4351" width="0" style="31" hidden="1" customWidth="1"/>
    <col min="4352" max="4352" width="20" style="31" customWidth="1"/>
    <col min="4353" max="4353" width="20.85546875" style="31" customWidth="1"/>
    <col min="4354" max="4354" width="25" style="31" customWidth="1"/>
    <col min="4355" max="4355" width="18.7109375" style="31" customWidth="1"/>
    <col min="4356" max="4356" width="29.7109375" style="31" customWidth="1"/>
    <col min="4357" max="4357" width="13.42578125" style="31" customWidth="1"/>
    <col min="4358" max="4358" width="13.85546875" style="31" customWidth="1"/>
    <col min="4359" max="4363" width="16.5703125" style="31" customWidth="1"/>
    <col min="4364" max="4364" width="20.5703125" style="31" customWidth="1"/>
    <col min="4365" max="4365" width="21.140625" style="31" customWidth="1"/>
    <col min="4366" max="4366" width="9.5703125" style="31" customWidth="1"/>
    <col min="4367" max="4367" width="0.42578125" style="31" customWidth="1"/>
    <col min="4368" max="4374" width="6.42578125" style="31" customWidth="1"/>
    <col min="4375" max="4603" width="11.42578125" style="31"/>
    <col min="4604" max="4604" width="1" style="31" customWidth="1"/>
    <col min="4605" max="4605" width="4.28515625" style="31" customWidth="1"/>
    <col min="4606" max="4606" width="34.7109375" style="31" customWidth="1"/>
    <col min="4607" max="4607" width="0" style="31" hidden="1" customWidth="1"/>
    <col min="4608" max="4608" width="20" style="31" customWidth="1"/>
    <col min="4609" max="4609" width="20.85546875" style="31" customWidth="1"/>
    <col min="4610" max="4610" width="25" style="31" customWidth="1"/>
    <col min="4611" max="4611" width="18.7109375" style="31" customWidth="1"/>
    <col min="4612" max="4612" width="29.7109375" style="31" customWidth="1"/>
    <col min="4613" max="4613" width="13.42578125" style="31" customWidth="1"/>
    <col min="4614" max="4614" width="13.85546875" style="31" customWidth="1"/>
    <col min="4615" max="4619" width="16.5703125" style="31" customWidth="1"/>
    <col min="4620" max="4620" width="20.5703125" style="31" customWidth="1"/>
    <col min="4621" max="4621" width="21.140625" style="31" customWidth="1"/>
    <col min="4622" max="4622" width="9.5703125" style="31" customWidth="1"/>
    <col min="4623" max="4623" width="0.42578125" style="31" customWidth="1"/>
    <col min="4624" max="4630" width="6.42578125" style="31" customWidth="1"/>
    <col min="4631" max="4859" width="11.42578125" style="31"/>
    <col min="4860" max="4860" width="1" style="31" customWidth="1"/>
    <col min="4861" max="4861" width="4.28515625" style="31" customWidth="1"/>
    <col min="4862" max="4862" width="34.7109375" style="31" customWidth="1"/>
    <col min="4863" max="4863" width="0" style="31" hidden="1" customWidth="1"/>
    <col min="4864" max="4864" width="20" style="31" customWidth="1"/>
    <col min="4865" max="4865" width="20.85546875" style="31" customWidth="1"/>
    <col min="4866" max="4866" width="25" style="31" customWidth="1"/>
    <col min="4867" max="4867" width="18.7109375" style="31" customWidth="1"/>
    <col min="4868" max="4868" width="29.7109375" style="31" customWidth="1"/>
    <col min="4869" max="4869" width="13.42578125" style="31" customWidth="1"/>
    <col min="4870" max="4870" width="13.85546875" style="31" customWidth="1"/>
    <col min="4871" max="4875" width="16.5703125" style="31" customWidth="1"/>
    <col min="4876" max="4876" width="20.5703125" style="31" customWidth="1"/>
    <col min="4877" max="4877" width="21.140625" style="31" customWidth="1"/>
    <col min="4878" max="4878" width="9.5703125" style="31" customWidth="1"/>
    <col min="4879" max="4879" width="0.42578125" style="31" customWidth="1"/>
    <col min="4880" max="4886" width="6.42578125" style="31" customWidth="1"/>
    <col min="4887" max="5115" width="11.42578125" style="31"/>
    <col min="5116" max="5116" width="1" style="31" customWidth="1"/>
    <col min="5117" max="5117" width="4.28515625" style="31" customWidth="1"/>
    <col min="5118" max="5118" width="34.7109375" style="31" customWidth="1"/>
    <col min="5119" max="5119" width="0" style="31" hidden="1" customWidth="1"/>
    <col min="5120" max="5120" width="20" style="31" customWidth="1"/>
    <col min="5121" max="5121" width="20.85546875" style="31" customWidth="1"/>
    <col min="5122" max="5122" width="25" style="31" customWidth="1"/>
    <col min="5123" max="5123" width="18.7109375" style="31" customWidth="1"/>
    <col min="5124" max="5124" width="29.7109375" style="31" customWidth="1"/>
    <col min="5125" max="5125" width="13.42578125" style="31" customWidth="1"/>
    <col min="5126" max="5126" width="13.85546875" style="31" customWidth="1"/>
    <col min="5127" max="5131" width="16.5703125" style="31" customWidth="1"/>
    <col min="5132" max="5132" width="20.5703125" style="31" customWidth="1"/>
    <col min="5133" max="5133" width="21.140625" style="31" customWidth="1"/>
    <col min="5134" max="5134" width="9.5703125" style="31" customWidth="1"/>
    <col min="5135" max="5135" width="0.42578125" style="31" customWidth="1"/>
    <col min="5136" max="5142" width="6.42578125" style="31" customWidth="1"/>
    <col min="5143" max="5371" width="11.42578125" style="31"/>
    <col min="5372" max="5372" width="1" style="31" customWidth="1"/>
    <col min="5373" max="5373" width="4.28515625" style="31" customWidth="1"/>
    <col min="5374" max="5374" width="34.7109375" style="31" customWidth="1"/>
    <col min="5375" max="5375" width="0" style="31" hidden="1" customWidth="1"/>
    <col min="5376" max="5376" width="20" style="31" customWidth="1"/>
    <col min="5377" max="5377" width="20.85546875" style="31" customWidth="1"/>
    <col min="5378" max="5378" width="25" style="31" customWidth="1"/>
    <col min="5379" max="5379" width="18.7109375" style="31" customWidth="1"/>
    <col min="5380" max="5380" width="29.7109375" style="31" customWidth="1"/>
    <col min="5381" max="5381" width="13.42578125" style="31" customWidth="1"/>
    <col min="5382" max="5382" width="13.85546875" style="31" customWidth="1"/>
    <col min="5383" max="5387" width="16.5703125" style="31" customWidth="1"/>
    <col min="5388" max="5388" width="20.5703125" style="31" customWidth="1"/>
    <col min="5389" max="5389" width="21.140625" style="31" customWidth="1"/>
    <col min="5390" max="5390" width="9.5703125" style="31" customWidth="1"/>
    <col min="5391" max="5391" width="0.42578125" style="31" customWidth="1"/>
    <col min="5392" max="5398" width="6.42578125" style="31" customWidth="1"/>
    <col min="5399" max="5627" width="11.42578125" style="31"/>
    <col min="5628" max="5628" width="1" style="31" customWidth="1"/>
    <col min="5629" max="5629" width="4.28515625" style="31" customWidth="1"/>
    <col min="5630" max="5630" width="34.7109375" style="31" customWidth="1"/>
    <col min="5631" max="5631" width="0" style="31" hidden="1" customWidth="1"/>
    <col min="5632" max="5632" width="20" style="31" customWidth="1"/>
    <col min="5633" max="5633" width="20.85546875" style="31" customWidth="1"/>
    <col min="5634" max="5634" width="25" style="31" customWidth="1"/>
    <col min="5635" max="5635" width="18.7109375" style="31" customWidth="1"/>
    <col min="5636" max="5636" width="29.7109375" style="31" customWidth="1"/>
    <col min="5637" max="5637" width="13.42578125" style="31" customWidth="1"/>
    <col min="5638" max="5638" width="13.85546875" style="31" customWidth="1"/>
    <col min="5639" max="5643" width="16.5703125" style="31" customWidth="1"/>
    <col min="5644" max="5644" width="20.5703125" style="31" customWidth="1"/>
    <col min="5645" max="5645" width="21.140625" style="31" customWidth="1"/>
    <col min="5646" max="5646" width="9.5703125" style="31" customWidth="1"/>
    <col min="5647" max="5647" width="0.42578125" style="31" customWidth="1"/>
    <col min="5648" max="5654" width="6.42578125" style="31" customWidth="1"/>
    <col min="5655" max="5883" width="11.42578125" style="31"/>
    <col min="5884" max="5884" width="1" style="31" customWidth="1"/>
    <col min="5885" max="5885" width="4.28515625" style="31" customWidth="1"/>
    <col min="5886" max="5886" width="34.7109375" style="31" customWidth="1"/>
    <col min="5887" max="5887" width="0" style="31" hidden="1" customWidth="1"/>
    <col min="5888" max="5888" width="20" style="31" customWidth="1"/>
    <col min="5889" max="5889" width="20.85546875" style="31" customWidth="1"/>
    <col min="5890" max="5890" width="25" style="31" customWidth="1"/>
    <col min="5891" max="5891" width="18.7109375" style="31" customWidth="1"/>
    <col min="5892" max="5892" width="29.7109375" style="31" customWidth="1"/>
    <col min="5893" max="5893" width="13.42578125" style="31" customWidth="1"/>
    <col min="5894" max="5894" width="13.85546875" style="31" customWidth="1"/>
    <col min="5895" max="5899" width="16.5703125" style="31" customWidth="1"/>
    <col min="5900" max="5900" width="20.5703125" style="31" customWidth="1"/>
    <col min="5901" max="5901" width="21.140625" style="31" customWidth="1"/>
    <col min="5902" max="5902" width="9.5703125" style="31" customWidth="1"/>
    <col min="5903" max="5903" width="0.42578125" style="31" customWidth="1"/>
    <col min="5904" max="5910" width="6.42578125" style="31" customWidth="1"/>
    <col min="5911" max="6139" width="11.42578125" style="31"/>
    <col min="6140" max="6140" width="1" style="31" customWidth="1"/>
    <col min="6141" max="6141" width="4.28515625" style="31" customWidth="1"/>
    <col min="6142" max="6142" width="34.7109375" style="31" customWidth="1"/>
    <col min="6143" max="6143" width="0" style="31" hidden="1" customWidth="1"/>
    <col min="6144" max="6144" width="20" style="31" customWidth="1"/>
    <col min="6145" max="6145" width="20.85546875" style="31" customWidth="1"/>
    <col min="6146" max="6146" width="25" style="31" customWidth="1"/>
    <col min="6147" max="6147" width="18.7109375" style="31" customWidth="1"/>
    <col min="6148" max="6148" width="29.7109375" style="31" customWidth="1"/>
    <col min="6149" max="6149" width="13.42578125" style="31" customWidth="1"/>
    <col min="6150" max="6150" width="13.85546875" style="31" customWidth="1"/>
    <col min="6151" max="6155" width="16.5703125" style="31" customWidth="1"/>
    <col min="6156" max="6156" width="20.5703125" style="31" customWidth="1"/>
    <col min="6157" max="6157" width="21.140625" style="31" customWidth="1"/>
    <col min="6158" max="6158" width="9.5703125" style="31" customWidth="1"/>
    <col min="6159" max="6159" width="0.42578125" style="31" customWidth="1"/>
    <col min="6160" max="6166" width="6.42578125" style="31" customWidth="1"/>
    <col min="6167" max="6395" width="11.42578125" style="31"/>
    <col min="6396" max="6396" width="1" style="31" customWidth="1"/>
    <col min="6397" max="6397" width="4.28515625" style="31" customWidth="1"/>
    <col min="6398" max="6398" width="34.7109375" style="31" customWidth="1"/>
    <col min="6399" max="6399" width="0" style="31" hidden="1" customWidth="1"/>
    <col min="6400" max="6400" width="20" style="31" customWidth="1"/>
    <col min="6401" max="6401" width="20.85546875" style="31" customWidth="1"/>
    <col min="6402" max="6402" width="25" style="31" customWidth="1"/>
    <col min="6403" max="6403" width="18.7109375" style="31" customWidth="1"/>
    <col min="6404" max="6404" width="29.7109375" style="31" customWidth="1"/>
    <col min="6405" max="6405" width="13.42578125" style="31" customWidth="1"/>
    <col min="6406" max="6406" width="13.85546875" style="31" customWidth="1"/>
    <col min="6407" max="6411" width="16.5703125" style="31" customWidth="1"/>
    <col min="6412" max="6412" width="20.5703125" style="31" customWidth="1"/>
    <col min="6413" max="6413" width="21.140625" style="31" customWidth="1"/>
    <col min="6414" max="6414" width="9.5703125" style="31" customWidth="1"/>
    <col min="6415" max="6415" width="0.42578125" style="31" customWidth="1"/>
    <col min="6416" max="6422" width="6.42578125" style="31" customWidth="1"/>
    <col min="6423" max="6651" width="11.42578125" style="31"/>
    <col min="6652" max="6652" width="1" style="31" customWidth="1"/>
    <col min="6653" max="6653" width="4.28515625" style="31" customWidth="1"/>
    <col min="6654" max="6654" width="34.7109375" style="31" customWidth="1"/>
    <col min="6655" max="6655" width="0" style="31" hidden="1" customWidth="1"/>
    <col min="6656" max="6656" width="20" style="31" customWidth="1"/>
    <col min="6657" max="6657" width="20.85546875" style="31" customWidth="1"/>
    <col min="6658" max="6658" width="25" style="31" customWidth="1"/>
    <col min="6659" max="6659" width="18.7109375" style="31" customWidth="1"/>
    <col min="6660" max="6660" width="29.7109375" style="31" customWidth="1"/>
    <col min="6661" max="6661" width="13.42578125" style="31" customWidth="1"/>
    <col min="6662" max="6662" width="13.85546875" style="31" customWidth="1"/>
    <col min="6663" max="6667" width="16.5703125" style="31" customWidth="1"/>
    <col min="6668" max="6668" width="20.5703125" style="31" customWidth="1"/>
    <col min="6669" max="6669" width="21.140625" style="31" customWidth="1"/>
    <col min="6670" max="6670" width="9.5703125" style="31" customWidth="1"/>
    <col min="6671" max="6671" width="0.42578125" style="31" customWidth="1"/>
    <col min="6672" max="6678" width="6.42578125" style="31" customWidth="1"/>
    <col min="6679" max="6907" width="11.42578125" style="31"/>
    <col min="6908" max="6908" width="1" style="31" customWidth="1"/>
    <col min="6909" max="6909" width="4.28515625" style="31" customWidth="1"/>
    <col min="6910" max="6910" width="34.7109375" style="31" customWidth="1"/>
    <col min="6911" max="6911" width="0" style="31" hidden="1" customWidth="1"/>
    <col min="6912" max="6912" width="20" style="31" customWidth="1"/>
    <col min="6913" max="6913" width="20.85546875" style="31" customWidth="1"/>
    <col min="6914" max="6914" width="25" style="31" customWidth="1"/>
    <col min="6915" max="6915" width="18.7109375" style="31" customWidth="1"/>
    <col min="6916" max="6916" width="29.7109375" style="31" customWidth="1"/>
    <col min="6917" max="6917" width="13.42578125" style="31" customWidth="1"/>
    <col min="6918" max="6918" width="13.85546875" style="31" customWidth="1"/>
    <col min="6919" max="6923" width="16.5703125" style="31" customWidth="1"/>
    <col min="6924" max="6924" width="20.5703125" style="31" customWidth="1"/>
    <col min="6925" max="6925" width="21.140625" style="31" customWidth="1"/>
    <col min="6926" max="6926" width="9.5703125" style="31" customWidth="1"/>
    <col min="6927" max="6927" width="0.42578125" style="31" customWidth="1"/>
    <col min="6928" max="6934" width="6.42578125" style="31" customWidth="1"/>
    <col min="6935" max="7163" width="11.42578125" style="31"/>
    <col min="7164" max="7164" width="1" style="31" customWidth="1"/>
    <col min="7165" max="7165" width="4.28515625" style="31" customWidth="1"/>
    <col min="7166" max="7166" width="34.7109375" style="31" customWidth="1"/>
    <col min="7167" max="7167" width="0" style="31" hidden="1" customWidth="1"/>
    <col min="7168" max="7168" width="20" style="31" customWidth="1"/>
    <col min="7169" max="7169" width="20.85546875" style="31" customWidth="1"/>
    <col min="7170" max="7170" width="25" style="31" customWidth="1"/>
    <col min="7171" max="7171" width="18.7109375" style="31" customWidth="1"/>
    <col min="7172" max="7172" width="29.7109375" style="31" customWidth="1"/>
    <col min="7173" max="7173" width="13.42578125" style="31" customWidth="1"/>
    <col min="7174" max="7174" width="13.85546875" style="31" customWidth="1"/>
    <col min="7175" max="7179" width="16.5703125" style="31" customWidth="1"/>
    <col min="7180" max="7180" width="20.5703125" style="31" customWidth="1"/>
    <col min="7181" max="7181" width="21.140625" style="31" customWidth="1"/>
    <col min="7182" max="7182" width="9.5703125" style="31" customWidth="1"/>
    <col min="7183" max="7183" width="0.42578125" style="31" customWidth="1"/>
    <col min="7184" max="7190" width="6.42578125" style="31" customWidth="1"/>
    <col min="7191" max="7419" width="11.42578125" style="31"/>
    <col min="7420" max="7420" width="1" style="31" customWidth="1"/>
    <col min="7421" max="7421" width="4.28515625" style="31" customWidth="1"/>
    <col min="7422" max="7422" width="34.7109375" style="31" customWidth="1"/>
    <col min="7423" max="7423" width="0" style="31" hidden="1" customWidth="1"/>
    <col min="7424" max="7424" width="20" style="31" customWidth="1"/>
    <col min="7425" max="7425" width="20.85546875" style="31" customWidth="1"/>
    <col min="7426" max="7426" width="25" style="31" customWidth="1"/>
    <col min="7427" max="7427" width="18.7109375" style="31" customWidth="1"/>
    <col min="7428" max="7428" width="29.7109375" style="31" customWidth="1"/>
    <col min="7429" max="7429" width="13.42578125" style="31" customWidth="1"/>
    <col min="7430" max="7430" width="13.85546875" style="31" customWidth="1"/>
    <col min="7431" max="7435" width="16.5703125" style="31" customWidth="1"/>
    <col min="7436" max="7436" width="20.5703125" style="31" customWidth="1"/>
    <col min="7437" max="7437" width="21.140625" style="31" customWidth="1"/>
    <col min="7438" max="7438" width="9.5703125" style="31" customWidth="1"/>
    <col min="7439" max="7439" width="0.42578125" style="31" customWidth="1"/>
    <col min="7440" max="7446" width="6.42578125" style="31" customWidth="1"/>
    <col min="7447" max="7675" width="11.42578125" style="31"/>
    <col min="7676" max="7676" width="1" style="31" customWidth="1"/>
    <col min="7677" max="7677" width="4.28515625" style="31" customWidth="1"/>
    <col min="7678" max="7678" width="34.7109375" style="31" customWidth="1"/>
    <col min="7679" max="7679" width="0" style="31" hidden="1" customWidth="1"/>
    <col min="7680" max="7680" width="20" style="31" customWidth="1"/>
    <col min="7681" max="7681" width="20.85546875" style="31" customWidth="1"/>
    <col min="7682" max="7682" width="25" style="31" customWidth="1"/>
    <col min="7683" max="7683" width="18.7109375" style="31" customWidth="1"/>
    <col min="7684" max="7684" width="29.7109375" style="31" customWidth="1"/>
    <col min="7685" max="7685" width="13.42578125" style="31" customWidth="1"/>
    <col min="7686" max="7686" width="13.85546875" style="31" customWidth="1"/>
    <col min="7687" max="7691" width="16.5703125" style="31" customWidth="1"/>
    <col min="7692" max="7692" width="20.5703125" style="31" customWidth="1"/>
    <col min="7693" max="7693" width="21.140625" style="31" customWidth="1"/>
    <col min="7694" max="7694" width="9.5703125" style="31" customWidth="1"/>
    <col min="7695" max="7695" width="0.42578125" style="31" customWidth="1"/>
    <col min="7696" max="7702" width="6.42578125" style="31" customWidth="1"/>
    <col min="7703" max="7931" width="11.42578125" style="31"/>
    <col min="7932" max="7932" width="1" style="31" customWidth="1"/>
    <col min="7933" max="7933" width="4.28515625" style="31" customWidth="1"/>
    <col min="7934" max="7934" width="34.7109375" style="31" customWidth="1"/>
    <col min="7935" max="7935" width="0" style="31" hidden="1" customWidth="1"/>
    <col min="7936" max="7936" width="20" style="31" customWidth="1"/>
    <col min="7937" max="7937" width="20.85546875" style="31" customWidth="1"/>
    <col min="7938" max="7938" width="25" style="31" customWidth="1"/>
    <col min="7939" max="7939" width="18.7109375" style="31" customWidth="1"/>
    <col min="7940" max="7940" width="29.7109375" style="31" customWidth="1"/>
    <col min="7941" max="7941" width="13.42578125" style="31" customWidth="1"/>
    <col min="7942" max="7942" width="13.85546875" style="31" customWidth="1"/>
    <col min="7943" max="7947" width="16.5703125" style="31" customWidth="1"/>
    <col min="7948" max="7948" width="20.5703125" style="31" customWidth="1"/>
    <col min="7949" max="7949" width="21.140625" style="31" customWidth="1"/>
    <col min="7950" max="7950" width="9.5703125" style="31" customWidth="1"/>
    <col min="7951" max="7951" width="0.42578125" style="31" customWidth="1"/>
    <col min="7952" max="7958" width="6.42578125" style="31" customWidth="1"/>
    <col min="7959" max="8187" width="11.42578125" style="31"/>
    <col min="8188" max="8188" width="1" style="31" customWidth="1"/>
    <col min="8189" max="8189" width="4.28515625" style="31" customWidth="1"/>
    <col min="8190" max="8190" width="34.7109375" style="31" customWidth="1"/>
    <col min="8191" max="8191" width="0" style="31" hidden="1" customWidth="1"/>
    <col min="8192" max="8192" width="20" style="31" customWidth="1"/>
    <col min="8193" max="8193" width="20.85546875" style="31" customWidth="1"/>
    <col min="8194" max="8194" width="25" style="31" customWidth="1"/>
    <col min="8195" max="8195" width="18.7109375" style="31" customWidth="1"/>
    <col min="8196" max="8196" width="29.7109375" style="31" customWidth="1"/>
    <col min="8197" max="8197" width="13.42578125" style="31" customWidth="1"/>
    <col min="8198" max="8198" width="13.85546875" style="31" customWidth="1"/>
    <col min="8199" max="8203" width="16.5703125" style="31" customWidth="1"/>
    <col min="8204" max="8204" width="20.5703125" style="31" customWidth="1"/>
    <col min="8205" max="8205" width="21.140625" style="31" customWidth="1"/>
    <col min="8206" max="8206" width="9.5703125" style="31" customWidth="1"/>
    <col min="8207" max="8207" width="0.42578125" style="31" customWidth="1"/>
    <col min="8208" max="8214" width="6.42578125" style="31" customWidth="1"/>
    <col min="8215" max="8443" width="11.42578125" style="31"/>
    <col min="8444" max="8444" width="1" style="31" customWidth="1"/>
    <col min="8445" max="8445" width="4.28515625" style="31" customWidth="1"/>
    <col min="8446" max="8446" width="34.7109375" style="31" customWidth="1"/>
    <col min="8447" max="8447" width="0" style="31" hidden="1" customWidth="1"/>
    <col min="8448" max="8448" width="20" style="31" customWidth="1"/>
    <col min="8449" max="8449" width="20.85546875" style="31" customWidth="1"/>
    <col min="8450" max="8450" width="25" style="31" customWidth="1"/>
    <col min="8451" max="8451" width="18.7109375" style="31" customWidth="1"/>
    <col min="8452" max="8452" width="29.7109375" style="31" customWidth="1"/>
    <col min="8453" max="8453" width="13.42578125" style="31" customWidth="1"/>
    <col min="8454" max="8454" width="13.85546875" style="31" customWidth="1"/>
    <col min="8455" max="8459" width="16.5703125" style="31" customWidth="1"/>
    <col min="8460" max="8460" width="20.5703125" style="31" customWidth="1"/>
    <col min="8461" max="8461" width="21.140625" style="31" customWidth="1"/>
    <col min="8462" max="8462" width="9.5703125" style="31" customWidth="1"/>
    <col min="8463" max="8463" width="0.42578125" style="31" customWidth="1"/>
    <col min="8464" max="8470" width="6.42578125" style="31" customWidth="1"/>
    <col min="8471" max="8699" width="11.42578125" style="31"/>
    <col min="8700" max="8700" width="1" style="31" customWidth="1"/>
    <col min="8701" max="8701" width="4.28515625" style="31" customWidth="1"/>
    <col min="8702" max="8702" width="34.7109375" style="31" customWidth="1"/>
    <col min="8703" max="8703" width="0" style="31" hidden="1" customWidth="1"/>
    <col min="8704" max="8704" width="20" style="31" customWidth="1"/>
    <col min="8705" max="8705" width="20.85546875" style="31" customWidth="1"/>
    <col min="8706" max="8706" width="25" style="31" customWidth="1"/>
    <col min="8707" max="8707" width="18.7109375" style="31" customWidth="1"/>
    <col min="8708" max="8708" width="29.7109375" style="31" customWidth="1"/>
    <col min="8709" max="8709" width="13.42578125" style="31" customWidth="1"/>
    <col min="8710" max="8710" width="13.85546875" style="31" customWidth="1"/>
    <col min="8711" max="8715" width="16.5703125" style="31" customWidth="1"/>
    <col min="8716" max="8716" width="20.5703125" style="31" customWidth="1"/>
    <col min="8717" max="8717" width="21.140625" style="31" customWidth="1"/>
    <col min="8718" max="8718" width="9.5703125" style="31" customWidth="1"/>
    <col min="8719" max="8719" width="0.42578125" style="31" customWidth="1"/>
    <col min="8720" max="8726" width="6.42578125" style="31" customWidth="1"/>
    <col min="8727" max="8955" width="11.42578125" style="31"/>
    <col min="8956" max="8956" width="1" style="31" customWidth="1"/>
    <col min="8957" max="8957" width="4.28515625" style="31" customWidth="1"/>
    <col min="8958" max="8958" width="34.7109375" style="31" customWidth="1"/>
    <col min="8959" max="8959" width="0" style="31" hidden="1" customWidth="1"/>
    <col min="8960" max="8960" width="20" style="31" customWidth="1"/>
    <col min="8961" max="8961" width="20.85546875" style="31" customWidth="1"/>
    <col min="8962" max="8962" width="25" style="31" customWidth="1"/>
    <col min="8963" max="8963" width="18.7109375" style="31" customWidth="1"/>
    <col min="8964" max="8964" width="29.7109375" style="31" customWidth="1"/>
    <col min="8965" max="8965" width="13.42578125" style="31" customWidth="1"/>
    <col min="8966" max="8966" width="13.85546875" style="31" customWidth="1"/>
    <col min="8967" max="8971" width="16.5703125" style="31" customWidth="1"/>
    <col min="8972" max="8972" width="20.5703125" style="31" customWidth="1"/>
    <col min="8973" max="8973" width="21.140625" style="31" customWidth="1"/>
    <col min="8974" max="8974" width="9.5703125" style="31" customWidth="1"/>
    <col min="8975" max="8975" width="0.42578125" style="31" customWidth="1"/>
    <col min="8976" max="8982" width="6.42578125" style="31" customWidth="1"/>
    <col min="8983" max="9211" width="11.42578125" style="31"/>
    <col min="9212" max="9212" width="1" style="31" customWidth="1"/>
    <col min="9213" max="9213" width="4.28515625" style="31" customWidth="1"/>
    <col min="9214" max="9214" width="34.7109375" style="31" customWidth="1"/>
    <col min="9215" max="9215" width="0" style="31" hidden="1" customWidth="1"/>
    <col min="9216" max="9216" width="20" style="31" customWidth="1"/>
    <col min="9217" max="9217" width="20.85546875" style="31" customWidth="1"/>
    <col min="9218" max="9218" width="25" style="31" customWidth="1"/>
    <col min="9219" max="9219" width="18.7109375" style="31" customWidth="1"/>
    <col min="9220" max="9220" width="29.7109375" style="31" customWidth="1"/>
    <col min="9221" max="9221" width="13.42578125" style="31" customWidth="1"/>
    <col min="9222" max="9222" width="13.85546875" style="31" customWidth="1"/>
    <col min="9223" max="9227" width="16.5703125" style="31" customWidth="1"/>
    <col min="9228" max="9228" width="20.5703125" style="31" customWidth="1"/>
    <col min="9229" max="9229" width="21.140625" style="31" customWidth="1"/>
    <col min="9230" max="9230" width="9.5703125" style="31" customWidth="1"/>
    <col min="9231" max="9231" width="0.42578125" style="31" customWidth="1"/>
    <col min="9232" max="9238" width="6.42578125" style="31" customWidth="1"/>
    <col min="9239" max="9467" width="11.42578125" style="31"/>
    <col min="9468" max="9468" width="1" style="31" customWidth="1"/>
    <col min="9469" max="9469" width="4.28515625" style="31" customWidth="1"/>
    <col min="9470" max="9470" width="34.7109375" style="31" customWidth="1"/>
    <col min="9471" max="9471" width="0" style="31" hidden="1" customWidth="1"/>
    <col min="9472" max="9472" width="20" style="31" customWidth="1"/>
    <col min="9473" max="9473" width="20.85546875" style="31" customWidth="1"/>
    <col min="9474" max="9474" width="25" style="31" customWidth="1"/>
    <col min="9475" max="9475" width="18.7109375" style="31" customWidth="1"/>
    <col min="9476" max="9476" width="29.7109375" style="31" customWidth="1"/>
    <col min="9477" max="9477" width="13.42578125" style="31" customWidth="1"/>
    <col min="9478" max="9478" width="13.85546875" style="31" customWidth="1"/>
    <col min="9479" max="9483" width="16.5703125" style="31" customWidth="1"/>
    <col min="9484" max="9484" width="20.5703125" style="31" customWidth="1"/>
    <col min="9485" max="9485" width="21.140625" style="31" customWidth="1"/>
    <col min="9486" max="9486" width="9.5703125" style="31" customWidth="1"/>
    <col min="9487" max="9487" width="0.42578125" style="31" customWidth="1"/>
    <col min="9488" max="9494" width="6.42578125" style="31" customWidth="1"/>
    <col min="9495" max="9723" width="11.42578125" style="31"/>
    <col min="9724" max="9724" width="1" style="31" customWidth="1"/>
    <col min="9725" max="9725" width="4.28515625" style="31" customWidth="1"/>
    <col min="9726" max="9726" width="34.7109375" style="31" customWidth="1"/>
    <col min="9727" max="9727" width="0" style="31" hidden="1" customWidth="1"/>
    <col min="9728" max="9728" width="20" style="31" customWidth="1"/>
    <col min="9729" max="9729" width="20.85546875" style="31" customWidth="1"/>
    <col min="9730" max="9730" width="25" style="31" customWidth="1"/>
    <col min="9731" max="9731" width="18.7109375" style="31" customWidth="1"/>
    <col min="9732" max="9732" width="29.7109375" style="31" customWidth="1"/>
    <col min="9733" max="9733" width="13.42578125" style="31" customWidth="1"/>
    <col min="9734" max="9734" width="13.85546875" style="31" customWidth="1"/>
    <col min="9735" max="9739" width="16.5703125" style="31" customWidth="1"/>
    <col min="9740" max="9740" width="20.5703125" style="31" customWidth="1"/>
    <col min="9741" max="9741" width="21.140625" style="31" customWidth="1"/>
    <col min="9742" max="9742" width="9.5703125" style="31" customWidth="1"/>
    <col min="9743" max="9743" width="0.42578125" style="31" customWidth="1"/>
    <col min="9744" max="9750" width="6.42578125" style="31" customWidth="1"/>
    <col min="9751" max="9979" width="11.42578125" style="31"/>
    <col min="9980" max="9980" width="1" style="31" customWidth="1"/>
    <col min="9981" max="9981" width="4.28515625" style="31" customWidth="1"/>
    <col min="9982" max="9982" width="34.7109375" style="31" customWidth="1"/>
    <col min="9983" max="9983" width="0" style="31" hidden="1" customWidth="1"/>
    <col min="9984" max="9984" width="20" style="31" customWidth="1"/>
    <col min="9985" max="9985" width="20.85546875" style="31" customWidth="1"/>
    <col min="9986" max="9986" width="25" style="31" customWidth="1"/>
    <col min="9987" max="9987" width="18.7109375" style="31" customWidth="1"/>
    <col min="9988" max="9988" width="29.7109375" style="31" customWidth="1"/>
    <col min="9989" max="9989" width="13.42578125" style="31" customWidth="1"/>
    <col min="9990" max="9990" width="13.85546875" style="31" customWidth="1"/>
    <col min="9991" max="9995" width="16.5703125" style="31" customWidth="1"/>
    <col min="9996" max="9996" width="20.5703125" style="31" customWidth="1"/>
    <col min="9997" max="9997" width="21.140625" style="31" customWidth="1"/>
    <col min="9998" max="9998" width="9.5703125" style="31" customWidth="1"/>
    <col min="9999" max="9999" width="0.42578125" style="31" customWidth="1"/>
    <col min="10000" max="10006" width="6.42578125" style="31" customWidth="1"/>
    <col min="10007" max="10235" width="11.42578125" style="31"/>
    <col min="10236" max="10236" width="1" style="31" customWidth="1"/>
    <col min="10237" max="10237" width="4.28515625" style="31" customWidth="1"/>
    <col min="10238" max="10238" width="34.7109375" style="31" customWidth="1"/>
    <col min="10239" max="10239" width="0" style="31" hidden="1" customWidth="1"/>
    <col min="10240" max="10240" width="20" style="31" customWidth="1"/>
    <col min="10241" max="10241" width="20.85546875" style="31" customWidth="1"/>
    <col min="10242" max="10242" width="25" style="31" customWidth="1"/>
    <col min="10243" max="10243" width="18.7109375" style="31" customWidth="1"/>
    <col min="10244" max="10244" width="29.7109375" style="31" customWidth="1"/>
    <col min="10245" max="10245" width="13.42578125" style="31" customWidth="1"/>
    <col min="10246" max="10246" width="13.85546875" style="31" customWidth="1"/>
    <col min="10247" max="10251" width="16.5703125" style="31" customWidth="1"/>
    <col min="10252" max="10252" width="20.5703125" style="31" customWidth="1"/>
    <col min="10253" max="10253" width="21.140625" style="31" customWidth="1"/>
    <col min="10254" max="10254" width="9.5703125" style="31" customWidth="1"/>
    <col min="10255" max="10255" width="0.42578125" style="31" customWidth="1"/>
    <col min="10256" max="10262" width="6.42578125" style="31" customWidth="1"/>
    <col min="10263" max="10491" width="11.42578125" style="31"/>
    <col min="10492" max="10492" width="1" style="31" customWidth="1"/>
    <col min="10493" max="10493" width="4.28515625" style="31" customWidth="1"/>
    <col min="10494" max="10494" width="34.7109375" style="31" customWidth="1"/>
    <col min="10495" max="10495" width="0" style="31" hidden="1" customWidth="1"/>
    <col min="10496" max="10496" width="20" style="31" customWidth="1"/>
    <col min="10497" max="10497" width="20.85546875" style="31" customWidth="1"/>
    <col min="10498" max="10498" width="25" style="31" customWidth="1"/>
    <col min="10499" max="10499" width="18.7109375" style="31" customWidth="1"/>
    <col min="10500" max="10500" width="29.7109375" style="31" customWidth="1"/>
    <col min="10501" max="10501" width="13.42578125" style="31" customWidth="1"/>
    <col min="10502" max="10502" width="13.85546875" style="31" customWidth="1"/>
    <col min="10503" max="10507" width="16.5703125" style="31" customWidth="1"/>
    <col min="10508" max="10508" width="20.5703125" style="31" customWidth="1"/>
    <col min="10509" max="10509" width="21.140625" style="31" customWidth="1"/>
    <col min="10510" max="10510" width="9.5703125" style="31" customWidth="1"/>
    <col min="10511" max="10511" width="0.42578125" style="31" customWidth="1"/>
    <col min="10512" max="10518" width="6.42578125" style="31" customWidth="1"/>
    <col min="10519" max="10747" width="11.42578125" style="31"/>
    <col min="10748" max="10748" width="1" style="31" customWidth="1"/>
    <col min="10749" max="10749" width="4.28515625" style="31" customWidth="1"/>
    <col min="10750" max="10750" width="34.7109375" style="31" customWidth="1"/>
    <col min="10751" max="10751" width="0" style="31" hidden="1" customWidth="1"/>
    <col min="10752" max="10752" width="20" style="31" customWidth="1"/>
    <col min="10753" max="10753" width="20.85546875" style="31" customWidth="1"/>
    <col min="10754" max="10754" width="25" style="31" customWidth="1"/>
    <col min="10755" max="10755" width="18.7109375" style="31" customWidth="1"/>
    <col min="10756" max="10756" width="29.7109375" style="31" customWidth="1"/>
    <col min="10757" max="10757" width="13.42578125" style="31" customWidth="1"/>
    <col min="10758" max="10758" width="13.85546875" style="31" customWidth="1"/>
    <col min="10759" max="10763" width="16.5703125" style="31" customWidth="1"/>
    <col min="10764" max="10764" width="20.5703125" style="31" customWidth="1"/>
    <col min="10765" max="10765" width="21.140625" style="31" customWidth="1"/>
    <col min="10766" max="10766" width="9.5703125" style="31" customWidth="1"/>
    <col min="10767" max="10767" width="0.42578125" style="31" customWidth="1"/>
    <col min="10768" max="10774" width="6.42578125" style="31" customWidth="1"/>
    <col min="10775" max="11003" width="11.42578125" style="31"/>
    <col min="11004" max="11004" width="1" style="31" customWidth="1"/>
    <col min="11005" max="11005" width="4.28515625" style="31" customWidth="1"/>
    <col min="11006" max="11006" width="34.7109375" style="31" customWidth="1"/>
    <col min="11007" max="11007" width="0" style="31" hidden="1" customWidth="1"/>
    <col min="11008" max="11008" width="20" style="31" customWidth="1"/>
    <col min="11009" max="11009" width="20.85546875" style="31" customWidth="1"/>
    <col min="11010" max="11010" width="25" style="31" customWidth="1"/>
    <col min="11011" max="11011" width="18.7109375" style="31" customWidth="1"/>
    <col min="11012" max="11012" width="29.7109375" style="31" customWidth="1"/>
    <col min="11013" max="11013" width="13.42578125" style="31" customWidth="1"/>
    <col min="11014" max="11014" width="13.85546875" style="31" customWidth="1"/>
    <col min="11015" max="11019" width="16.5703125" style="31" customWidth="1"/>
    <col min="11020" max="11020" width="20.5703125" style="31" customWidth="1"/>
    <col min="11021" max="11021" width="21.140625" style="31" customWidth="1"/>
    <col min="11022" max="11022" width="9.5703125" style="31" customWidth="1"/>
    <col min="11023" max="11023" width="0.42578125" style="31" customWidth="1"/>
    <col min="11024" max="11030" width="6.42578125" style="31" customWidth="1"/>
    <col min="11031" max="11259" width="11.42578125" style="31"/>
    <col min="11260" max="11260" width="1" style="31" customWidth="1"/>
    <col min="11261" max="11261" width="4.28515625" style="31" customWidth="1"/>
    <col min="11262" max="11262" width="34.7109375" style="31" customWidth="1"/>
    <col min="11263" max="11263" width="0" style="31" hidden="1" customWidth="1"/>
    <col min="11264" max="11264" width="20" style="31" customWidth="1"/>
    <col min="11265" max="11265" width="20.85546875" style="31" customWidth="1"/>
    <col min="11266" max="11266" width="25" style="31" customWidth="1"/>
    <col min="11267" max="11267" width="18.7109375" style="31" customWidth="1"/>
    <col min="11268" max="11268" width="29.7109375" style="31" customWidth="1"/>
    <col min="11269" max="11269" width="13.42578125" style="31" customWidth="1"/>
    <col min="11270" max="11270" width="13.85546875" style="31" customWidth="1"/>
    <col min="11271" max="11275" width="16.5703125" style="31" customWidth="1"/>
    <col min="11276" max="11276" width="20.5703125" style="31" customWidth="1"/>
    <col min="11277" max="11277" width="21.140625" style="31" customWidth="1"/>
    <col min="11278" max="11278" width="9.5703125" style="31" customWidth="1"/>
    <col min="11279" max="11279" width="0.42578125" style="31" customWidth="1"/>
    <col min="11280" max="11286" width="6.42578125" style="31" customWidth="1"/>
    <col min="11287" max="11515" width="11.42578125" style="31"/>
    <col min="11516" max="11516" width="1" style="31" customWidth="1"/>
    <col min="11517" max="11517" width="4.28515625" style="31" customWidth="1"/>
    <col min="11518" max="11518" width="34.7109375" style="31" customWidth="1"/>
    <col min="11519" max="11519" width="0" style="31" hidden="1" customWidth="1"/>
    <col min="11520" max="11520" width="20" style="31" customWidth="1"/>
    <col min="11521" max="11521" width="20.85546875" style="31" customWidth="1"/>
    <col min="11522" max="11522" width="25" style="31" customWidth="1"/>
    <col min="11523" max="11523" width="18.7109375" style="31" customWidth="1"/>
    <col min="11524" max="11524" width="29.7109375" style="31" customWidth="1"/>
    <col min="11525" max="11525" width="13.42578125" style="31" customWidth="1"/>
    <col min="11526" max="11526" width="13.85546875" style="31" customWidth="1"/>
    <col min="11527" max="11531" width="16.5703125" style="31" customWidth="1"/>
    <col min="11532" max="11532" width="20.5703125" style="31" customWidth="1"/>
    <col min="11533" max="11533" width="21.140625" style="31" customWidth="1"/>
    <col min="11534" max="11534" width="9.5703125" style="31" customWidth="1"/>
    <col min="11535" max="11535" width="0.42578125" style="31" customWidth="1"/>
    <col min="11536" max="11542" width="6.42578125" style="31" customWidth="1"/>
    <col min="11543" max="11771" width="11.42578125" style="31"/>
    <col min="11772" max="11772" width="1" style="31" customWidth="1"/>
    <col min="11773" max="11773" width="4.28515625" style="31" customWidth="1"/>
    <col min="11774" max="11774" width="34.7109375" style="31" customWidth="1"/>
    <col min="11775" max="11775" width="0" style="31" hidden="1" customWidth="1"/>
    <col min="11776" max="11776" width="20" style="31" customWidth="1"/>
    <col min="11777" max="11777" width="20.85546875" style="31" customWidth="1"/>
    <col min="11778" max="11778" width="25" style="31" customWidth="1"/>
    <col min="11779" max="11779" width="18.7109375" style="31" customWidth="1"/>
    <col min="11780" max="11780" width="29.7109375" style="31" customWidth="1"/>
    <col min="11781" max="11781" width="13.42578125" style="31" customWidth="1"/>
    <col min="11782" max="11782" width="13.85546875" style="31" customWidth="1"/>
    <col min="11783" max="11787" width="16.5703125" style="31" customWidth="1"/>
    <col min="11788" max="11788" width="20.5703125" style="31" customWidth="1"/>
    <col min="11789" max="11789" width="21.140625" style="31" customWidth="1"/>
    <col min="11790" max="11790" width="9.5703125" style="31" customWidth="1"/>
    <col min="11791" max="11791" width="0.42578125" style="31" customWidth="1"/>
    <col min="11792" max="11798" width="6.42578125" style="31" customWidth="1"/>
    <col min="11799" max="12027" width="11.42578125" style="31"/>
    <col min="12028" max="12028" width="1" style="31" customWidth="1"/>
    <col min="12029" max="12029" width="4.28515625" style="31" customWidth="1"/>
    <col min="12030" max="12030" width="34.7109375" style="31" customWidth="1"/>
    <col min="12031" max="12031" width="0" style="31" hidden="1" customWidth="1"/>
    <col min="12032" max="12032" width="20" style="31" customWidth="1"/>
    <col min="12033" max="12033" width="20.85546875" style="31" customWidth="1"/>
    <col min="12034" max="12034" width="25" style="31" customWidth="1"/>
    <col min="12035" max="12035" width="18.7109375" style="31" customWidth="1"/>
    <col min="12036" max="12036" width="29.7109375" style="31" customWidth="1"/>
    <col min="12037" max="12037" width="13.42578125" style="31" customWidth="1"/>
    <col min="12038" max="12038" width="13.85546875" style="31" customWidth="1"/>
    <col min="12039" max="12043" width="16.5703125" style="31" customWidth="1"/>
    <col min="12044" max="12044" width="20.5703125" style="31" customWidth="1"/>
    <col min="12045" max="12045" width="21.140625" style="31" customWidth="1"/>
    <col min="12046" max="12046" width="9.5703125" style="31" customWidth="1"/>
    <col min="12047" max="12047" width="0.42578125" style="31" customWidth="1"/>
    <col min="12048" max="12054" width="6.42578125" style="31" customWidth="1"/>
    <col min="12055" max="12283" width="11.42578125" style="31"/>
    <col min="12284" max="12284" width="1" style="31" customWidth="1"/>
    <col min="12285" max="12285" width="4.28515625" style="31" customWidth="1"/>
    <col min="12286" max="12286" width="34.7109375" style="31" customWidth="1"/>
    <col min="12287" max="12287" width="0" style="31" hidden="1" customWidth="1"/>
    <col min="12288" max="12288" width="20" style="31" customWidth="1"/>
    <col min="12289" max="12289" width="20.85546875" style="31" customWidth="1"/>
    <col min="12290" max="12290" width="25" style="31" customWidth="1"/>
    <col min="12291" max="12291" width="18.7109375" style="31" customWidth="1"/>
    <col min="12292" max="12292" width="29.7109375" style="31" customWidth="1"/>
    <col min="12293" max="12293" width="13.42578125" style="31" customWidth="1"/>
    <col min="12294" max="12294" width="13.85546875" style="31" customWidth="1"/>
    <col min="12295" max="12299" width="16.5703125" style="31" customWidth="1"/>
    <col min="12300" max="12300" width="20.5703125" style="31" customWidth="1"/>
    <col min="12301" max="12301" width="21.140625" style="31" customWidth="1"/>
    <col min="12302" max="12302" width="9.5703125" style="31" customWidth="1"/>
    <col min="12303" max="12303" width="0.42578125" style="31" customWidth="1"/>
    <col min="12304" max="12310" width="6.42578125" style="31" customWidth="1"/>
    <col min="12311" max="12539" width="11.42578125" style="31"/>
    <col min="12540" max="12540" width="1" style="31" customWidth="1"/>
    <col min="12541" max="12541" width="4.28515625" style="31" customWidth="1"/>
    <col min="12542" max="12542" width="34.7109375" style="31" customWidth="1"/>
    <col min="12543" max="12543" width="0" style="31" hidden="1" customWidth="1"/>
    <col min="12544" max="12544" width="20" style="31" customWidth="1"/>
    <col min="12545" max="12545" width="20.85546875" style="31" customWidth="1"/>
    <col min="12546" max="12546" width="25" style="31" customWidth="1"/>
    <col min="12547" max="12547" width="18.7109375" style="31" customWidth="1"/>
    <col min="12548" max="12548" width="29.7109375" style="31" customWidth="1"/>
    <col min="12549" max="12549" width="13.42578125" style="31" customWidth="1"/>
    <col min="12550" max="12550" width="13.85546875" style="31" customWidth="1"/>
    <col min="12551" max="12555" width="16.5703125" style="31" customWidth="1"/>
    <col min="12556" max="12556" width="20.5703125" style="31" customWidth="1"/>
    <col min="12557" max="12557" width="21.140625" style="31" customWidth="1"/>
    <col min="12558" max="12558" width="9.5703125" style="31" customWidth="1"/>
    <col min="12559" max="12559" width="0.42578125" style="31" customWidth="1"/>
    <col min="12560" max="12566" width="6.42578125" style="31" customWidth="1"/>
    <col min="12567" max="12795" width="11.42578125" style="31"/>
    <col min="12796" max="12796" width="1" style="31" customWidth="1"/>
    <col min="12797" max="12797" width="4.28515625" style="31" customWidth="1"/>
    <col min="12798" max="12798" width="34.7109375" style="31" customWidth="1"/>
    <col min="12799" max="12799" width="0" style="31" hidden="1" customWidth="1"/>
    <col min="12800" max="12800" width="20" style="31" customWidth="1"/>
    <col min="12801" max="12801" width="20.85546875" style="31" customWidth="1"/>
    <col min="12802" max="12802" width="25" style="31" customWidth="1"/>
    <col min="12803" max="12803" width="18.7109375" style="31" customWidth="1"/>
    <col min="12804" max="12804" width="29.7109375" style="31" customWidth="1"/>
    <col min="12805" max="12805" width="13.42578125" style="31" customWidth="1"/>
    <col min="12806" max="12806" width="13.85546875" style="31" customWidth="1"/>
    <col min="12807" max="12811" width="16.5703125" style="31" customWidth="1"/>
    <col min="12812" max="12812" width="20.5703125" style="31" customWidth="1"/>
    <col min="12813" max="12813" width="21.140625" style="31" customWidth="1"/>
    <col min="12814" max="12814" width="9.5703125" style="31" customWidth="1"/>
    <col min="12815" max="12815" width="0.42578125" style="31" customWidth="1"/>
    <col min="12816" max="12822" width="6.42578125" style="31" customWidth="1"/>
    <col min="12823" max="13051" width="11.42578125" style="31"/>
    <col min="13052" max="13052" width="1" style="31" customWidth="1"/>
    <col min="13053" max="13053" width="4.28515625" style="31" customWidth="1"/>
    <col min="13054" max="13054" width="34.7109375" style="31" customWidth="1"/>
    <col min="13055" max="13055" width="0" style="31" hidden="1" customWidth="1"/>
    <col min="13056" max="13056" width="20" style="31" customWidth="1"/>
    <col min="13057" max="13057" width="20.85546875" style="31" customWidth="1"/>
    <col min="13058" max="13058" width="25" style="31" customWidth="1"/>
    <col min="13059" max="13059" width="18.7109375" style="31" customWidth="1"/>
    <col min="13060" max="13060" width="29.7109375" style="31" customWidth="1"/>
    <col min="13061" max="13061" width="13.42578125" style="31" customWidth="1"/>
    <col min="13062" max="13062" width="13.85546875" style="31" customWidth="1"/>
    <col min="13063" max="13067" width="16.5703125" style="31" customWidth="1"/>
    <col min="13068" max="13068" width="20.5703125" style="31" customWidth="1"/>
    <col min="13069" max="13069" width="21.140625" style="31" customWidth="1"/>
    <col min="13070" max="13070" width="9.5703125" style="31" customWidth="1"/>
    <col min="13071" max="13071" width="0.42578125" style="31" customWidth="1"/>
    <col min="13072" max="13078" width="6.42578125" style="31" customWidth="1"/>
    <col min="13079" max="13307" width="11.42578125" style="31"/>
    <col min="13308" max="13308" width="1" style="31" customWidth="1"/>
    <col min="13309" max="13309" width="4.28515625" style="31" customWidth="1"/>
    <col min="13310" max="13310" width="34.7109375" style="31" customWidth="1"/>
    <col min="13311" max="13311" width="0" style="31" hidden="1" customWidth="1"/>
    <col min="13312" max="13312" width="20" style="31" customWidth="1"/>
    <col min="13313" max="13313" width="20.85546875" style="31" customWidth="1"/>
    <col min="13314" max="13314" width="25" style="31" customWidth="1"/>
    <col min="13315" max="13315" width="18.7109375" style="31" customWidth="1"/>
    <col min="13316" max="13316" width="29.7109375" style="31" customWidth="1"/>
    <col min="13317" max="13317" width="13.42578125" style="31" customWidth="1"/>
    <col min="13318" max="13318" width="13.85546875" style="31" customWidth="1"/>
    <col min="13319" max="13323" width="16.5703125" style="31" customWidth="1"/>
    <col min="13324" max="13324" width="20.5703125" style="31" customWidth="1"/>
    <col min="13325" max="13325" width="21.140625" style="31" customWidth="1"/>
    <col min="13326" max="13326" width="9.5703125" style="31" customWidth="1"/>
    <col min="13327" max="13327" width="0.42578125" style="31" customWidth="1"/>
    <col min="13328" max="13334" width="6.42578125" style="31" customWidth="1"/>
    <col min="13335" max="13563" width="11.42578125" style="31"/>
    <col min="13564" max="13564" width="1" style="31" customWidth="1"/>
    <col min="13565" max="13565" width="4.28515625" style="31" customWidth="1"/>
    <col min="13566" max="13566" width="34.7109375" style="31" customWidth="1"/>
    <col min="13567" max="13567" width="0" style="31" hidden="1" customWidth="1"/>
    <col min="13568" max="13568" width="20" style="31" customWidth="1"/>
    <col min="13569" max="13569" width="20.85546875" style="31" customWidth="1"/>
    <col min="13570" max="13570" width="25" style="31" customWidth="1"/>
    <col min="13571" max="13571" width="18.7109375" style="31" customWidth="1"/>
    <col min="13572" max="13572" width="29.7109375" style="31" customWidth="1"/>
    <col min="13573" max="13573" width="13.42578125" style="31" customWidth="1"/>
    <col min="13574" max="13574" width="13.85546875" style="31" customWidth="1"/>
    <col min="13575" max="13579" width="16.5703125" style="31" customWidth="1"/>
    <col min="13580" max="13580" width="20.5703125" style="31" customWidth="1"/>
    <col min="13581" max="13581" width="21.140625" style="31" customWidth="1"/>
    <col min="13582" max="13582" width="9.5703125" style="31" customWidth="1"/>
    <col min="13583" max="13583" width="0.42578125" style="31" customWidth="1"/>
    <col min="13584" max="13590" width="6.42578125" style="31" customWidth="1"/>
    <col min="13591" max="13819" width="11.42578125" style="31"/>
    <col min="13820" max="13820" width="1" style="31" customWidth="1"/>
    <col min="13821" max="13821" width="4.28515625" style="31" customWidth="1"/>
    <col min="13822" max="13822" width="34.7109375" style="31" customWidth="1"/>
    <col min="13823" max="13823" width="0" style="31" hidden="1" customWidth="1"/>
    <col min="13824" max="13824" width="20" style="31" customWidth="1"/>
    <col min="13825" max="13825" width="20.85546875" style="31" customWidth="1"/>
    <col min="13826" max="13826" width="25" style="31" customWidth="1"/>
    <col min="13827" max="13827" width="18.7109375" style="31" customWidth="1"/>
    <col min="13828" max="13828" width="29.7109375" style="31" customWidth="1"/>
    <col min="13829" max="13829" width="13.42578125" style="31" customWidth="1"/>
    <col min="13830" max="13830" width="13.85546875" style="31" customWidth="1"/>
    <col min="13831" max="13835" width="16.5703125" style="31" customWidth="1"/>
    <col min="13836" max="13836" width="20.5703125" style="31" customWidth="1"/>
    <col min="13837" max="13837" width="21.140625" style="31" customWidth="1"/>
    <col min="13838" max="13838" width="9.5703125" style="31" customWidth="1"/>
    <col min="13839" max="13839" width="0.42578125" style="31" customWidth="1"/>
    <col min="13840" max="13846" width="6.42578125" style="31" customWidth="1"/>
    <col min="13847" max="14075" width="11.42578125" style="31"/>
    <col min="14076" max="14076" width="1" style="31" customWidth="1"/>
    <col min="14077" max="14077" width="4.28515625" style="31" customWidth="1"/>
    <col min="14078" max="14078" width="34.7109375" style="31" customWidth="1"/>
    <col min="14079" max="14079" width="0" style="31" hidden="1" customWidth="1"/>
    <col min="14080" max="14080" width="20" style="31" customWidth="1"/>
    <col min="14081" max="14081" width="20.85546875" style="31" customWidth="1"/>
    <col min="14082" max="14082" width="25" style="31" customWidth="1"/>
    <col min="14083" max="14083" width="18.7109375" style="31" customWidth="1"/>
    <col min="14084" max="14084" width="29.7109375" style="31" customWidth="1"/>
    <col min="14085" max="14085" width="13.42578125" style="31" customWidth="1"/>
    <col min="14086" max="14086" width="13.85546875" style="31" customWidth="1"/>
    <col min="14087" max="14091" width="16.5703125" style="31" customWidth="1"/>
    <col min="14092" max="14092" width="20.5703125" style="31" customWidth="1"/>
    <col min="14093" max="14093" width="21.140625" style="31" customWidth="1"/>
    <col min="14094" max="14094" width="9.5703125" style="31" customWidth="1"/>
    <col min="14095" max="14095" width="0.42578125" style="31" customWidth="1"/>
    <col min="14096" max="14102" width="6.42578125" style="31" customWidth="1"/>
    <col min="14103" max="14331" width="11.42578125" style="31"/>
    <col min="14332" max="14332" width="1" style="31" customWidth="1"/>
    <col min="14333" max="14333" width="4.28515625" style="31" customWidth="1"/>
    <col min="14334" max="14334" width="34.7109375" style="31" customWidth="1"/>
    <col min="14335" max="14335" width="0" style="31" hidden="1" customWidth="1"/>
    <col min="14336" max="14336" width="20" style="31" customWidth="1"/>
    <col min="14337" max="14337" width="20.85546875" style="31" customWidth="1"/>
    <col min="14338" max="14338" width="25" style="31" customWidth="1"/>
    <col min="14339" max="14339" width="18.7109375" style="31" customWidth="1"/>
    <col min="14340" max="14340" width="29.7109375" style="31" customWidth="1"/>
    <col min="14341" max="14341" width="13.42578125" style="31" customWidth="1"/>
    <col min="14342" max="14342" width="13.85546875" style="31" customWidth="1"/>
    <col min="14343" max="14347" width="16.5703125" style="31" customWidth="1"/>
    <col min="14348" max="14348" width="20.5703125" style="31" customWidth="1"/>
    <col min="14349" max="14349" width="21.140625" style="31" customWidth="1"/>
    <col min="14350" max="14350" width="9.5703125" style="31" customWidth="1"/>
    <col min="14351" max="14351" width="0.42578125" style="31" customWidth="1"/>
    <col min="14352" max="14358" width="6.42578125" style="31" customWidth="1"/>
    <col min="14359" max="14587" width="11.42578125" style="31"/>
    <col min="14588" max="14588" width="1" style="31" customWidth="1"/>
    <col min="14589" max="14589" width="4.28515625" style="31" customWidth="1"/>
    <col min="14590" max="14590" width="34.7109375" style="31" customWidth="1"/>
    <col min="14591" max="14591" width="0" style="31" hidden="1" customWidth="1"/>
    <col min="14592" max="14592" width="20" style="31" customWidth="1"/>
    <col min="14593" max="14593" width="20.85546875" style="31" customWidth="1"/>
    <col min="14594" max="14594" width="25" style="31" customWidth="1"/>
    <col min="14595" max="14595" width="18.7109375" style="31" customWidth="1"/>
    <col min="14596" max="14596" width="29.7109375" style="31" customWidth="1"/>
    <col min="14597" max="14597" width="13.42578125" style="31" customWidth="1"/>
    <col min="14598" max="14598" width="13.85546875" style="31" customWidth="1"/>
    <col min="14599" max="14603" width="16.5703125" style="31" customWidth="1"/>
    <col min="14604" max="14604" width="20.5703125" style="31" customWidth="1"/>
    <col min="14605" max="14605" width="21.140625" style="31" customWidth="1"/>
    <col min="14606" max="14606" width="9.5703125" style="31" customWidth="1"/>
    <col min="14607" max="14607" width="0.42578125" style="31" customWidth="1"/>
    <col min="14608" max="14614" width="6.42578125" style="31" customWidth="1"/>
    <col min="14615" max="14843" width="11.42578125" style="31"/>
    <col min="14844" max="14844" width="1" style="31" customWidth="1"/>
    <col min="14845" max="14845" width="4.28515625" style="31" customWidth="1"/>
    <col min="14846" max="14846" width="34.7109375" style="31" customWidth="1"/>
    <col min="14847" max="14847" width="0" style="31" hidden="1" customWidth="1"/>
    <col min="14848" max="14848" width="20" style="31" customWidth="1"/>
    <col min="14849" max="14849" width="20.85546875" style="31" customWidth="1"/>
    <col min="14850" max="14850" width="25" style="31" customWidth="1"/>
    <col min="14851" max="14851" width="18.7109375" style="31" customWidth="1"/>
    <col min="14852" max="14852" width="29.7109375" style="31" customWidth="1"/>
    <col min="14853" max="14853" width="13.42578125" style="31" customWidth="1"/>
    <col min="14854" max="14854" width="13.85546875" style="31" customWidth="1"/>
    <col min="14855" max="14859" width="16.5703125" style="31" customWidth="1"/>
    <col min="14860" max="14860" width="20.5703125" style="31" customWidth="1"/>
    <col min="14861" max="14861" width="21.140625" style="31" customWidth="1"/>
    <col min="14862" max="14862" width="9.5703125" style="31" customWidth="1"/>
    <col min="14863" max="14863" width="0.42578125" style="31" customWidth="1"/>
    <col min="14864" max="14870" width="6.42578125" style="31" customWidth="1"/>
    <col min="14871" max="15099" width="11.42578125" style="31"/>
    <col min="15100" max="15100" width="1" style="31" customWidth="1"/>
    <col min="15101" max="15101" width="4.28515625" style="31" customWidth="1"/>
    <col min="15102" max="15102" width="34.7109375" style="31" customWidth="1"/>
    <col min="15103" max="15103" width="0" style="31" hidden="1" customWidth="1"/>
    <col min="15104" max="15104" width="20" style="31" customWidth="1"/>
    <col min="15105" max="15105" width="20.85546875" style="31" customWidth="1"/>
    <col min="15106" max="15106" width="25" style="31" customWidth="1"/>
    <col min="15107" max="15107" width="18.7109375" style="31" customWidth="1"/>
    <col min="15108" max="15108" width="29.7109375" style="31" customWidth="1"/>
    <col min="15109" max="15109" width="13.42578125" style="31" customWidth="1"/>
    <col min="15110" max="15110" width="13.85546875" style="31" customWidth="1"/>
    <col min="15111" max="15115" width="16.5703125" style="31" customWidth="1"/>
    <col min="15116" max="15116" width="20.5703125" style="31" customWidth="1"/>
    <col min="15117" max="15117" width="21.140625" style="31" customWidth="1"/>
    <col min="15118" max="15118" width="9.5703125" style="31" customWidth="1"/>
    <col min="15119" max="15119" width="0.42578125" style="31" customWidth="1"/>
    <col min="15120" max="15126" width="6.42578125" style="31" customWidth="1"/>
    <col min="15127" max="15355" width="11.42578125" style="31"/>
    <col min="15356" max="15356" width="1" style="31" customWidth="1"/>
    <col min="15357" max="15357" width="4.28515625" style="31" customWidth="1"/>
    <col min="15358" max="15358" width="34.7109375" style="31" customWidth="1"/>
    <col min="15359" max="15359" width="0" style="31" hidden="1" customWidth="1"/>
    <col min="15360" max="15360" width="20" style="31" customWidth="1"/>
    <col min="15361" max="15361" width="20.85546875" style="31" customWidth="1"/>
    <col min="15362" max="15362" width="25" style="31" customWidth="1"/>
    <col min="15363" max="15363" width="18.7109375" style="31" customWidth="1"/>
    <col min="15364" max="15364" width="29.7109375" style="31" customWidth="1"/>
    <col min="15365" max="15365" width="13.42578125" style="31" customWidth="1"/>
    <col min="15366" max="15366" width="13.85546875" style="31" customWidth="1"/>
    <col min="15367" max="15371" width="16.5703125" style="31" customWidth="1"/>
    <col min="15372" max="15372" width="20.5703125" style="31" customWidth="1"/>
    <col min="15373" max="15373" width="21.140625" style="31" customWidth="1"/>
    <col min="15374" max="15374" width="9.5703125" style="31" customWidth="1"/>
    <col min="15375" max="15375" width="0.42578125" style="31" customWidth="1"/>
    <col min="15376" max="15382" width="6.42578125" style="31" customWidth="1"/>
    <col min="15383" max="15611" width="11.42578125" style="31"/>
    <col min="15612" max="15612" width="1" style="31" customWidth="1"/>
    <col min="15613" max="15613" width="4.28515625" style="31" customWidth="1"/>
    <col min="15614" max="15614" width="34.7109375" style="31" customWidth="1"/>
    <col min="15615" max="15615" width="0" style="31" hidden="1" customWidth="1"/>
    <col min="15616" max="15616" width="20" style="31" customWidth="1"/>
    <col min="15617" max="15617" width="20.85546875" style="31" customWidth="1"/>
    <col min="15618" max="15618" width="25" style="31" customWidth="1"/>
    <col min="15619" max="15619" width="18.7109375" style="31" customWidth="1"/>
    <col min="15620" max="15620" width="29.7109375" style="31" customWidth="1"/>
    <col min="15621" max="15621" width="13.42578125" style="31" customWidth="1"/>
    <col min="15622" max="15622" width="13.85546875" style="31" customWidth="1"/>
    <col min="15623" max="15627" width="16.5703125" style="31" customWidth="1"/>
    <col min="15628" max="15628" width="20.5703125" style="31" customWidth="1"/>
    <col min="15629" max="15629" width="21.140625" style="31" customWidth="1"/>
    <col min="15630" max="15630" width="9.5703125" style="31" customWidth="1"/>
    <col min="15631" max="15631" width="0.42578125" style="31" customWidth="1"/>
    <col min="15632" max="15638" width="6.42578125" style="31" customWidth="1"/>
    <col min="15639" max="15867" width="11.42578125" style="31"/>
    <col min="15868" max="15868" width="1" style="31" customWidth="1"/>
    <col min="15869" max="15869" width="4.28515625" style="31" customWidth="1"/>
    <col min="15870" max="15870" width="34.7109375" style="31" customWidth="1"/>
    <col min="15871" max="15871" width="0" style="31" hidden="1" customWidth="1"/>
    <col min="15872" max="15872" width="20" style="31" customWidth="1"/>
    <col min="15873" max="15873" width="20.85546875" style="31" customWidth="1"/>
    <col min="15874" max="15874" width="25" style="31" customWidth="1"/>
    <col min="15875" max="15875" width="18.7109375" style="31" customWidth="1"/>
    <col min="15876" max="15876" width="29.7109375" style="31" customWidth="1"/>
    <col min="15877" max="15877" width="13.42578125" style="31" customWidth="1"/>
    <col min="15878" max="15878" width="13.85546875" style="31" customWidth="1"/>
    <col min="15879" max="15883" width="16.5703125" style="31" customWidth="1"/>
    <col min="15884" max="15884" width="20.5703125" style="31" customWidth="1"/>
    <col min="15885" max="15885" width="21.140625" style="31" customWidth="1"/>
    <col min="15886" max="15886" width="9.5703125" style="31" customWidth="1"/>
    <col min="15887" max="15887" width="0.42578125" style="31" customWidth="1"/>
    <col min="15888" max="15894" width="6.42578125" style="31" customWidth="1"/>
    <col min="15895" max="16123" width="11.42578125" style="31"/>
    <col min="16124" max="16124" width="1" style="31" customWidth="1"/>
    <col min="16125" max="16125" width="4.28515625" style="31" customWidth="1"/>
    <col min="16126" max="16126" width="34.7109375" style="31" customWidth="1"/>
    <col min="16127" max="16127" width="0" style="31" hidden="1" customWidth="1"/>
    <col min="16128" max="16128" width="20" style="31" customWidth="1"/>
    <col min="16129" max="16129" width="20.85546875" style="31" customWidth="1"/>
    <col min="16130" max="16130" width="25" style="31" customWidth="1"/>
    <col min="16131" max="16131" width="18.7109375" style="31" customWidth="1"/>
    <col min="16132" max="16132" width="29.7109375" style="31" customWidth="1"/>
    <col min="16133" max="16133" width="13.42578125" style="31" customWidth="1"/>
    <col min="16134" max="16134" width="13.85546875" style="31" customWidth="1"/>
    <col min="16135" max="16139" width="16.5703125" style="31" customWidth="1"/>
    <col min="16140" max="16140" width="20.5703125" style="31" customWidth="1"/>
    <col min="16141" max="16141" width="21.140625" style="31" customWidth="1"/>
    <col min="16142" max="16142" width="9.5703125" style="31" customWidth="1"/>
    <col min="16143" max="16143" width="0.42578125" style="31" customWidth="1"/>
    <col min="16144" max="16150" width="6.42578125" style="31" customWidth="1"/>
    <col min="16151" max="16371" width="11.42578125" style="31"/>
    <col min="16372" max="16384" width="11.42578125" style="31" customWidth="1"/>
  </cols>
  <sheetData>
    <row r="2" spans="1:16" ht="15" x14ac:dyDescent="0.25">
      <c r="B2" s="1069" t="s">
        <v>2</v>
      </c>
      <c r="C2" s="1070"/>
      <c r="D2" s="1070"/>
      <c r="E2" s="1070"/>
      <c r="F2" s="1070"/>
      <c r="G2" s="1070"/>
      <c r="H2" s="1070"/>
      <c r="I2" s="1070"/>
      <c r="J2" s="1070"/>
      <c r="K2" s="1070"/>
      <c r="L2" s="1070"/>
      <c r="M2" s="1070"/>
      <c r="N2" s="1070"/>
      <c r="O2" s="1070"/>
      <c r="P2" s="1070"/>
    </row>
    <row r="4" spans="1:16" ht="15" x14ac:dyDescent="0.25">
      <c r="B4" s="1080" t="s">
        <v>3</v>
      </c>
      <c r="C4" s="1080"/>
      <c r="D4" s="1080"/>
      <c r="E4" s="1080"/>
      <c r="F4" s="1080"/>
      <c r="G4" s="1080"/>
      <c r="H4" s="1080"/>
      <c r="I4" s="1080"/>
      <c r="J4" s="1080"/>
      <c r="K4" s="1080"/>
      <c r="L4" s="1080"/>
      <c r="M4" s="1080"/>
      <c r="N4" s="1080"/>
      <c r="O4" s="1080"/>
      <c r="P4" s="1080"/>
    </row>
    <row r="5" spans="1:16" s="59" customFormat="1" ht="15" x14ac:dyDescent="0.25">
      <c r="A5" s="1083" t="s">
        <v>4</v>
      </c>
      <c r="B5" s="1083"/>
      <c r="C5" s="1083"/>
      <c r="D5" s="1083"/>
      <c r="E5" s="1083"/>
      <c r="F5" s="1083"/>
      <c r="G5" s="1083"/>
      <c r="H5" s="1083"/>
      <c r="I5" s="1083"/>
      <c r="J5" s="1083"/>
      <c r="K5" s="1083"/>
      <c r="L5" s="1083"/>
    </row>
    <row r="6" spans="1:16" ht="15" thickBot="1" x14ac:dyDescent="0.3"/>
    <row r="7" spans="1:16" ht="15.75" thickBot="1" x14ac:dyDescent="0.3">
      <c r="B7" s="238" t="s">
        <v>5</v>
      </c>
      <c r="C7" s="1075" t="s">
        <v>1287</v>
      </c>
      <c r="D7" s="1075"/>
      <c r="E7" s="1075"/>
      <c r="F7" s="1075"/>
      <c r="G7" s="1075"/>
      <c r="H7" s="1075"/>
      <c r="I7" s="1075"/>
      <c r="J7" s="1075"/>
      <c r="K7" s="1075"/>
      <c r="L7" s="1075"/>
      <c r="M7" s="1075"/>
      <c r="N7" s="1076"/>
    </row>
    <row r="8" spans="1:16" ht="15.75" thickBot="1" x14ac:dyDescent="0.3">
      <c r="B8" s="238" t="s">
        <v>6</v>
      </c>
      <c r="C8" s="1075"/>
      <c r="D8" s="1075"/>
      <c r="E8" s="1075"/>
      <c r="F8" s="1075"/>
      <c r="G8" s="1075"/>
      <c r="H8" s="1075"/>
      <c r="I8" s="1075"/>
      <c r="J8" s="1075"/>
      <c r="K8" s="1075"/>
      <c r="L8" s="1075"/>
      <c r="M8" s="1075"/>
      <c r="N8" s="1076"/>
    </row>
    <row r="9" spans="1:16" ht="15.75" thickBot="1" x14ac:dyDescent="0.3">
      <c r="B9" s="238" t="s">
        <v>7</v>
      </c>
      <c r="C9" s="1075"/>
      <c r="D9" s="1075"/>
      <c r="E9" s="1075"/>
      <c r="F9" s="1075"/>
      <c r="G9" s="1075"/>
      <c r="H9" s="1075"/>
      <c r="I9" s="1075"/>
      <c r="J9" s="1075"/>
      <c r="K9" s="1075"/>
      <c r="L9" s="1075"/>
      <c r="M9" s="1075"/>
      <c r="N9" s="1076"/>
    </row>
    <row r="10" spans="1:16" ht="15.75" thickBot="1" x14ac:dyDescent="0.3">
      <c r="B10" s="238" t="s">
        <v>8</v>
      </c>
      <c r="C10" s="1075"/>
      <c r="D10" s="1075"/>
      <c r="E10" s="1075"/>
      <c r="F10" s="1075"/>
      <c r="G10" s="1075"/>
      <c r="H10" s="1075"/>
      <c r="I10" s="1075"/>
      <c r="J10" s="1075"/>
      <c r="K10" s="1075"/>
      <c r="L10" s="1075"/>
      <c r="M10" s="1075"/>
      <c r="N10" s="1076"/>
    </row>
    <row r="11" spans="1:16" ht="15.75" thickBot="1" x14ac:dyDescent="0.3">
      <c r="B11" s="238" t="s">
        <v>9</v>
      </c>
      <c r="C11" s="1077">
        <v>25</v>
      </c>
      <c r="D11" s="1077"/>
      <c r="E11" s="1078"/>
      <c r="F11" s="60"/>
      <c r="G11" s="60"/>
      <c r="H11" s="60"/>
      <c r="I11" s="60"/>
      <c r="J11" s="60"/>
      <c r="K11" s="60"/>
      <c r="L11" s="60"/>
      <c r="M11" s="60"/>
      <c r="N11" s="61"/>
    </row>
    <row r="12" spans="1:16" ht="15.75" thickBot="1" x14ac:dyDescent="0.3">
      <c r="B12" s="35" t="s">
        <v>10</v>
      </c>
      <c r="C12" s="38">
        <v>42022</v>
      </c>
      <c r="D12" s="207"/>
      <c r="E12" s="207"/>
      <c r="F12" s="207"/>
      <c r="G12" s="207"/>
      <c r="H12" s="207"/>
      <c r="I12" s="207"/>
      <c r="J12" s="207"/>
      <c r="K12" s="207"/>
      <c r="L12" s="207"/>
      <c r="M12" s="207"/>
      <c r="N12" s="208"/>
    </row>
    <row r="13" spans="1:16" ht="15" x14ac:dyDescent="0.25">
      <c r="B13" s="36"/>
      <c r="C13" s="39"/>
      <c r="D13" s="239"/>
      <c r="E13" s="239"/>
      <c r="F13" s="239"/>
      <c r="G13" s="239"/>
      <c r="H13" s="239"/>
      <c r="I13" s="62"/>
      <c r="J13" s="62"/>
      <c r="K13" s="62"/>
      <c r="L13" s="62"/>
      <c r="M13" s="62"/>
      <c r="N13" s="239"/>
    </row>
    <row r="14" spans="1:16" ht="15" x14ac:dyDescent="0.25">
      <c r="I14" s="62"/>
      <c r="J14" s="62"/>
      <c r="K14" s="62"/>
      <c r="L14" s="62"/>
      <c r="M14" s="62"/>
      <c r="N14" s="63"/>
    </row>
    <row r="15" spans="1:16" ht="30" customHeight="1" x14ac:dyDescent="0.25">
      <c r="B15" s="1071" t="s">
        <v>11</v>
      </c>
      <c r="C15" s="1071"/>
      <c r="D15" s="205" t="s">
        <v>12</v>
      </c>
      <c r="E15" s="205" t="s">
        <v>13</v>
      </c>
      <c r="F15" s="205" t="s">
        <v>14</v>
      </c>
      <c r="G15" s="64"/>
      <c r="I15" s="40"/>
      <c r="J15" s="40"/>
      <c r="K15" s="40"/>
      <c r="L15" s="40"/>
      <c r="M15" s="40"/>
      <c r="N15" s="63"/>
    </row>
    <row r="16" spans="1:16" ht="15" x14ac:dyDescent="0.25">
      <c r="B16" s="1071"/>
      <c r="C16" s="1071"/>
      <c r="D16" s="205">
        <v>25</v>
      </c>
      <c r="E16" s="65">
        <v>408110700</v>
      </c>
      <c r="F16" s="65">
        <v>150</v>
      </c>
      <c r="G16" s="66"/>
      <c r="I16" s="41"/>
      <c r="J16" s="41"/>
      <c r="K16" s="41"/>
      <c r="L16" s="41"/>
      <c r="M16" s="41"/>
      <c r="N16" s="63"/>
    </row>
    <row r="17" spans="1:14" ht="15" x14ac:dyDescent="0.25">
      <c r="B17" s="1071"/>
      <c r="C17" s="1071"/>
      <c r="D17" s="205"/>
      <c r="E17" s="65"/>
      <c r="F17" s="65"/>
      <c r="G17" s="66"/>
      <c r="I17" s="41"/>
      <c r="J17" s="41"/>
      <c r="K17" s="41"/>
      <c r="L17" s="41"/>
      <c r="M17" s="41"/>
      <c r="N17" s="63"/>
    </row>
    <row r="18" spans="1:14" ht="15" x14ac:dyDescent="0.25">
      <c r="B18" s="1071"/>
      <c r="C18" s="1071"/>
      <c r="D18" s="205"/>
      <c r="E18" s="65"/>
      <c r="F18" s="65"/>
      <c r="G18" s="66"/>
      <c r="I18" s="41"/>
      <c r="J18" s="41"/>
      <c r="K18" s="41"/>
      <c r="L18" s="41"/>
      <c r="M18" s="41"/>
      <c r="N18" s="63"/>
    </row>
    <row r="19" spans="1:14" ht="15" x14ac:dyDescent="0.25">
      <c r="B19" s="1071"/>
      <c r="C19" s="1071"/>
      <c r="D19" s="205"/>
      <c r="E19" s="67"/>
      <c r="F19" s="65"/>
      <c r="G19" s="66"/>
      <c r="H19" s="42"/>
      <c r="I19" s="41"/>
      <c r="J19" s="41"/>
      <c r="K19" s="41"/>
      <c r="L19" s="41"/>
      <c r="M19" s="41"/>
      <c r="N19" s="68"/>
    </row>
    <row r="20" spans="1:14" ht="15" x14ac:dyDescent="0.25">
      <c r="B20" s="1071"/>
      <c r="C20" s="1071"/>
      <c r="D20" s="205"/>
      <c r="E20" s="67"/>
      <c r="F20" s="65"/>
      <c r="G20" s="66"/>
      <c r="H20" s="42"/>
      <c r="I20" s="43"/>
      <c r="J20" s="43"/>
      <c r="K20" s="43"/>
      <c r="L20" s="43"/>
      <c r="M20" s="43"/>
      <c r="N20" s="68"/>
    </row>
    <row r="21" spans="1:14" ht="15" x14ac:dyDescent="0.25">
      <c r="B21" s="1071"/>
      <c r="C21" s="1071"/>
      <c r="D21" s="205"/>
      <c r="E21" s="67"/>
      <c r="F21" s="65"/>
      <c r="G21" s="66"/>
      <c r="H21" s="42"/>
      <c r="I21" s="62"/>
      <c r="J21" s="62"/>
      <c r="K21" s="62"/>
      <c r="L21" s="62"/>
      <c r="M21" s="62"/>
      <c r="N21" s="68"/>
    </row>
    <row r="22" spans="1:14" ht="15" x14ac:dyDescent="0.25">
      <c r="B22" s="1071"/>
      <c r="C22" s="1071"/>
      <c r="D22" s="205"/>
      <c r="E22" s="67"/>
      <c r="F22" s="65"/>
      <c r="G22" s="66"/>
      <c r="H22" s="42"/>
      <c r="I22" s="62"/>
      <c r="J22" s="62"/>
      <c r="K22" s="62"/>
      <c r="L22" s="62"/>
      <c r="M22" s="62"/>
      <c r="N22" s="68"/>
    </row>
    <row r="23" spans="1:14" ht="15.75" thickBot="1" x14ac:dyDescent="0.3">
      <c r="B23" s="1056" t="s">
        <v>15</v>
      </c>
      <c r="C23" s="1058"/>
      <c r="D23" s="205"/>
      <c r="E23" s="69">
        <f>SUM(E16:E22)</f>
        <v>408110700</v>
      </c>
      <c r="F23" s="65">
        <f>SUM(F16:F22)</f>
        <v>150</v>
      </c>
      <c r="G23" s="66"/>
      <c r="H23" s="42"/>
      <c r="I23" s="62"/>
      <c r="J23" s="62"/>
      <c r="K23" s="62"/>
      <c r="L23" s="62"/>
      <c r="M23" s="62"/>
      <c r="N23" s="68"/>
    </row>
    <row r="24" spans="1:14" ht="43.5" thickBot="1" x14ac:dyDescent="0.3">
      <c r="A24" s="35"/>
      <c r="B24" s="212" t="s">
        <v>16</v>
      </c>
      <c r="C24" s="212" t="s">
        <v>17</v>
      </c>
      <c r="E24" s="40"/>
      <c r="F24" s="40"/>
      <c r="G24" s="40"/>
      <c r="H24" s="40"/>
      <c r="I24" s="36"/>
      <c r="J24" s="36"/>
      <c r="K24" s="36"/>
      <c r="L24" s="36"/>
      <c r="M24" s="36"/>
    </row>
    <row r="25" spans="1:14" ht="15.75" thickBot="1" x14ac:dyDescent="0.3">
      <c r="A25" s="70">
        <v>1</v>
      </c>
      <c r="C25" s="71">
        <f>+F23*80%</f>
        <v>120</v>
      </c>
      <c r="D25" s="41"/>
      <c r="E25" s="72">
        <f>E23</f>
        <v>408110700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205" t="s">
        <v>19</v>
      </c>
      <c r="C30" s="205" t="s">
        <v>0</v>
      </c>
      <c r="D30" s="205" t="s">
        <v>20</v>
      </c>
      <c r="E30" s="59"/>
      <c r="F30" s="59"/>
      <c r="G30" s="59"/>
      <c r="H30" s="59"/>
      <c r="I30" s="62"/>
      <c r="J30" s="62"/>
      <c r="K30" s="62"/>
      <c r="L30" s="62"/>
      <c r="M30" s="62"/>
      <c r="N30" s="63"/>
    </row>
    <row r="31" spans="1:14" ht="15" x14ac:dyDescent="0.2">
      <c r="A31" s="74"/>
      <c r="B31" s="213" t="s">
        <v>22</v>
      </c>
      <c r="C31" s="204" t="s">
        <v>23</v>
      </c>
      <c r="D31" s="213"/>
      <c r="E31" s="59"/>
      <c r="F31" s="59"/>
      <c r="G31" s="59"/>
      <c r="H31" s="59"/>
      <c r="I31" s="62"/>
      <c r="J31" s="62"/>
      <c r="K31" s="62"/>
      <c r="L31" s="62"/>
      <c r="M31" s="62"/>
      <c r="N31" s="63"/>
    </row>
    <row r="32" spans="1:14" ht="15" x14ac:dyDescent="0.2">
      <c r="A32" s="74"/>
      <c r="B32" s="213" t="s">
        <v>24</v>
      </c>
      <c r="C32" s="204" t="s">
        <v>23</v>
      </c>
      <c r="D32" s="213"/>
      <c r="E32" s="59"/>
      <c r="F32" s="59"/>
      <c r="G32" s="59"/>
      <c r="H32" s="59"/>
      <c r="I32" s="62"/>
      <c r="J32" s="62"/>
      <c r="K32" s="62"/>
      <c r="L32" s="62"/>
      <c r="M32" s="62"/>
      <c r="N32" s="63"/>
    </row>
    <row r="33" spans="1:14" ht="15" x14ac:dyDescent="0.2">
      <c r="A33" s="74"/>
      <c r="B33" s="213" t="s">
        <v>25</v>
      </c>
      <c r="C33" s="204" t="s">
        <v>23</v>
      </c>
      <c r="D33" s="213"/>
      <c r="E33" s="59"/>
      <c r="F33" s="59"/>
      <c r="G33" s="59"/>
      <c r="H33" s="59"/>
      <c r="I33" s="62"/>
      <c r="J33" s="62"/>
      <c r="K33" s="62"/>
      <c r="L33" s="62"/>
      <c r="M33" s="62"/>
      <c r="N33" s="63"/>
    </row>
    <row r="34" spans="1:14" ht="15" x14ac:dyDescent="0.2">
      <c r="A34" s="74"/>
      <c r="B34" s="213" t="s">
        <v>26</v>
      </c>
      <c r="C34" s="204" t="s">
        <v>23</v>
      </c>
      <c r="D34" s="204"/>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205" t="s">
        <v>19</v>
      </c>
      <c r="C40" s="205" t="s">
        <v>28</v>
      </c>
      <c r="D40" s="206" t="s">
        <v>29</v>
      </c>
      <c r="E40" s="206" t="s">
        <v>30</v>
      </c>
      <c r="F40" s="59"/>
      <c r="G40" s="59"/>
      <c r="H40" s="59"/>
      <c r="I40" s="62"/>
      <c r="J40" s="62"/>
      <c r="K40" s="62"/>
      <c r="L40" s="62"/>
      <c r="M40" s="62"/>
      <c r="N40" s="63"/>
    </row>
    <row r="41" spans="1:14" ht="42.75" x14ac:dyDescent="0.2">
      <c r="A41" s="74"/>
      <c r="B41" s="76" t="s">
        <v>31</v>
      </c>
      <c r="C41" s="141">
        <v>40</v>
      </c>
      <c r="D41" s="204">
        <v>0</v>
      </c>
      <c r="E41" s="1052">
        <f>+D41+D42</f>
        <v>25</v>
      </c>
      <c r="F41" s="59"/>
      <c r="G41" s="59"/>
      <c r="H41" s="59"/>
      <c r="I41" s="62"/>
      <c r="J41" s="62"/>
      <c r="K41" s="62"/>
      <c r="L41" s="62"/>
      <c r="M41" s="62"/>
      <c r="N41" s="63"/>
    </row>
    <row r="42" spans="1:14" ht="71.25" x14ac:dyDescent="0.2">
      <c r="A42" s="74"/>
      <c r="B42" s="76" t="s">
        <v>32</v>
      </c>
      <c r="C42" s="141">
        <v>60</v>
      </c>
      <c r="D42" s="204">
        <v>25</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K47" s="51">
        <v>40194</v>
      </c>
      <c r="M47" s="77"/>
      <c r="N47" s="77"/>
    </row>
    <row r="48" spans="1:14" ht="15" thickBot="1" x14ac:dyDescent="0.3">
      <c r="M48" s="77"/>
      <c r="N48" s="77"/>
    </row>
    <row r="49" spans="1:26" s="62" customFormat="1" ht="75"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200" t="s">
        <v>48</v>
      </c>
      <c r="Q49" s="200" t="s">
        <v>49</v>
      </c>
    </row>
    <row r="50" spans="1:26" s="129" customFormat="1" ht="57" x14ac:dyDescent="0.25">
      <c r="A50" s="141"/>
      <c r="B50" s="4" t="s">
        <v>1287</v>
      </c>
      <c r="C50" s="4" t="s">
        <v>1287</v>
      </c>
      <c r="D50" s="4" t="s">
        <v>623</v>
      </c>
      <c r="E50" s="4" t="s">
        <v>1288</v>
      </c>
      <c r="F50" s="5" t="s">
        <v>0</v>
      </c>
      <c r="G50" s="240" t="s">
        <v>112</v>
      </c>
      <c r="H50" s="224">
        <v>40940</v>
      </c>
      <c r="I50" s="421">
        <v>41090</v>
      </c>
      <c r="J50" s="225" t="s">
        <v>1</v>
      </c>
      <c r="K50" s="52">
        <f>+(I50-H50)/30</f>
        <v>5</v>
      </c>
      <c r="L50" s="225" t="s">
        <v>112</v>
      </c>
      <c r="M50" s="6">
        <v>150</v>
      </c>
      <c r="N50" s="240" t="s">
        <v>50</v>
      </c>
      <c r="O50" s="243">
        <v>38997796</v>
      </c>
      <c r="P50" s="243" t="s">
        <v>1289</v>
      </c>
      <c r="Q50" s="211" t="s">
        <v>1290</v>
      </c>
      <c r="R50" s="8"/>
      <c r="S50" s="8"/>
      <c r="T50" s="8"/>
      <c r="U50" s="8"/>
      <c r="V50" s="8"/>
      <c r="W50" s="8"/>
      <c r="X50" s="8"/>
      <c r="Y50" s="8"/>
      <c r="Z50" s="8"/>
    </row>
    <row r="51" spans="1:26" s="129" customFormat="1" ht="53.25" customHeight="1" x14ac:dyDescent="0.25">
      <c r="A51" s="141"/>
      <c r="B51" s="4" t="s">
        <v>1287</v>
      </c>
      <c r="C51" s="4" t="s">
        <v>1287</v>
      </c>
      <c r="D51" s="4" t="s">
        <v>623</v>
      </c>
      <c r="E51" s="4" t="s">
        <v>1291</v>
      </c>
      <c r="F51" s="5" t="s">
        <v>0</v>
      </c>
      <c r="G51" s="240" t="s">
        <v>112</v>
      </c>
      <c r="H51" s="224">
        <v>41248</v>
      </c>
      <c r="I51" s="421">
        <v>41523</v>
      </c>
      <c r="J51" s="225" t="s">
        <v>20</v>
      </c>
      <c r="K51" s="52">
        <f>+(I51-H51)/30</f>
        <v>9.1666666666666661</v>
      </c>
      <c r="L51" s="225" t="s">
        <v>112</v>
      </c>
      <c r="M51" s="6">
        <v>150</v>
      </c>
      <c r="N51" s="240" t="s">
        <v>50</v>
      </c>
      <c r="O51" s="243" t="s">
        <v>1292</v>
      </c>
      <c r="P51" s="243" t="s">
        <v>1293</v>
      </c>
      <c r="Q51" s="211" t="s">
        <v>1290</v>
      </c>
      <c r="R51" s="8"/>
      <c r="S51" s="8"/>
      <c r="T51" s="8"/>
      <c r="U51" s="8"/>
      <c r="V51" s="8"/>
      <c r="W51" s="8"/>
      <c r="X51" s="8"/>
      <c r="Y51" s="8"/>
      <c r="Z51" s="8"/>
    </row>
    <row r="52" spans="1:26" s="129" customFormat="1" ht="57" customHeight="1" x14ac:dyDescent="0.25">
      <c r="A52" s="141"/>
      <c r="B52" s="4" t="s">
        <v>1287</v>
      </c>
      <c r="C52" s="4" t="s">
        <v>1287</v>
      </c>
      <c r="D52" s="4" t="s">
        <v>623</v>
      </c>
      <c r="E52" s="4" t="s">
        <v>1294</v>
      </c>
      <c r="F52" s="5" t="s">
        <v>0</v>
      </c>
      <c r="G52" s="240" t="s">
        <v>112</v>
      </c>
      <c r="H52" s="224">
        <v>41547</v>
      </c>
      <c r="I52" s="421">
        <v>41988</v>
      </c>
      <c r="J52" s="225" t="s">
        <v>1</v>
      </c>
      <c r="K52" s="52">
        <f>+(I52-H52)/30</f>
        <v>14.7</v>
      </c>
      <c r="L52" s="225" t="s">
        <v>112</v>
      </c>
      <c r="M52" s="6">
        <v>150</v>
      </c>
      <c r="N52" s="240" t="s">
        <v>50</v>
      </c>
      <c r="O52" s="243" t="s">
        <v>1295</v>
      </c>
      <c r="P52" s="243" t="s">
        <v>1296</v>
      </c>
      <c r="Q52" s="211" t="s">
        <v>1290</v>
      </c>
      <c r="R52" s="8"/>
      <c r="S52" s="8"/>
      <c r="T52" s="8"/>
      <c r="U52" s="8"/>
      <c r="V52" s="8"/>
      <c r="W52" s="8"/>
      <c r="X52" s="8"/>
      <c r="Y52" s="8"/>
      <c r="Z52" s="8"/>
    </row>
    <row r="53" spans="1:26" s="129" customFormat="1" ht="15" x14ac:dyDescent="0.25">
      <c r="A53" s="141"/>
      <c r="B53" s="26" t="s">
        <v>30</v>
      </c>
      <c r="C53" s="5"/>
      <c r="D53" s="4"/>
      <c r="E53" s="240"/>
      <c r="F53" s="5"/>
      <c r="G53" s="5"/>
      <c r="H53" s="5"/>
      <c r="I53" s="225"/>
      <c r="J53" s="225"/>
      <c r="K53" s="241">
        <f>SUM(K50:K52)</f>
        <v>28.866666666666667</v>
      </c>
      <c r="L53" s="242"/>
      <c r="M53" s="269">
        <v>150</v>
      </c>
      <c r="N53" s="242">
        <f>SUM(N50:N52)</f>
        <v>0</v>
      </c>
      <c r="O53" s="243">
        <f>SUM(O50:O52)</f>
        <v>38997796</v>
      </c>
      <c r="P53" s="243"/>
      <c r="Q53" s="211"/>
    </row>
    <row r="54" spans="1:26" x14ac:dyDescent="0.25">
      <c r="E54" s="46"/>
      <c r="K54" s="47"/>
    </row>
    <row r="55" spans="1:26" ht="15" x14ac:dyDescent="0.25">
      <c r="B55" s="1049" t="s">
        <v>51</v>
      </c>
      <c r="C55" s="1049" t="s">
        <v>52</v>
      </c>
      <c r="D55" s="1080" t="s">
        <v>53</v>
      </c>
      <c r="E55" s="1080"/>
      <c r="K55" s="48"/>
      <c r="L55" s="48"/>
      <c r="M55" s="48"/>
    </row>
    <row r="56" spans="1:26" ht="15" x14ac:dyDescent="0.25">
      <c r="B56" s="1051"/>
      <c r="C56" s="1051"/>
      <c r="D56" s="206" t="s">
        <v>54</v>
      </c>
      <c r="E56" s="49" t="s">
        <v>55</v>
      </c>
      <c r="H56" s="244"/>
      <c r="K56" s="51"/>
      <c r="L56" s="48"/>
    </row>
    <row r="57" spans="1:26" ht="15" x14ac:dyDescent="0.25">
      <c r="B57" s="50" t="s">
        <v>56</v>
      </c>
      <c r="C57" s="52">
        <f>K53</f>
        <v>28.866666666666667</v>
      </c>
      <c r="D57" s="204" t="s">
        <v>23</v>
      </c>
      <c r="E57" s="204"/>
      <c r="F57" s="245"/>
      <c r="G57" s="245"/>
      <c r="H57" s="245"/>
      <c r="I57" s="245"/>
      <c r="J57" s="245"/>
      <c r="L57" s="412" t="e">
        <f>#REF!+#REF!+#REF!+#REF!</f>
        <v>#REF!</v>
      </c>
      <c r="M57" s="245"/>
    </row>
    <row r="58" spans="1:26" ht="15" x14ac:dyDescent="0.25">
      <c r="B58" s="50" t="s">
        <v>57</v>
      </c>
      <c r="C58" s="54">
        <f>M53</f>
        <v>150</v>
      </c>
      <c r="D58" s="204" t="s">
        <v>23</v>
      </c>
      <c r="E58" s="204"/>
    </row>
    <row r="59" spans="1:26" x14ac:dyDescent="0.25">
      <c r="B59" s="74"/>
      <c r="C59" s="1081"/>
      <c r="D59" s="1081"/>
      <c r="E59" s="1081"/>
      <c r="F59" s="1081"/>
      <c r="G59" s="1081"/>
      <c r="H59" s="1081"/>
      <c r="I59" s="1081"/>
      <c r="J59" s="1081"/>
      <c r="K59" s="1081"/>
      <c r="L59" s="1081"/>
      <c r="M59" s="1081"/>
      <c r="N59" s="1081"/>
    </row>
    <row r="60" spans="1:26" ht="15" thickBot="1" x14ac:dyDescent="0.3"/>
    <row r="61" spans="1:26" ht="15.75" thickBot="1" x14ac:dyDescent="0.3">
      <c r="B61" s="1082" t="s">
        <v>58</v>
      </c>
      <c r="C61" s="1082"/>
      <c r="D61" s="1082"/>
      <c r="E61" s="1082"/>
      <c r="F61" s="1082"/>
      <c r="G61" s="1082"/>
      <c r="H61" s="1082"/>
      <c r="I61" s="1082"/>
      <c r="J61" s="1082"/>
      <c r="K61" s="1082"/>
      <c r="L61" s="1082"/>
      <c r="M61" s="1082"/>
      <c r="N61" s="1082"/>
    </row>
    <row r="64" spans="1:26" ht="90" x14ac:dyDescent="0.25">
      <c r="B64" s="205" t="s">
        <v>59</v>
      </c>
      <c r="C64" s="80" t="s">
        <v>60</v>
      </c>
      <c r="D64" s="80" t="s">
        <v>61</v>
      </c>
      <c r="E64" s="80" t="s">
        <v>62</v>
      </c>
      <c r="F64" s="80" t="s">
        <v>63</v>
      </c>
      <c r="G64" s="80" t="s">
        <v>64</v>
      </c>
      <c r="H64" s="80" t="s">
        <v>498</v>
      </c>
      <c r="I64" s="205" t="s">
        <v>1123</v>
      </c>
      <c r="J64" s="80" t="s">
        <v>66</v>
      </c>
      <c r="K64" s="80" t="s">
        <v>67</v>
      </c>
      <c r="L64" s="80" t="s">
        <v>68</v>
      </c>
      <c r="M64" s="80" t="s">
        <v>69</v>
      </c>
      <c r="N64" s="81" t="s">
        <v>70</v>
      </c>
      <c r="O64" s="81" t="s">
        <v>71</v>
      </c>
      <c r="P64" s="1056" t="s">
        <v>21</v>
      </c>
      <c r="Q64" s="1058"/>
      <c r="R64" s="80" t="s">
        <v>72</v>
      </c>
    </row>
    <row r="65" spans="2:18" ht="28.5" x14ac:dyDescent="0.25">
      <c r="B65" s="4" t="s">
        <v>1287</v>
      </c>
      <c r="C65" s="4" t="s">
        <v>1297</v>
      </c>
      <c r="D65" s="212" t="s">
        <v>1298</v>
      </c>
      <c r="E65" s="212">
        <v>150</v>
      </c>
      <c r="F65" s="141" t="s">
        <v>1299</v>
      </c>
      <c r="G65" s="141" t="s">
        <v>112</v>
      </c>
      <c r="H65" s="141" t="s">
        <v>112</v>
      </c>
      <c r="I65" s="7">
        <v>42019</v>
      </c>
      <c r="J65" s="141" t="s">
        <v>112</v>
      </c>
      <c r="K65" s="141" t="s">
        <v>122</v>
      </c>
      <c r="L65" s="141" t="s">
        <v>122</v>
      </c>
      <c r="M65" s="141" t="s">
        <v>122</v>
      </c>
      <c r="N65" s="141" t="s">
        <v>122</v>
      </c>
      <c r="O65" s="141" t="s">
        <v>122</v>
      </c>
      <c r="P65" s="1046"/>
      <c r="Q65" s="1047"/>
      <c r="R65" s="141" t="s">
        <v>0</v>
      </c>
    </row>
    <row r="66" spans="2:18" x14ac:dyDescent="0.25">
      <c r="B66" s="31" t="s">
        <v>73</v>
      </c>
      <c r="H66" s="213"/>
      <c r="I66" s="213"/>
    </row>
    <row r="67" spans="2:18" x14ac:dyDescent="0.25">
      <c r="B67" s="31" t="s">
        <v>74</v>
      </c>
    </row>
    <row r="68" spans="2:18" x14ac:dyDescent="0.25">
      <c r="B68" s="31" t="s">
        <v>75</v>
      </c>
    </row>
    <row r="70" spans="2:18" ht="15" thickBot="1" x14ac:dyDescent="0.3"/>
    <row r="71" spans="2:18" ht="15.75" thickBot="1" x14ac:dyDescent="0.3">
      <c r="B71" s="1063" t="s">
        <v>76</v>
      </c>
      <c r="C71" s="1064"/>
      <c r="D71" s="1064"/>
      <c r="E71" s="1064"/>
      <c r="F71" s="1064"/>
      <c r="G71" s="1064"/>
      <c r="H71" s="1064"/>
      <c r="I71" s="1064"/>
      <c r="J71" s="1064"/>
      <c r="K71" s="1064"/>
      <c r="L71" s="1064"/>
      <c r="M71" s="1064"/>
      <c r="N71" s="1065"/>
    </row>
    <row r="75" spans="2:18" ht="15" x14ac:dyDescent="0.25">
      <c r="B75" s="1054" t="s">
        <v>77</v>
      </c>
      <c r="C75" s="1071" t="s">
        <v>78</v>
      </c>
      <c r="D75" s="1071" t="s">
        <v>79</v>
      </c>
      <c r="E75" s="1071" t="s">
        <v>80</v>
      </c>
      <c r="F75" s="1071" t="s">
        <v>81</v>
      </c>
      <c r="G75" s="1071" t="s">
        <v>82</v>
      </c>
      <c r="H75" s="1071" t="s">
        <v>83</v>
      </c>
      <c r="I75" s="1071" t="s">
        <v>84</v>
      </c>
      <c r="J75" s="1071" t="s">
        <v>85</v>
      </c>
      <c r="K75" s="1071"/>
      <c r="L75" s="1071"/>
      <c r="M75" s="1071" t="s">
        <v>86</v>
      </c>
      <c r="N75" s="1071" t="s">
        <v>478</v>
      </c>
      <c r="O75" s="1071" t="s">
        <v>479</v>
      </c>
      <c r="P75" s="1071" t="s">
        <v>21</v>
      </c>
      <c r="Q75" s="1071"/>
    </row>
    <row r="76" spans="2:18" ht="28.5" customHeight="1" x14ac:dyDescent="0.2">
      <c r="B76" s="1055"/>
      <c r="C76" s="1071"/>
      <c r="D76" s="1071"/>
      <c r="E76" s="1071"/>
      <c r="F76" s="1071"/>
      <c r="G76" s="1071"/>
      <c r="H76" s="1071"/>
      <c r="I76" s="1071"/>
      <c r="J76" s="56" t="s">
        <v>87</v>
      </c>
      <c r="K76" s="37" t="s">
        <v>88</v>
      </c>
      <c r="L76" s="11" t="s">
        <v>89</v>
      </c>
      <c r="M76" s="1071"/>
      <c r="N76" s="1071"/>
      <c r="O76" s="1071"/>
      <c r="P76" s="1071"/>
      <c r="Q76" s="1071"/>
    </row>
    <row r="77" spans="2:18" s="62" customFormat="1" ht="28.5" x14ac:dyDescent="0.25">
      <c r="B77" s="141" t="s">
        <v>1300</v>
      </c>
      <c r="C77" s="141" t="s">
        <v>120</v>
      </c>
      <c r="D77" s="141" t="s">
        <v>1301</v>
      </c>
      <c r="E77" s="1" t="s">
        <v>1302</v>
      </c>
      <c r="F77" s="141" t="s">
        <v>1303</v>
      </c>
      <c r="G77" s="141" t="s">
        <v>1304</v>
      </c>
      <c r="H77" s="7">
        <v>35296</v>
      </c>
      <c r="I77" s="1" t="s">
        <v>112</v>
      </c>
      <c r="J77" s="4" t="s">
        <v>1287</v>
      </c>
      <c r="K77" s="7" t="s">
        <v>1305</v>
      </c>
      <c r="L77" s="7" t="s">
        <v>1306</v>
      </c>
      <c r="M77" s="141" t="s">
        <v>122</v>
      </c>
      <c r="N77" s="141" t="s">
        <v>122</v>
      </c>
      <c r="O77" s="141" t="s">
        <v>122</v>
      </c>
      <c r="P77" s="1048"/>
      <c r="Q77" s="1048"/>
    </row>
    <row r="78" spans="2:18" s="62" customFormat="1" ht="28.5" x14ac:dyDescent="0.25">
      <c r="B78" s="204" t="s">
        <v>91</v>
      </c>
      <c r="C78" s="141" t="s">
        <v>120</v>
      </c>
      <c r="D78" s="141" t="s">
        <v>1307</v>
      </c>
      <c r="E78" s="141" t="s">
        <v>1308</v>
      </c>
      <c r="F78" s="141" t="s">
        <v>238</v>
      </c>
      <c r="G78" s="141" t="s">
        <v>1309</v>
      </c>
      <c r="H78" s="7">
        <v>33925</v>
      </c>
      <c r="I78" s="141" t="s">
        <v>1310</v>
      </c>
      <c r="J78" s="4" t="s">
        <v>1287</v>
      </c>
      <c r="K78" s="62" t="s">
        <v>1311</v>
      </c>
      <c r="L78" s="204" t="s">
        <v>238</v>
      </c>
      <c r="M78" s="141" t="s">
        <v>122</v>
      </c>
      <c r="N78" s="141" t="s">
        <v>122</v>
      </c>
      <c r="O78" s="141" t="s">
        <v>122</v>
      </c>
      <c r="P78" s="1073" t="s">
        <v>126</v>
      </c>
      <c r="Q78" s="1073"/>
    </row>
    <row r="79" spans="2:18" s="62" customFormat="1" x14ac:dyDescent="0.25">
      <c r="B79" s="141" t="s">
        <v>1114</v>
      </c>
      <c r="C79" s="141"/>
      <c r="D79" s="141"/>
      <c r="E79" s="413"/>
      <c r="F79" s="141"/>
      <c r="G79" s="141"/>
      <c r="H79" s="7"/>
      <c r="I79" s="141"/>
      <c r="J79" s="141"/>
      <c r="K79" s="141"/>
      <c r="L79" s="141"/>
      <c r="M79" s="141"/>
      <c r="N79" s="141"/>
      <c r="O79" s="141"/>
      <c r="P79" s="1046" t="s">
        <v>1312</v>
      </c>
      <c r="Q79" s="1047"/>
    </row>
    <row r="80" spans="2:18" s="62" customFormat="1" x14ac:dyDescent="0.25">
      <c r="B80" s="141" t="s">
        <v>1275</v>
      </c>
      <c r="C80" s="141"/>
      <c r="D80" s="141"/>
      <c r="E80" s="413"/>
      <c r="F80" s="141"/>
      <c r="G80" s="141"/>
      <c r="H80" s="7"/>
      <c r="I80" s="141"/>
      <c r="J80" s="141"/>
      <c r="K80" s="141"/>
      <c r="L80" s="141"/>
      <c r="M80" s="141"/>
      <c r="N80" s="141"/>
      <c r="O80" s="141"/>
      <c r="P80" s="1046" t="s">
        <v>1312</v>
      </c>
      <c r="Q80" s="1047"/>
    </row>
    <row r="81" spans="1:26" x14ac:dyDescent="0.25">
      <c r="B81" s="213" t="s">
        <v>1313</v>
      </c>
      <c r="C81" s="213"/>
      <c r="D81" s="213"/>
      <c r="E81" s="213"/>
      <c r="F81" s="213"/>
      <c r="G81" s="213"/>
      <c r="H81" s="213"/>
      <c r="I81" s="213"/>
      <c r="J81" s="213"/>
      <c r="K81" s="213"/>
      <c r="L81" s="213"/>
      <c r="M81" s="213"/>
      <c r="N81" s="213"/>
      <c r="O81" s="213"/>
      <c r="P81" s="1046" t="s">
        <v>1314</v>
      </c>
      <c r="Q81" s="1047"/>
    </row>
    <row r="82" spans="1:26" x14ac:dyDescent="0.25">
      <c r="B82" s="213" t="s">
        <v>1315</v>
      </c>
      <c r="C82" s="213"/>
      <c r="D82" s="213"/>
      <c r="E82" s="213"/>
      <c r="F82" s="213"/>
      <c r="G82" s="213"/>
      <c r="H82" s="213"/>
      <c r="I82" s="213"/>
      <c r="J82" s="213"/>
      <c r="K82" s="213"/>
      <c r="L82" s="213"/>
      <c r="M82" s="213"/>
      <c r="N82" s="213"/>
      <c r="O82" s="213"/>
      <c r="P82" s="1046" t="s">
        <v>1314</v>
      </c>
      <c r="Q82" s="1047"/>
    </row>
    <row r="83" spans="1:26" x14ac:dyDescent="0.25">
      <c r="B83" s="213" t="s">
        <v>1316</v>
      </c>
      <c r="C83" s="213"/>
      <c r="D83" s="213"/>
      <c r="E83" s="213"/>
      <c r="F83" s="213"/>
      <c r="G83" s="213"/>
      <c r="H83" s="213"/>
      <c r="I83" s="213"/>
      <c r="J83" s="213"/>
      <c r="K83" s="213"/>
      <c r="L83" s="213"/>
      <c r="M83" s="213"/>
      <c r="N83" s="213"/>
      <c r="O83" s="213"/>
      <c r="P83" s="1046" t="s">
        <v>1314</v>
      </c>
      <c r="Q83" s="1047"/>
    </row>
    <row r="84" spans="1:26" ht="14.25" customHeight="1" x14ac:dyDescent="0.25">
      <c r="B84" s="213" t="s">
        <v>1317</v>
      </c>
      <c r="C84" s="213"/>
      <c r="D84" s="213"/>
      <c r="E84" s="213"/>
      <c r="F84" s="213"/>
      <c r="G84" s="213"/>
      <c r="H84" s="213"/>
      <c r="I84" s="213"/>
      <c r="J84" s="213"/>
      <c r="K84" s="213"/>
      <c r="L84" s="213"/>
      <c r="M84" s="213"/>
      <c r="N84" s="213"/>
      <c r="O84" s="213"/>
      <c r="P84" s="1046" t="s">
        <v>1314</v>
      </c>
      <c r="Q84" s="1047"/>
    </row>
    <row r="85" spans="1:26" ht="14.25" customHeight="1" x14ac:dyDescent="0.25"/>
    <row r="87" spans="1:26" ht="15" x14ac:dyDescent="0.25">
      <c r="B87" s="1069" t="s">
        <v>93</v>
      </c>
      <c r="C87" s="1070"/>
      <c r="D87" s="1070"/>
      <c r="E87" s="1070"/>
      <c r="F87" s="1070"/>
      <c r="G87" s="1070"/>
      <c r="H87" s="1070"/>
      <c r="I87" s="1070"/>
      <c r="J87" s="1070"/>
      <c r="K87" s="1070"/>
      <c r="L87" s="1070"/>
      <c r="M87" s="1070"/>
      <c r="N87" s="1070"/>
      <c r="O87" s="1070"/>
      <c r="P87" s="1070"/>
    </row>
    <row r="89" spans="1:26" ht="15" thickBot="1" x14ac:dyDescent="0.3"/>
    <row r="90" spans="1:26" ht="15.75" thickBot="1" x14ac:dyDescent="0.3">
      <c r="B90" s="1063" t="s">
        <v>94</v>
      </c>
      <c r="C90" s="1064"/>
      <c r="D90" s="1064"/>
      <c r="E90" s="1064"/>
      <c r="F90" s="1064"/>
      <c r="G90" s="1064"/>
      <c r="H90" s="1064"/>
      <c r="I90" s="1064"/>
      <c r="J90" s="1064"/>
      <c r="K90" s="1064"/>
      <c r="L90" s="1064"/>
      <c r="M90" s="1064"/>
      <c r="N90" s="1065"/>
    </row>
    <row r="92" spans="1:26" ht="15" thickBot="1" x14ac:dyDescent="0.3">
      <c r="M92" s="77"/>
      <c r="N92" s="77"/>
    </row>
    <row r="93" spans="1:26" s="62" customFormat="1" ht="75" x14ac:dyDescent="0.25">
      <c r="B93" s="78" t="s">
        <v>34</v>
      </c>
      <c r="C93" s="78" t="s">
        <v>35</v>
      </c>
      <c r="D93" s="78" t="s">
        <v>36</v>
      </c>
      <c r="E93" s="78" t="s">
        <v>37</v>
      </c>
      <c r="F93" s="78" t="s">
        <v>38</v>
      </c>
      <c r="G93" s="78" t="s">
        <v>39</v>
      </c>
      <c r="H93" s="78" t="s">
        <v>40</v>
      </c>
      <c r="I93" s="78" t="s">
        <v>41</v>
      </c>
      <c r="J93" s="78" t="s">
        <v>42</v>
      </c>
      <c r="K93" s="78" t="s">
        <v>43</v>
      </c>
      <c r="L93" s="78" t="s">
        <v>44</v>
      </c>
      <c r="M93" s="79" t="s">
        <v>45</v>
      </c>
      <c r="N93" s="78" t="s">
        <v>46</v>
      </c>
      <c r="O93" s="78" t="s">
        <v>47</v>
      </c>
      <c r="P93" s="200" t="s">
        <v>48</v>
      </c>
      <c r="Q93" s="200" t="s">
        <v>49</v>
      </c>
    </row>
    <row r="94" spans="1:26" s="129" customFormat="1" x14ac:dyDescent="0.25">
      <c r="A94" s="141"/>
      <c r="B94" s="4"/>
      <c r="C94" s="4"/>
      <c r="D94" s="4"/>
      <c r="E94" s="4"/>
      <c r="F94" s="5"/>
      <c r="G94" s="5"/>
      <c r="H94" s="224"/>
      <c r="I94" s="224"/>
      <c r="J94" s="225"/>
      <c r="K94" s="226"/>
      <c r="L94" s="225"/>
      <c r="M94" s="6"/>
      <c r="N94" s="240"/>
      <c r="O94" s="243"/>
      <c r="P94" s="243"/>
      <c r="Q94" s="211"/>
      <c r="R94" s="8"/>
      <c r="S94" s="8"/>
      <c r="T94" s="8"/>
      <c r="U94" s="8"/>
      <c r="V94" s="8"/>
      <c r="W94" s="8"/>
      <c r="X94" s="8"/>
      <c r="Y94" s="8"/>
      <c r="Z94" s="8"/>
    </row>
    <row r="95" spans="1:26" s="129" customFormat="1" x14ac:dyDescent="0.25">
      <c r="A95" s="141"/>
      <c r="B95" s="4"/>
      <c r="C95" s="4"/>
      <c r="D95" s="4"/>
      <c r="E95" s="204"/>
      <c r="F95" s="5"/>
      <c r="G95" s="5"/>
      <c r="H95" s="247"/>
      <c r="I95" s="247"/>
      <c r="J95" s="225"/>
      <c r="K95" s="226"/>
      <c r="L95" s="225"/>
      <c r="M95" s="6"/>
      <c r="N95" s="240"/>
      <c r="O95" s="229"/>
      <c r="P95" s="229"/>
      <c r="Q95" s="211"/>
      <c r="R95" s="8"/>
      <c r="S95" s="8"/>
      <c r="T95" s="8"/>
      <c r="U95" s="8"/>
      <c r="V95" s="8"/>
      <c r="W95" s="8"/>
      <c r="X95" s="8"/>
      <c r="Y95" s="8"/>
      <c r="Z95" s="8"/>
    </row>
    <row r="96" spans="1:26" s="129" customFormat="1" x14ac:dyDescent="0.25">
      <c r="A96" s="141"/>
      <c r="B96" s="4"/>
      <c r="C96" s="4"/>
      <c r="D96" s="4"/>
      <c r="E96" s="204"/>
      <c r="F96" s="5"/>
      <c r="G96" s="5"/>
      <c r="H96" s="247"/>
      <c r="I96" s="247"/>
      <c r="J96" s="225"/>
      <c r="K96" s="226"/>
      <c r="L96" s="225"/>
      <c r="M96" s="6"/>
      <c r="N96" s="240"/>
      <c r="O96" s="229"/>
      <c r="P96" s="243"/>
      <c r="Q96" s="211"/>
      <c r="R96" s="8"/>
      <c r="S96" s="8"/>
      <c r="T96" s="8"/>
      <c r="U96" s="8"/>
      <c r="V96" s="8"/>
      <c r="W96" s="8"/>
      <c r="X96" s="8"/>
      <c r="Y96" s="8"/>
      <c r="Z96" s="8"/>
    </row>
    <row r="97" spans="1:17" s="129" customFormat="1" ht="15" x14ac:dyDescent="0.25">
      <c r="A97" s="141"/>
      <c r="B97" s="26" t="s">
        <v>30</v>
      </c>
      <c r="C97" s="5"/>
      <c r="D97" s="4"/>
      <c r="E97" s="240"/>
      <c r="F97" s="5"/>
      <c r="G97" s="5"/>
      <c r="H97" s="5"/>
      <c r="I97" s="225"/>
      <c r="J97" s="225"/>
      <c r="K97" s="242">
        <f>SUM(K94:K96)</f>
        <v>0</v>
      </c>
      <c r="L97" s="242">
        <f>SUM(L94:L96)</f>
        <v>0</v>
      </c>
      <c r="M97" s="241">
        <f>SUM(M94:M96)</f>
        <v>0</v>
      </c>
      <c r="N97" s="242">
        <f>SUM(N94:N96)</f>
        <v>0</v>
      </c>
      <c r="O97" s="243"/>
      <c r="P97" s="243"/>
      <c r="Q97" s="211"/>
    </row>
    <row r="98" spans="1:17" x14ac:dyDescent="0.25">
      <c r="E98" s="46"/>
    </row>
    <row r="99" spans="1:17" ht="15" x14ac:dyDescent="0.25">
      <c r="B99" s="50" t="s">
        <v>95</v>
      </c>
      <c r="C99" s="100">
        <f>+K97</f>
        <v>0</v>
      </c>
      <c r="H99" s="245"/>
      <c r="I99" s="245"/>
      <c r="J99" s="245"/>
      <c r="K99" s="245"/>
      <c r="L99" s="245"/>
      <c r="M99" s="245"/>
    </row>
    <row r="101" spans="1:17" ht="15" thickBot="1" x14ac:dyDescent="0.3"/>
    <row r="102" spans="1:17" ht="30.75" thickBot="1" x14ac:dyDescent="0.3">
      <c r="B102" s="86" t="s">
        <v>96</v>
      </c>
      <c r="C102" s="87" t="s">
        <v>97</v>
      </c>
      <c r="D102" s="86" t="s">
        <v>29</v>
      </c>
      <c r="E102" s="87" t="s">
        <v>98</v>
      </c>
    </row>
    <row r="103" spans="1:17" x14ac:dyDescent="0.25">
      <c r="B103" s="141" t="s">
        <v>99</v>
      </c>
      <c r="C103" s="88">
        <v>20</v>
      </c>
      <c r="D103" s="88"/>
      <c r="E103" s="1066">
        <f>+D103+D104+D105</f>
        <v>0</v>
      </c>
    </row>
    <row r="104" spans="1:17" x14ac:dyDescent="0.25">
      <c r="B104" s="141" t="s">
        <v>100</v>
      </c>
      <c r="C104" s="204">
        <v>30</v>
      </c>
      <c r="D104" s="204"/>
      <c r="E104" s="1067"/>
    </row>
    <row r="105" spans="1:17" ht="15" thickBot="1" x14ac:dyDescent="0.3">
      <c r="B105" s="141" t="s">
        <v>101</v>
      </c>
      <c r="C105" s="89">
        <v>40</v>
      </c>
      <c r="D105" s="89"/>
      <c r="E105" s="1068"/>
    </row>
    <row r="107" spans="1:17" ht="15" thickBot="1" x14ac:dyDescent="0.3"/>
    <row r="108" spans="1:17" ht="15.75" thickBot="1" x14ac:dyDescent="0.3">
      <c r="B108" s="1063" t="s">
        <v>102</v>
      </c>
      <c r="C108" s="1064"/>
      <c r="D108" s="1064"/>
      <c r="E108" s="1064"/>
      <c r="F108" s="1064"/>
      <c r="G108" s="1064"/>
      <c r="H108" s="1064"/>
      <c r="I108" s="1064"/>
      <c r="J108" s="1064"/>
      <c r="K108" s="1064"/>
      <c r="L108" s="1064"/>
      <c r="M108" s="1064"/>
      <c r="N108" s="1065"/>
    </row>
    <row r="110" spans="1:17" ht="15" x14ac:dyDescent="0.25">
      <c r="B110" s="1054" t="s">
        <v>77</v>
      </c>
      <c r="C110" s="1054" t="s">
        <v>78</v>
      </c>
      <c r="D110" s="1054" t="s">
        <v>79</v>
      </c>
      <c r="E110" s="1054" t="s">
        <v>80</v>
      </c>
      <c r="F110" s="1054" t="s">
        <v>81</v>
      </c>
      <c r="G110" s="1054" t="s">
        <v>82</v>
      </c>
      <c r="H110" s="1054" t="s">
        <v>83</v>
      </c>
      <c r="I110" s="1054" t="s">
        <v>84</v>
      </c>
      <c r="J110" s="1056" t="s">
        <v>85</v>
      </c>
      <c r="K110" s="1057"/>
      <c r="L110" s="1058"/>
      <c r="M110" s="1054" t="s">
        <v>86</v>
      </c>
      <c r="N110" s="1054" t="s">
        <v>478</v>
      </c>
      <c r="O110" s="1054" t="s">
        <v>479</v>
      </c>
      <c r="P110" s="1059" t="s">
        <v>21</v>
      </c>
      <c r="Q110" s="1060"/>
    </row>
    <row r="111" spans="1:17" ht="30" x14ac:dyDescent="0.25">
      <c r="B111" s="1055"/>
      <c r="C111" s="1055"/>
      <c r="D111" s="1055"/>
      <c r="E111" s="1055"/>
      <c r="F111" s="1055"/>
      <c r="G111" s="1055"/>
      <c r="H111" s="1055"/>
      <c r="I111" s="1055"/>
      <c r="J111" s="205" t="s">
        <v>87</v>
      </c>
      <c r="K111" s="205" t="s">
        <v>88</v>
      </c>
      <c r="L111" s="205" t="s">
        <v>89</v>
      </c>
      <c r="M111" s="1055"/>
      <c r="N111" s="1055"/>
      <c r="O111" s="1055"/>
      <c r="P111" s="1061"/>
      <c r="Q111" s="1062"/>
    </row>
    <row r="112" spans="1:17" s="62" customFormat="1" ht="28.5" hidden="1" x14ac:dyDescent="0.25">
      <c r="B112" s="141" t="s">
        <v>123</v>
      </c>
      <c r="C112" s="141" t="s">
        <v>120</v>
      </c>
      <c r="D112" s="141" t="s">
        <v>1318</v>
      </c>
      <c r="E112" s="413" t="s">
        <v>1319</v>
      </c>
      <c r="F112" s="141" t="s">
        <v>1320</v>
      </c>
      <c r="G112" s="141" t="s">
        <v>124</v>
      </c>
      <c r="H112" s="7">
        <v>34172</v>
      </c>
      <c r="I112" s="141"/>
      <c r="J112" s="4"/>
      <c r="K112" s="141"/>
      <c r="L112" s="141"/>
      <c r="M112" s="141"/>
      <c r="N112" s="141"/>
      <c r="O112" s="141"/>
      <c r="P112" s="1048"/>
      <c r="Q112" s="1048"/>
    </row>
    <row r="113" spans="2:17" s="62" customFormat="1" ht="42.75" x14ac:dyDescent="0.25">
      <c r="B113" s="141" t="s">
        <v>1321</v>
      </c>
      <c r="C113" s="141"/>
      <c r="D113" s="141" t="s">
        <v>1322</v>
      </c>
      <c r="E113" s="413" t="s">
        <v>1323</v>
      </c>
      <c r="F113" s="141" t="s">
        <v>1324</v>
      </c>
      <c r="G113" s="141" t="s">
        <v>1325</v>
      </c>
      <c r="H113" s="7">
        <v>40527</v>
      </c>
      <c r="I113" s="141" t="s">
        <v>112</v>
      </c>
      <c r="J113" s="4" t="s">
        <v>1326</v>
      </c>
      <c r="K113" s="141" t="s">
        <v>1327</v>
      </c>
      <c r="L113" s="141" t="s">
        <v>1328</v>
      </c>
      <c r="M113" s="141" t="s">
        <v>122</v>
      </c>
      <c r="N113" s="141" t="s">
        <v>122</v>
      </c>
      <c r="O113" s="141" t="s">
        <v>122</v>
      </c>
      <c r="P113" s="1046"/>
      <c r="Q113" s="1047"/>
    </row>
    <row r="114" spans="2:17" s="62" customFormat="1" x14ac:dyDescent="0.25">
      <c r="B114" s="141"/>
      <c r="C114" s="141"/>
      <c r="D114" s="141"/>
      <c r="E114" s="413"/>
      <c r="F114" s="141"/>
      <c r="G114" s="141"/>
      <c r="H114" s="7"/>
      <c r="I114" s="141"/>
      <c r="J114" s="4"/>
      <c r="K114" s="141"/>
      <c r="L114" s="141"/>
      <c r="M114" s="141"/>
      <c r="N114" s="141"/>
      <c r="O114" s="141"/>
      <c r="P114" s="1046"/>
      <c r="Q114" s="1047"/>
    </row>
    <row r="115" spans="2:17" s="62" customFormat="1" x14ac:dyDescent="0.25">
      <c r="B115" s="141"/>
      <c r="C115" s="141"/>
      <c r="D115" s="141"/>
      <c r="E115" s="413"/>
      <c r="F115" s="141"/>
      <c r="G115" s="141"/>
      <c r="H115" s="7"/>
      <c r="I115" s="141"/>
      <c r="J115" s="4"/>
      <c r="K115" s="141"/>
      <c r="L115" s="141"/>
      <c r="M115" s="141"/>
      <c r="N115" s="141"/>
      <c r="O115" s="141"/>
      <c r="P115" s="1046"/>
      <c r="Q115" s="1047"/>
    </row>
    <row r="116" spans="2:17" x14ac:dyDescent="0.2">
      <c r="B116" s="37"/>
      <c r="C116" s="92"/>
      <c r="D116" s="11"/>
      <c r="E116" s="11"/>
      <c r="F116" s="11"/>
      <c r="G116" s="11"/>
      <c r="H116" s="11"/>
      <c r="I116" s="11"/>
      <c r="J116" s="11"/>
      <c r="K116" s="11"/>
      <c r="L116" s="11"/>
      <c r="M116" s="11"/>
      <c r="N116" s="11"/>
      <c r="O116" s="11"/>
      <c r="P116" s="283"/>
      <c r="Q116" s="199"/>
    </row>
    <row r="119" spans="2:17" ht="15" thickBot="1" x14ac:dyDescent="0.3"/>
    <row r="120" spans="2:17" ht="30" x14ac:dyDescent="0.25">
      <c r="B120" s="206" t="s">
        <v>19</v>
      </c>
      <c r="C120" s="206" t="s">
        <v>96</v>
      </c>
      <c r="D120" s="205" t="s">
        <v>97</v>
      </c>
      <c r="E120" s="206" t="s">
        <v>29</v>
      </c>
      <c r="F120" s="87" t="s">
        <v>103</v>
      </c>
      <c r="G120" s="64"/>
    </row>
    <row r="121" spans="2:17" ht="156.75" x14ac:dyDescent="0.2">
      <c r="B121" s="1187" t="s">
        <v>104</v>
      </c>
      <c r="C121" s="92" t="s">
        <v>105</v>
      </c>
      <c r="D121" s="204">
        <v>25</v>
      </c>
      <c r="E121" s="204">
        <v>0</v>
      </c>
      <c r="F121" s="1049">
        <f>+E121+E122+E123</f>
        <v>25</v>
      </c>
      <c r="G121" s="128"/>
    </row>
    <row r="122" spans="2:17" ht="114" x14ac:dyDescent="0.2">
      <c r="B122" s="1344"/>
      <c r="C122" s="92" t="s">
        <v>106</v>
      </c>
      <c r="D122" s="141">
        <v>25</v>
      </c>
      <c r="E122" s="204">
        <v>25</v>
      </c>
      <c r="F122" s="1050"/>
      <c r="G122" s="128"/>
    </row>
    <row r="123" spans="2:17" ht="99.75" x14ac:dyDescent="0.2">
      <c r="B123" s="1345"/>
      <c r="C123" s="92" t="s">
        <v>107</v>
      </c>
      <c r="D123" s="204">
        <v>10</v>
      </c>
      <c r="E123" s="204">
        <v>0</v>
      </c>
      <c r="F123" s="1051"/>
      <c r="G123" s="128"/>
    </row>
    <row r="124" spans="2:17" x14ac:dyDescent="0.2">
      <c r="C124" s="59"/>
    </row>
    <row r="127" spans="2:17" ht="15" x14ac:dyDescent="0.25">
      <c r="B127" s="75" t="s">
        <v>108</v>
      </c>
    </row>
    <row r="130" spans="2:5" ht="15" x14ac:dyDescent="0.25">
      <c r="B130" s="205" t="s">
        <v>19</v>
      </c>
      <c r="C130" s="205" t="s">
        <v>28</v>
      </c>
      <c r="D130" s="206" t="s">
        <v>29</v>
      </c>
      <c r="E130" s="206" t="s">
        <v>30</v>
      </c>
    </row>
    <row r="131" spans="2:5" ht="42.75" x14ac:dyDescent="0.25">
      <c r="B131" s="76" t="s">
        <v>31</v>
      </c>
      <c r="C131" s="141">
        <v>40</v>
      </c>
      <c r="D131" s="204">
        <f>+E103</f>
        <v>0</v>
      </c>
      <c r="E131" s="1052">
        <f>+D131+D132</f>
        <v>25</v>
      </c>
    </row>
    <row r="132" spans="2:5" ht="71.25" x14ac:dyDescent="0.25">
      <c r="B132" s="76" t="s">
        <v>32</v>
      </c>
      <c r="C132" s="141">
        <v>60</v>
      </c>
      <c r="D132" s="204">
        <f>+F121</f>
        <v>25</v>
      </c>
      <c r="E132" s="1053"/>
    </row>
  </sheetData>
  <mergeCells count="65">
    <mergeCell ref="B121:B123"/>
    <mergeCell ref="F121:F123"/>
    <mergeCell ref="E131:E132"/>
    <mergeCell ref="O110:O111"/>
    <mergeCell ref="P110:Q111"/>
    <mergeCell ref="P112:Q112"/>
    <mergeCell ref="P113:Q113"/>
    <mergeCell ref="P114:Q114"/>
    <mergeCell ref="P115:Q115"/>
    <mergeCell ref="G110:G111"/>
    <mergeCell ref="H110:H111"/>
    <mergeCell ref="I110:I111"/>
    <mergeCell ref="J110:L110"/>
    <mergeCell ref="M110:M111"/>
    <mergeCell ref="N110:N111"/>
    <mergeCell ref="B110:B111"/>
    <mergeCell ref="C110:C111"/>
    <mergeCell ref="D110:D111"/>
    <mergeCell ref="E110:E111"/>
    <mergeCell ref="F110:F111"/>
    <mergeCell ref="P78:Q78"/>
    <mergeCell ref="P79:Q79"/>
    <mergeCell ref="P80:Q80"/>
    <mergeCell ref="P81:Q81"/>
    <mergeCell ref="P82:Q82"/>
    <mergeCell ref="P83:Q83"/>
    <mergeCell ref="P84:Q84"/>
    <mergeCell ref="B87:P87"/>
    <mergeCell ref="B90:N90"/>
    <mergeCell ref="E103:E105"/>
    <mergeCell ref="B108:N108"/>
    <mergeCell ref="P77:Q77"/>
    <mergeCell ref="P65:Q65"/>
    <mergeCell ref="B71:N71"/>
    <mergeCell ref="B75:B76"/>
    <mergeCell ref="C75:C76"/>
    <mergeCell ref="D75:D76"/>
    <mergeCell ref="E75:E76"/>
    <mergeCell ref="F75:F76"/>
    <mergeCell ref="G75:G76"/>
    <mergeCell ref="H75:H76"/>
    <mergeCell ref="I75:I76"/>
    <mergeCell ref="J75:L75"/>
    <mergeCell ref="M75:M76"/>
    <mergeCell ref="N75:N76"/>
    <mergeCell ref="O75:O76"/>
    <mergeCell ref="P75:Q76"/>
    <mergeCell ref="P64:Q64"/>
    <mergeCell ref="C10:N10"/>
    <mergeCell ref="C11:E11"/>
    <mergeCell ref="B15:C22"/>
    <mergeCell ref="B23:C23"/>
    <mergeCell ref="E41:E42"/>
    <mergeCell ref="M46:N46"/>
    <mergeCell ref="B55:B56"/>
    <mergeCell ref="C55:C56"/>
    <mergeCell ref="D55:E55"/>
    <mergeCell ref="C59:N59"/>
    <mergeCell ref="B61:N61"/>
    <mergeCell ref="C9:N9"/>
    <mergeCell ref="B2:P2"/>
    <mergeCell ref="B4:P4"/>
    <mergeCell ref="A5:L5"/>
    <mergeCell ref="C7:N7"/>
    <mergeCell ref="C8:N8"/>
  </mergeCells>
  <dataValidations disablePrompts="1" count="2">
    <dataValidation type="list" allowBlank="1" showInputMessage="1" showErrorMessage="1" sqref="WVE983048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48 WBM983048 VRQ983048 VHU983048 UXY983048 UOC983048 UEG983048 TUK983048 TKO983048 TAS983048 SQW983048 SHA983048 RXE983048 RNI983048 RDM983048 QTQ983048 QJU983048 PZY983048 PQC983048 PGG983048 OWK983048 OMO983048 OCS983048 NSW983048 NJA983048 MZE983048 MPI983048 MFM983048 LVQ983048 LLU983048 LBY983048 KSC983048 KIG983048 JYK983048 JOO983048 JES983048 IUW983048 ILA983048 IBE983048 HRI983048 HHM983048 GXQ983048 GNU983048 GDY983048 FUC983048 FKG983048 FAK983048 EQO983048 EGS983048 DWW983048 DNA983048 DDE983048 CTI983048 CJM983048 BZQ983048 BPU983048 BFY983048 AWC983048 AMG983048 ACK983048 SO983048 IS983048 A983048 WVE917512 WLI917512 WBM917512 VRQ917512 VHU917512 UXY917512 UOC917512 UEG917512 TUK917512 TKO917512 TAS917512 SQW917512 SHA917512 RXE917512 RNI917512 RDM917512 QTQ917512 QJU917512 PZY917512 PQC917512 PGG917512 OWK917512 OMO917512 OCS917512 NSW917512 NJA917512 MZE917512 MPI917512 MFM917512 LVQ917512 LLU917512 LBY917512 KSC917512 KIG917512 JYK917512 JOO917512 JES917512 IUW917512 ILA917512 IBE917512 HRI917512 HHM917512 GXQ917512 GNU917512 GDY917512 FUC917512 FKG917512 FAK917512 EQO917512 EGS917512 DWW917512 DNA917512 DDE917512 CTI917512 CJM917512 BZQ917512 BPU917512 BFY917512 AWC917512 AMG917512 ACK917512 SO917512 IS917512 A917512 WVE851976 WLI851976 WBM851976 VRQ851976 VHU851976 UXY851976 UOC851976 UEG851976 TUK851976 TKO851976 TAS851976 SQW851976 SHA851976 RXE851976 RNI851976 RDM851976 QTQ851976 QJU851976 PZY851976 PQC851976 PGG851976 OWK851976 OMO851976 OCS851976 NSW851976 NJA851976 MZE851976 MPI851976 MFM851976 LVQ851976 LLU851976 LBY851976 KSC851976 KIG851976 JYK851976 JOO851976 JES851976 IUW851976 ILA851976 IBE851976 HRI851976 HHM851976 GXQ851976 GNU851976 GDY851976 FUC851976 FKG851976 FAK851976 EQO851976 EGS851976 DWW851976 DNA851976 DDE851976 CTI851976 CJM851976 BZQ851976 BPU851976 BFY851976 AWC851976 AMG851976 ACK851976 SO851976 IS851976 A851976 WVE786440 WLI786440 WBM786440 VRQ786440 VHU786440 UXY786440 UOC786440 UEG786440 TUK786440 TKO786440 TAS786440 SQW786440 SHA786440 RXE786440 RNI786440 RDM786440 QTQ786440 QJU786440 PZY786440 PQC786440 PGG786440 OWK786440 OMO786440 OCS786440 NSW786440 NJA786440 MZE786440 MPI786440 MFM786440 LVQ786440 LLU786440 LBY786440 KSC786440 KIG786440 JYK786440 JOO786440 JES786440 IUW786440 ILA786440 IBE786440 HRI786440 HHM786440 GXQ786440 GNU786440 GDY786440 FUC786440 FKG786440 FAK786440 EQO786440 EGS786440 DWW786440 DNA786440 DDE786440 CTI786440 CJM786440 BZQ786440 BPU786440 BFY786440 AWC786440 AMG786440 ACK786440 SO786440 IS786440 A786440 WVE720904 WLI720904 WBM720904 VRQ720904 VHU720904 UXY720904 UOC720904 UEG720904 TUK720904 TKO720904 TAS720904 SQW720904 SHA720904 RXE720904 RNI720904 RDM720904 QTQ720904 QJU720904 PZY720904 PQC720904 PGG720904 OWK720904 OMO720904 OCS720904 NSW720904 NJA720904 MZE720904 MPI720904 MFM720904 LVQ720904 LLU720904 LBY720904 KSC720904 KIG720904 JYK720904 JOO720904 JES720904 IUW720904 ILA720904 IBE720904 HRI720904 HHM720904 GXQ720904 GNU720904 GDY720904 FUC720904 FKG720904 FAK720904 EQO720904 EGS720904 DWW720904 DNA720904 DDE720904 CTI720904 CJM720904 BZQ720904 BPU720904 BFY720904 AWC720904 AMG720904 ACK720904 SO720904 IS720904 A720904 WVE655368 WLI655368 WBM655368 VRQ655368 VHU655368 UXY655368 UOC655368 UEG655368 TUK655368 TKO655368 TAS655368 SQW655368 SHA655368 RXE655368 RNI655368 RDM655368 QTQ655368 QJU655368 PZY655368 PQC655368 PGG655368 OWK655368 OMO655368 OCS655368 NSW655368 NJA655368 MZE655368 MPI655368 MFM655368 LVQ655368 LLU655368 LBY655368 KSC655368 KIG655368 JYK655368 JOO655368 JES655368 IUW655368 ILA655368 IBE655368 HRI655368 HHM655368 GXQ655368 GNU655368 GDY655368 FUC655368 FKG655368 FAK655368 EQO655368 EGS655368 DWW655368 DNA655368 DDE655368 CTI655368 CJM655368 BZQ655368 BPU655368 BFY655368 AWC655368 AMG655368 ACK655368 SO655368 IS655368 A655368 WVE589832 WLI589832 WBM589832 VRQ589832 VHU589832 UXY589832 UOC589832 UEG589832 TUK589832 TKO589832 TAS589832 SQW589832 SHA589832 RXE589832 RNI589832 RDM589832 QTQ589832 QJU589832 PZY589832 PQC589832 PGG589832 OWK589832 OMO589832 OCS589832 NSW589832 NJA589832 MZE589832 MPI589832 MFM589832 LVQ589832 LLU589832 LBY589832 KSC589832 KIG589832 JYK589832 JOO589832 JES589832 IUW589832 ILA589832 IBE589832 HRI589832 HHM589832 GXQ589832 GNU589832 GDY589832 FUC589832 FKG589832 FAK589832 EQO589832 EGS589832 DWW589832 DNA589832 DDE589832 CTI589832 CJM589832 BZQ589832 BPU589832 BFY589832 AWC589832 AMG589832 ACK589832 SO589832 IS589832 A589832 WVE524296 WLI524296 WBM524296 VRQ524296 VHU524296 UXY524296 UOC524296 UEG524296 TUK524296 TKO524296 TAS524296 SQW524296 SHA524296 RXE524296 RNI524296 RDM524296 QTQ524296 QJU524296 PZY524296 PQC524296 PGG524296 OWK524296 OMO524296 OCS524296 NSW524296 NJA524296 MZE524296 MPI524296 MFM524296 LVQ524296 LLU524296 LBY524296 KSC524296 KIG524296 JYK524296 JOO524296 JES524296 IUW524296 ILA524296 IBE524296 HRI524296 HHM524296 GXQ524296 GNU524296 GDY524296 FUC524296 FKG524296 FAK524296 EQO524296 EGS524296 DWW524296 DNA524296 DDE524296 CTI524296 CJM524296 BZQ524296 BPU524296 BFY524296 AWC524296 AMG524296 ACK524296 SO524296 IS524296 A524296 WVE458760 WLI458760 WBM458760 VRQ458760 VHU458760 UXY458760 UOC458760 UEG458760 TUK458760 TKO458760 TAS458760 SQW458760 SHA458760 RXE458760 RNI458760 RDM458760 QTQ458760 QJU458760 PZY458760 PQC458760 PGG458760 OWK458760 OMO458760 OCS458760 NSW458760 NJA458760 MZE458760 MPI458760 MFM458760 LVQ458760 LLU458760 LBY458760 KSC458760 KIG458760 JYK458760 JOO458760 JES458760 IUW458760 ILA458760 IBE458760 HRI458760 HHM458760 GXQ458760 GNU458760 GDY458760 FUC458760 FKG458760 FAK458760 EQO458760 EGS458760 DWW458760 DNA458760 DDE458760 CTI458760 CJM458760 BZQ458760 BPU458760 BFY458760 AWC458760 AMG458760 ACK458760 SO458760 IS458760 A458760 WVE393224 WLI393224 WBM393224 VRQ393224 VHU393224 UXY393224 UOC393224 UEG393224 TUK393224 TKO393224 TAS393224 SQW393224 SHA393224 RXE393224 RNI393224 RDM393224 QTQ393224 QJU393224 PZY393224 PQC393224 PGG393224 OWK393224 OMO393224 OCS393224 NSW393224 NJA393224 MZE393224 MPI393224 MFM393224 LVQ393224 LLU393224 LBY393224 KSC393224 KIG393224 JYK393224 JOO393224 JES393224 IUW393224 ILA393224 IBE393224 HRI393224 HHM393224 GXQ393224 GNU393224 GDY393224 FUC393224 FKG393224 FAK393224 EQO393224 EGS393224 DWW393224 DNA393224 DDE393224 CTI393224 CJM393224 BZQ393224 BPU393224 BFY393224 AWC393224 AMG393224 ACK393224 SO393224 IS393224 A393224 WVE327688 WLI327688 WBM327688 VRQ327688 VHU327688 UXY327688 UOC327688 UEG327688 TUK327688 TKO327688 TAS327688 SQW327688 SHA327688 RXE327688 RNI327688 RDM327688 QTQ327688 QJU327688 PZY327688 PQC327688 PGG327688 OWK327688 OMO327688 OCS327688 NSW327688 NJA327688 MZE327688 MPI327688 MFM327688 LVQ327688 LLU327688 LBY327688 KSC327688 KIG327688 JYK327688 JOO327688 JES327688 IUW327688 ILA327688 IBE327688 HRI327688 HHM327688 GXQ327688 GNU327688 GDY327688 FUC327688 FKG327688 FAK327688 EQO327688 EGS327688 DWW327688 DNA327688 DDE327688 CTI327688 CJM327688 BZQ327688 BPU327688 BFY327688 AWC327688 AMG327688 ACK327688 SO327688 IS327688 A327688 WVE262152 WLI262152 WBM262152 VRQ262152 VHU262152 UXY262152 UOC262152 UEG262152 TUK262152 TKO262152 TAS262152 SQW262152 SHA262152 RXE262152 RNI262152 RDM262152 QTQ262152 QJU262152 PZY262152 PQC262152 PGG262152 OWK262152 OMO262152 OCS262152 NSW262152 NJA262152 MZE262152 MPI262152 MFM262152 LVQ262152 LLU262152 LBY262152 KSC262152 KIG262152 JYK262152 JOO262152 JES262152 IUW262152 ILA262152 IBE262152 HRI262152 HHM262152 GXQ262152 GNU262152 GDY262152 FUC262152 FKG262152 FAK262152 EQO262152 EGS262152 DWW262152 DNA262152 DDE262152 CTI262152 CJM262152 BZQ262152 BPU262152 BFY262152 AWC262152 AMG262152 ACK262152 SO262152 IS262152 A262152 WVE196616 WLI196616 WBM196616 VRQ196616 VHU196616 UXY196616 UOC196616 UEG196616 TUK196616 TKO196616 TAS196616 SQW196616 SHA196616 RXE196616 RNI196616 RDM196616 QTQ196616 QJU196616 PZY196616 PQC196616 PGG196616 OWK196616 OMO196616 OCS196616 NSW196616 NJA196616 MZE196616 MPI196616 MFM196616 LVQ196616 LLU196616 LBY196616 KSC196616 KIG196616 JYK196616 JOO196616 JES196616 IUW196616 ILA196616 IBE196616 HRI196616 HHM196616 GXQ196616 GNU196616 GDY196616 FUC196616 FKG196616 FAK196616 EQO196616 EGS196616 DWW196616 DNA196616 DDE196616 CTI196616 CJM196616 BZQ196616 BPU196616 BFY196616 AWC196616 AMG196616 ACK196616 SO196616 IS196616 A196616 WVE131080 WLI131080 WBM131080 VRQ131080 VHU131080 UXY131080 UOC131080 UEG131080 TUK131080 TKO131080 TAS131080 SQW131080 SHA131080 RXE131080 RNI131080 RDM131080 QTQ131080 QJU131080 PZY131080 PQC131080 PGG131080 OWK131080 OMO131080 OCS131080 NSW131080 NJA131080 MZE131080 MPI131080 MFM131080 LVQ131080 LLU131080 LBY131080 KSC131080 KIG131080 JYK131080 JOO131080 JES131080 IUW131080 ILA131080 IBE131080 HRI131080 HHM131080 GXQ131080 GNU131080 GDY131080 FUC131080 FKG131080 FAK131080 EQO131080 EGS131080 DWW131080 DNA131080 DDE131080 CTI131080 CJM131080 BZQ131080 BPU131080 BFY131080 AWC131080 AMG131080 ACK131080 SO131080 IS131080 A131080 WVE65544 WLI65544 WBM65544 VRQ65544 VHU65544 UXY65544 UOC65544 UEG65544 TUK65544 TKO65544 TAS65544 SQW65544 SHA65544 RXE65544 RNI65544 RDM65544 QTQ65544 QJU65544 PZY65544 PQC65544 PGG65544 OWK65544 OMO65544 OCS65544 NSW65544 NJA65544 MZE65544 MPI65544 MFM65544 LVQ65544 LLU65544 LBY65544 KSC65544 KIG65544 JYK65544 JOO65544 JES65544 IUW65544 ILA65544 IBE65544 HRI65544 HHM65544 GXQ65544 GNU65544 GDY65544 FUC65544 FKG65544 FAK65544 EQO65544 EGS65544 DWW65544 DNA65544 DDE65544 CTI65544 CJM65544 BZQ65544 BPU65544 BFY65544 AWC65544 AMG65544 ACK65544 SO65544 IS65544 A65544">
      <formula1>"1,2,3,4,5"</formula1>
    </dataValidation>
    <dataValidation type="decimal" allowBlank="1" showInputMessage="1" showErrorMessage="1" sqref="WVH983048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48 VRT983048 VHX983048 UYB983048 UOF983048 UEJ983048 TUN983048 TKR983048 TAV983048 SQZ983048 SHD983048 RXH983048 RNL983048 RDP983048 QTT983048 QJX983048 QAB983048 PQF983048 PGJ983048 OWN983048 OMR983048 OCV983048 NSZ983048 NJD983048 MZH983048 MPL983048 MFP983048 LVT983048 LLX983048 LCB983048 KSF983048 KIJ983048 JYN983048 JOR983048 JEV983048 IUZ983048 ILD983048 IBH983048 HRL983048 HHP983048 GXT983048 GNX983048 GEB983048 FUF983048 FKJ983048 FAN983048 EQR983048 EGV983048 DWZ983048 DND983048 DDH983048 CTL983048 CJP983048 BZT983048 BPX983048 BGB983048 AWF983048 AMJ983048 ACN983048 SR983048 IV983048 C983048 WVH917512 WLL917512 WBP917512 VRT917512 VHX917512 UYB917512 UOF917512 UEJ917512 TUN917512 TKR917512 TAV917512 SQZ917512 SHD917512 RXH917512 RNL917512 RDP917512 QTT917512 QJX917512 QAB917512 PQF917512 PGJ917512 OWN917512 OMR917512 OCV917512 NSZ917512 NJD917512 MZH917512 MPL917512 MFP917512 LVT917512 LLX917512 LCB917512 KSF917512 KIJ917512 JYN917512 JOR917512 JEV917512 IUZ917512 ILD917512 IBH917512 HRL917512 HHP917512 GXT917512 GNX917512 GEB917512 FUF917512 FKJ917512 FAN917512 EQR917512 EGV917512 DWZ917512 DND917512 DDH917512 CTL917512 CJP917512 BZT917512 BPX917512 BGB917512 AWF917512 AMJ917512 ACN917512 SR917512 IV917512 C917512 WVH851976 WLL851976 WBP851976 VRT851976 VHX851976 UYB851976 UOF851976 UEJ851976 TUN851976 TKR851976 TAV851976 SQZ851976 SHD851976 RXH851976 RNL851976 RDP851976 QTT851976 QJX851976 QAB851976 PQF851976 PGJ851976 OWN851976 OMR851976 OCV851976 NSZ851976 NJD851976 MZH851976 MPL851976 MFP851976 LVT851976 LLX851976 LCB851976 KSF851976 KIJ851976 JYN851976 JOR851976 JEV851976 IUZ851976 ILD851976 IBH851976 HRL851976 HHP851976 GXT851976 GNX851976 GEB851976 FUF851976 FKJ851976 FAN851976 EQR851976 EGV851976 DWZ851976 DND851976 DDH851976 CTL851976 CJP851976 BZT851976 BPX851976 BGB851976 AWF851976 AMJ851976 ACN851976 SR851976 IV851976 C851976 WVH786440 WLL786440 WBP786440 VRT786440 VHX786440 UYB786440 UOF786440 UEJ786440 TUN786440 TKR786440 TAV786440 SQZ786440 SHD786440 RXH786440 RNL786440 RDP786440 QTT786440 QJX786440 QAB786440 PQF786440 PGJ786440 OWN786440 OMR786440 OCV786440 NSZ786440 NJD786440 MZH786440 MPL786440 MFP786440 LVT786440 LLX786440 LCB786440 KSF786440 KIJ786440 JYN786440 JOR786440 JEV786440 IUZ786440 ILD786440 IBH786440 HRL786440 HHP786440 GXT786440 GNX786440 GEB786440 FUF786440 FKJ786440 FAN786440 EQR786440 EGV786440 DWZ786440 DND786440 DDH786440 CTL786440 CJP786440 BZT786440 BPX786440 BGB786440 AWF786440 AMJ786440 ACN786440 SR786440 IV786440 C786440 WVH720904 WLL720904 WBP720904 VRT720904 VHX720904 UYB720904 UOF720904 UEJ720904 TUN720904 TKR720904 TAV720904 SQZ720904 SHD720904 RXH720904 RNL720904 RDP720904 QTT720904 QJX720904 QAB720904 PQF720904 PGJ720904 OWN720904 OMR720904 OCV720904 NSZ720904 NJD720904 MZH720904 MPL720904 MFP720904 LVT720904 LLX720904 LCB720904 KSF720904 KIJ720904 JYN720904 JOR720904 JEV720904 IUZ720904 ILD720904 IBH720904 HRL720904 HHP720904 GXT720904 GNX720904 GEB720904 FUF720904 FKJ720904 FAN720904 EQR720904 EGV720904 DWZ720904 DND720904 DDH720904 CTL720904 CJP720904 BZT720904 BPX720904 BGB720904 AWF720904 AMJ720904 ACN720904 SR720904 IV720904 C720904 WVH655368 WLL655368 WBP655368 VRT655368 VHX655368 UYB655368 UOF655368 UEJ655368 TUN655368 TKR655368 TAV655368 SQZ655368 SHD655368 RXH655368 RNL655368 RDP655368 QTT655368 QJX655368 QAB655368 PQF655368 PGJ655368 OWN655368 OMR655368 OCV655368 NSZ655368 NJD655368 MZH655368 MPL655368 MFP655368 LVT655368 LLX655368 LCB655368 KSF655368 KIJ655368 JYN655368 JOR655368 JEV655368 IUZ655368 ILD655368 IBH655368 HRL655368 HHP655368 GXT655368 GNX655368 GEB655368 FUF655368 FKJ655368 FAN655368 EQR655368 EGV655368 DWZ655368 DND655368 DDH655368 CTL655368 CJP655368 BZT655368 BPX655368 BGB655368 AWF655368 AMJ655368 ACN655368 SR655368 IV655368 C655368 WVH589832 WLL589832 WBP589832 VRT589832 VHX589832 UYB589832 UOF589832 UEJ589832 TUN589832 TKR589832 TAV589832 SQZ589832 SHD589832 RXH589832 RNL589832 RDP589832 QTT589832 QJX589832 QAB589832 PQF589832 PGJ589832 OWN589832 OMR589832 OCV589832 NSZ589832 NJD589832 MZH589832 MPL589832 MFP589832 LVT589832 LLX589832 LCB589832 KSF589832 KIJ589832 JYN589832 JOR589832 JEV589832 IUZ589832 ILD589832 IBH589832 HRL589832 HHP589832 GXT589832 GNX589832 GEB589832 FUF589832 FKJ589832 FAN589832 EQR589832 EGV589832 DWZ589832 DND589832 DDH589832 CTL589832 CJP589832 BZT589832 BPX589832 BGB589832 AWF589832 AMJ589832 ACN589832 SR589832 IV589832 C589832 WVH524296 WLL524296 WBP524296 VRT524296 VHX524296 UYB524296 UOF524296 UEJ524296 TUN524296 TKR524296 TAV524296 SQZ524296 SHD524296 RXH524296 RNL524296 RDP524296 QTT524296 QJX524296 QAB524296 PQF524296 PGJ524296 OWN524296 OMR524296 OCV524296 NSZ524296 NJD524296 MZH524296 MPL524296 MFP524296 LVT524296 LLX524296 LCB524296 KSF524296 KIJ524296 JYN524296 JOR524296 JEV524296 IUZ524296 ILD524296 IBH524296 HRL524296 HHP524296 GXT524296 GNX524296 GEB524296 FUF524296 FKJ524296 FAN524296 EQR524296 EGV524296 DWZ524296 DND524296 DDH524296 CTL524296 CJP524296 BZT524296 BPX524296 BGB524296 AWF524296 AMJ524296 ACN524296 SR524296 IV524296 C524296 WVH458760 WLL458760 WBP458760 VRT458760 VHX458760 UYB458760 UOF458760 UEJ458760 TUN458760 TKR458760 TAV458760 SQZ458760 SHD458760 RXH458760 RNL458760 RDP458760 QTT458760 QJX458760 QAB458760 PQF458760 PGJ458760 OWN458760 OMR458760 OCV458760 NSZ458760 NJD458760 MZH458760 MPL458760 MFP458760 LVT458760 LLX458760 LCB458760 KSF458760 KIJ458760 JYN458760 JOR458760 JEV458760 IUZ458760 ILD458760 IBH458760 HRL458760 HHP458760 GXT458760 GNX458760 GEB458760 FUF458760 FKJ458760 FAN458760 EQR458760 EGV458760 DWZ458760 DND458760 DDH458760 CTL458760 CJP458760 BZT458760 BPX458760 BGB458760 AWF458760 AMJ458760 ACN458760 SR458760 IV458760 C458760 WVH393224 WLL393224 WBP393224 VRT393224 VHX393224 UYB393224 UOF393224 UEJ393224 TUN393224 TKR393224 TAV393224 SQZ393224 SHD393224 RXH393224 RNL393224 RDP393224 QTT393224 QJX393224 QAB393224 PQF393224 PGJ393224 OWN393224 OMR393224 OCV393224 NSZ393224 NJD393224 MZH393224 MPL393224 MFP393224 LVT393224 LLX393224 LCB393224 KSF393224 KIJ393224 JYN393224 JOR393224 JEV393224 IUZ393224 ILD393224 IBH393224 HRL393224 HHP393224 GXT393224 GNX393224 GEB393224 FUF393224 FKJ393224 FAN393224 EQR393224 EGV393224 DWZ393224 DND393224 DDH393224 CTL393224 CJP393224 BZT393224 BPX393224 BGB393224 AWF393224 AMJ393224 ACN393224 SR393224 IV393224 C393224 WVH327688 WLL327688 WBP327688 VRT327688 VHX327688 UYB327688 UOF327688 UEJ327688 TUN327688 TKR327688 TAV327688 SQZ327688 SHD327688 RXH327688 RNL327688 RDP327688 QTT327688 QJX327688 QAB327688 PQF327688 PGJ327688 OWN327688 OMR327688 OCV327688 NSZ327688 NJD327688 MZH327688 MPL327688 MFP327688 LVT327688 LLX327688 LCB327688 KSF327688 KIJ327688 JYN327688 JOR327688 JEV327688 IUZ327688 ILD327688 IBH327688 HRL327688 HHP327688 GXT327688 GNX327688 GEB327688 FUF327688 FKJ327688 FAN327688 EQR327688 EGV327688 DWZ327688 DND327688 DDH327688 CTL327688 CJP327688 BZT327688 BPX327688 BGB327688 AWF327688 AMJ327688 ACN327688 SR327688 IV327688 C327688 WVH262152 WLL262152 WBP262152 VRT262152 VHX262152 UYB262152 UOF262152 UEJ262152 TUN262152 TKR262152 TAV262152 SQZ262152 SHD262152 RXH262152 RNL262152 RDP262152 QTT262152 QJX262152 QAB262152 PQF262152 PGJ262152 OWN262152 OMR262152 OCV262152 NSZ262152 NJD262152 MZH262152 MPL262152 MFP262152 LVT262152 LLX262152 LCB262152 KSF262152 KIJ262152 JYN262152 JOR262152 JEV262152 IUZ262152 ILD262152 IBH262152 HRL262152 HHP262152 GXT262152 GNX262152 GEB262152 FUF262152 FKJ262152 FAN262152 EQR262152 EGV262152 DWZ262152 DND262152 DDH262152 CTL262152 CJP262152 BZT262152 BPX262152 BGB262152 AWF262152 AMJ262152 ACN262152 SR262152 IV262152 C262152 WVH196616 WLL196616 WBP196616 VRT196616 VHX196616 UYB196616 UOF196616 UEJ196616 TUN196616 TKR196616 TAV196616 SQZ196616 SHD196616 RXH196616 RNL196616 RDP196616 QTT196616 QJX196616 QAB196616 PQF196616 PGJ196616 OWN196616 OMR196616 OCV196616 NSZ196616 NJD196616 MZH196616 MPL196616 MFP196616 LVT196616 LLX196616 LCB196616 KSF196616 KIJ196616 JYN196616 JOR196616 JEV196616 IUZ196616 ILD196616 IBH196616 HRL196616 HHP196616 GXT196616 GNX196616 GEB196616 FUF196616 FKJ196616 FAN196616 EQR196616 EGV196616 DWZ196616 DND196616 DDH196616 CTL196616 CJP196616 BZT196616 BPX196616 BGB196616 AWF196616 AMJ196616 ACN196616 SR196616 IV196616 C196616 WVH131080 WLL131080 WBP131080 VRT131080 VHX131080 UYB131080 UOF131080 UEJ131080 TUN131080 TKR131080 TAV131080 SQZ131080 SHD131080 RXH131080 RNL131080 RDP131080 QTT131080 QJX131080 QAB131080 PQF131080 PGJ131080 OWN131080 OMR131080 OCV131080 NSZ131080 NJD131080 MZH131080 MPL131080 MFP131080 LVT131080 LLX131080 LCB131080 KSF131080 KIJ131080 JYN131080 JOR131080 JEV131080 IUZ131080 ILD131080 IBH131080 HRL131080 HHP131080 GXT131080 GNX131080 GEB131080 FUF131080 FKJ131080 FAN131080 EQR131080 EGV131080 DWZ131080 DND131080 DDH131080 CTL131080 CJP131080 BZT131080 BPX131080 BGB131080 AWF131080 AMJ131080 ACN131080 SR131080 IV131080 C131080 WVH65544 WLL65544 WBP65544 VRT65544 VHX65544 UYB65544 UOF65544 UEJ65544 TUN65544 TKR65544 TAV65544 SQZ65544 SHD65544 RXH65544 RNL65544 RDP65544 QTT65544 QJX65544 QAB65544 PQF65544 PGJ65544 OWN65544 OMR65544 OCV65544 NSZ65544 NJD65544 MZH65544 MPL65544 MFP65544 LVT65544 LLX65544 LCB65544 KSF65544 KIJ65544 JYN65544 JOR65544 JEV65544 IUZ65544 ILD65544 IBH65544 HRL65544 HHP65544 GXT65544 GNX65544 GEB65544 FUF65544 FKJ65544 FAN65544 EQR65544 EGV65544 DWZ65544 DND65544 DDH65544 CTL65544 CJP65544 BZT65544 BPX65544 BGB65544 AWF65544 AMJ65544 ACN65544 SR65544 IV65544 C65544 WLL983048">
      <formula1>0</formula1>
      <formula2>1</formula2>
    </dataValidation>
  </dataValidations>
  <pageMargins left="0.7" right="0.7" top="0.75" bottom="0.75" header="0.3" footer="0.3"/>
  <pageSetup orientation="portrait" horizontalDpi="4294967295"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opLeftCell="A138" zoomScale="60" zoomScaleNormal="60" workbookViewId="0">
      <selection activeCell="D13" sqref="D13"/>
    </sheetView>
  </sheetViews>
  <sheetFormatPr baseColWidth="10" defaultColWidth="2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21.85546875" style="31" customWidth="1"/>
    <col min="18" max="18" width="18.28515625" style="31" customWidth="1"/>
    <col min="19" max="22" width="6.42578125" style="31" customWidth="1"/>
    <col min="23" max="251" width="11.42578125" style="31" customWidth="1"/>
    <col min="252" max="252" width="1" style="31" customWidth="1"/>
    <col min="253" max="253" width="4.28515625" style="31" customWidth="1"/>
    <col min="254" max="254" width="34.7109375" style="31" customWidth="1"/>
    <col min="255" max="255" width="0" style="31" hidden="1" customWidth="1"/>
    <col min="256" max="256" width="20" style="31"/>
    <col min="257" max="257" width="3.140625" style="31" bestFit="1" customWidth="1"/>
    <col min="258" max="258" width="58.85546875" style="31" customWidth="1"/>
    <col min="259" max="259" width="31.140625" style="31" customWidth="1"/>
    <col min="260" max="260" width="26.7109375" style="31" customWidth="1"/>
    <col min="261" max="261" width="25" style="31" customWidth="1"/>
    <col min="262" max="263" width="29.7109375" style="31" customWidth="1"/>
    <col min="264" max="264" width="23" style="31" customWidth="1"/>
    <col min="265" max="265" width="27.28515625" style="31" customWidth="1"/>
    <col min="266" max="266" width="29.5703125" style="31" customWidth="1"/>
    <col min="267" max="267" width="33" style="31" customWidth="1"/>
    <col min="268" max="268" width="29.85546875" style="31" customWidth="1"/>
    <col min="269" max="269" width="26.28515625" style="31" customWidth="1"/>
    <col min="270" max="270" width="22.140625" style="31" customWidth="1"/>
    <col min="271" max="271" width="26.140625" style="31" customWidth="1"/>
    <col min="272" max="272" width="19.5703125" style="31" bestFit="1" customWidth="1"/>
    <col min="273" max="273" width="21.85546875" style="31" customWidth="1"/>
    <col min="274" max="274" width="18.28515625" style="31" customWidth="1"/>
    <col min="275" max="278" width="6.42578125" style="31" customWidth="1"/>
    <col min="279" max="507" width="11.42578125" style="31" customWidth="1"/>
    <col min="508" max="508" width="1" style="31" customWidth="1"/>
    <col min="509" max="509" width="4.28515625" style="31" customWidth="1"/>
    <col min="510" max="510" width="34.7109375" style="31" customWidth="1"/>
    <col min="511" max="511" width="0" style="31" hidden="1" customWidth="1"/>
    <col min="512" max="512" width="20" style="31"/>
    <col min="513" max="513" width="3.140625" style="31" bestFit="1" customWidth="1"/>
    <col min="514" max="514" width="58.85546875" style="31" customWidth="1"/>
    <col min="515" max="515" width="31.140625" style="31" customWidth="1"/>
    <col min="516" max="516" width="26.7109375" style="31" customWidth="1"/>
    <col min="517" max="517" width="25" style="31" customWidth="1"/>
    <col min="518" max="519" width="29.7109375" style="31" customWidth="1"/>
    <col min="520" max="520" width="23" style="31" customWidth="1"/>
    <col min="521" max="521" width="27.28515625" style="31" customWidth="1"/>
    <col min="522" max="522" width="29.5703125" style="31" customWidth="1"/>
    <col min="523" max="523" width="33" style="31" customWidth="1"/>
    <col min="524" max="524" width="29.85546875" style="31" customWidth="1"/>
    <col min="525" max="525" width="26.28515625" style="31" customWidth="1"/>
    <col min="526" max="526" width="22.140625" style="31" customWidth="1"/>
    <col min="527" max="527" width="26.140625" style="31" customWidth="1"/>
    <col min="528" max="528" width="19.5703125" style="31" bestFit="1" customWidth="1"/>
    <col min="529" max="529" width="21.85546875" style="31" customWidth="1"/>
    <col min="530" max="530" width="18.28515625" style="31" customWidth="1"/>
    <col min="531" max="534" width="6.42578125" style="31" customWidth="1"/>
    <col min="535" max="763" width="11.42578125" style="31" customWidth="1"/>
    <col min="764" max="764" width="1" style="31" customWidth="1"/>
    <col min="765" max="765" width="4.28515625" style="31" customWidth="1"/>
    <col min="766" max="766" width="34.7109375" style="31" customWidth="1"/>
    <col min="767" max="767" width="0" style="31" hidden="1" customWidth="1"/>
    <col min="768" max="768" width="20" style="31"/>
    <col min="769" max="769" width="3.140625" style="31" bestFit="1" customWidth="1"/>
    <col min="770" max="770" width="58.85546875" style="31" customWidth="1"/>
    <col min="771" max="771" width="31.140625" style="31" customWidth="1"/>
    <col min="772" max="772" width="26.7109375" style="31" customWidth="1"/>
    <col min="773" max="773" width="25" style="31" customWidth="1"/>
    <col min="774" max="775" width="29.7109375" style="31" customWidth="1"/>
    <col min="776" max="776" width="23" style="31" customWidth="1"/>
    <col min="777" max="777" width="27.28515625" style="31" customWidth="1"/>
    <col min="778" max="778" width="29.5703125" style="31" customWidth="1"/>
    <col min="779" max="779" width="33" style="31" customWidth="1"/>
    <col min="780" max="780" width="29.85546875" style="31" customWidth="1"/>
    <col min="781" max="781" width="26.28515625" style="31" customWidth="1"/>
    <col min="782" max="782" width="22.140625" style="31" customWidth="1"/>
    <col min="783" max="783" width="26.140625" style="31" customWidth="1"/>
    <col min="784" max="784" width="19.5703125" style="31" bestFit="1" customWidth="1"/>
    <col min="785" max="785" width="21.85546875" style="31" customWidth="1"/>
    <col min="786" max="786" width="18.28515625" style="31" customWidth="1"/>
    <col min="787" max="790" width="6.42578125" style="31" customWidth="1"/>
    <col min="791" max="1019" width="11.42578125" style="31" customWidth="1"/>
    <col min="1020" max="1020" width="1" style="31" customWidth="1"/>
    <col min="1021" max="1021" width="4.28515625" style="31" customWidth="1"/>
    <col min="1022" max="1022" width="34.7109375" style="31" customWidth="1"/>
    <col min="1023" max="1023" width="0" style="31" hidden="1" customWidth="1"/>
    <col min="1024" max="1024" width="20" style="31"/>
    <col min="1025" max="1025" width="3.140625" style="31" bestFit="1" customWidth="1"/>
    <col min="1026" max="1026" width="58.85546875" style="31" customWidth="1"/>
    <col min="1027" max="1027" width="31.140625" style="31" customWidth="1"/>
    <col min="1028" max="1028" width="26.7109375" style="31" customWidth="1"/>
    <col min="1029" max="1029" width="25" style="31" customWidth="1"/>
    <col min="1030" max="1031" width="29.7109375" style="31" customWidth="1"/>
    <col min="1032" max="1032" width="23" style="31" customWidth="1"/>
    <col min="1033" max="1033" width="27.28515625" style="31" customWidth="1"/>
    <col min="1034" max="1034" width="29.5703125" style="31" customWidth="1"/>
    <col min="1035" max="1035" width="33" style="31" customWidth="1"/>
    <col min="1036" max="1036" width="29.85546875" style="31" customWidth="1"/>
    <col min="1037" max="1037" width="26.28515625" style="31" customWidth="1"/>
    <col min="1038" max="1038" width="22.140625" style="31" customWidth="1"/>
    <col min="1039" max="1039" width="26.140625" style="31" customWidth="1"/>
    <col min="1040" max="1040" width="19.5703125" style="31" bestFit="1" customWidth="1"/>
    <col min="1041" max="1041" width="21.85546875" style="31" customWidth="1"/>
    <col min="1042" max="1042" width="18.28515625" style="31" customWidth="1"/>
    <col min="1043" max="1046" width="6.42578125" style="31" customWidth="1"/>
    <col min="1047" max="1275" width="11.42578125" style="31" customWidth="1"/>
    <col min="1276" max="1276" width="1" style="31" customWidth="1"/>
    <col min="1277" max="1277" width="4.28515625" style="31" customWidth="1"/>
    <col min="1278" max="1278" width="34.7109375" style="31" customWidth="1"/>
    <col min="1279" max="1279" width="0" style="31" hidden="1" customWidth="1"/>
    <col min="1280" max="1280" width="20" style="31"/>
    <col min="1281" max="1281" width="3.140625" style="31" bestFit="1" customWidth="1"/>
    <col min="1282" max="1282" width="58.85546875" style="31" customWidth="1"/>
    <col min="1283" max="1283" width="31.140625" style="31" customWidth="1"/>
    <col min="1284" max="1284" width="26.7109375" style="31" customWidth="1"/>
    <col min="1285" max="1285" width="25" style="31" customWidth="1"/>
    <col min="1286" max="1287" width="29.7109375" style="31" customWidth="1"/>
    <col min="1288" max="1288" width="23" style="31" customWidth="1"/>
    <col min="1289" max="1289" width="27.28515625" style="31" customWidth="1"/>
    <col min="1290" max="1290" width="29.5703125" style="31" customWidth="1"/>
    <col min="1291" max="1291" width="33" style="31" customWidth="1"/>
    <col min="1292" max="1292" width="29.85546875" style="31" customWidth="1"/>
    <col min="1293" max="1293" width="26.28515625" style="31" customWidth="1"/>
    <col min="1294" max="1294" width="22.140625" style="31" customWidth="1"/>
    <col min="1295" max="1295" width="26.140625" style="31" customWidth="1"/>
    <col min="1296" max="1296" width="19.5703125" style="31" bestFit="1" customWidth="1"/>
    <col min="1297" max="1297" width="21.85546875" style="31" customWidth="1"/>
    <col min="1298" max="1298" width="18.28515625" style="31" customWidth="1"/>
    <col min="1299" max="1302" width="6.42578125" style="31" customWidth="1"/>
    <col min="1303" max="1531" width="11.42578125" style="31" customWidth="1"/>
    <col min="1532" max="1532" width="1" style="31" customWidth="1"/>
    <col min="1533" max="1533" width="4.28515625" style="31" customWidth="1"/>
    <col min="1534" max="1534" width="34.7109375" style="31" customWidth="1"/>
    <col min="1535" max="1535" width="0" style="31" hidden="1" customWidth="1"/>
    <col min="1536" max="1536" width="20" style="31"/>
    <col min="1537" max="1537" width="3.140625" style="31" bestFit="1" customWidth="1"/>
    <col min="1538" max="1538" width="58.85546875" style="31" customWidth="1"/>
    <col min="1539" max="1539" width="31.140625" style="31" customWidth="1"/>
    <col min="1540" max="1540" width="26.7109375" style="31" customWidth="1"/>
    <col min="1541" max="1541" width="25" style="31" customWidth="1"/>
    <col min="1542" max="1543" width="29.7109375" style="31" customWidth="1"/>
    <col min="1544" max="1544" width="23" style="31" customWidth="1"/>
    <col min="1545" max="1545" width="27.28515625" style="31" customWidth="1"/>
    <col min="1546" max="1546" width="29.5703125" style="31" customWidth="1"/>
    <col min="1547" max="1547" width="33" style="31" customWidth="1"/>
    <col min="1548" max="1548" width="29.85546875" style="31" customWidth="1"/>
    <col min="1549" max="1549" width="26.28515625" style="31" customWidth="1"/>
    <col min="1550" max="1550" width="22.140625" style="31" customWidth="1"/>
    <col min="1551" max="1551" width="26.140625" style="31" customWidth="1"/>
    <col min="1552" max="1552" width="19.5703125" style="31" bestFit="1" customWidth="1"/>
    <col min="1553" max="1553" width="21.85546875" style="31" customWidth="1"/>
    <col min="1554" max="1554" width="18.28515625" style="31" customWidth="1"/>
    <col min="1555" max="1558" width="6.42578125" style="31" customWidth="1"/>
    <col min="1559" max="1787" width="11.42578125" style="31" customWidth="1"/>
    <col min="1788" max="1788" width="1" style="31" customWidth="1"/>
    <col min="1789" max="1789" width="4.28515625" style="31" customWidth="1"/>
    <col min="1790" max="1790" width="34.7109375" style="31" customWidth="1"/>
    <col min="1791" max="1791" width="0" style="31" hidden="1" customWidth="1"/>
    <col min="1792" max="1792" width="20" style="31"/>
    <col min="1793" max="1793" width="3.140625" style="31" bestFit="1" customWidth="1"/>
    <col min="1794" max="1794" width="58.85546875" style="31" customWidth="1"/>
    <col min="1795" max="1795" width="31.140625" style="31" customWidth="1"/>
    <col min="1796" max="1796" width="26.7109375" style="31" customWidth="1"/>
    <col min="1797" max="1797" width="25" style="31" customWidth="1"/>
    <col min="1798" max="1799" width="29.7109375" style="31" customWidth="1"/>
    <col min="1800" max="1800" width="23" style="31" customWidth="1"/>
    <col min="1801" max="1801" width="27.28515625" style="31" customWidth="1"/>
    <col min="1802" max="1802" width="29.5703125" style="31" customWidth="1"/>
    <col min="1803" max="1803" width="33" style="31" customWidth="1"/>
    <col min="1804" max="1804" width="29.85546875" style="31" customWidth="1"/>
    <col min="1805" max="1805" width="26.28515625" style="31" customWidth="1"/>
    <col min="1806" max="1806" width="22.140625" style="31" customWidth="1"/>
    <col min="1807" max="1807" width="26.140625" style="31" customWidth="1"/>
    <col min="1808" max="1808" width="19.5703125" style="31" bestFit="1" customWidth="1"/>
    <col min="1809" max="1809" width="21.85546875" style="31" customWidth="1"/>
    <col min="1810" max="1810" width="18.28515625" style="31" customWidth="1"/>
    <col min="1811" max="1814" width="6.42578125" style="31" customWidth="1"/>
    <col min="1815" max="2043" width="11.42578125" style="31" customWidth="1"/>
    <col min="2044" max="2044" width="1" style="31" customWidth="1"/>
    <col min="2045" max="2045" width="4.28515625" style="31" customWidth="1"/>
    <col min="2046" max="2046" width="34.7109375" style="31" customWidth="1"/>
    <col min="2047" max="2047" width="0" style="31" hidden="1" customWidth="1"/>
    <col min="2048" max="2048" width="20" style="31"/>
    <col min="2049" max="2049" width="3.140625" style="31" bestFit="1" customWidth="1"/>
    <col min="2050" max="2050" width="58.85546875" style="31" customWidth="1"/>
    <col min="2051" max="2051" width="31.140625" style="31" customWidth="1"/>
    <col min="2052" max="2052" width="26.7109375" style="31" customWidth="1"/>
    <col min="2053" max="2053" width="25" style="31" customWidth="1"/>
    <col min="2054" max="2055" width="29.7109375" style="31" customWidth="1"/>
    <col min="2056" max="2056" width="23" style="31" customWidth="1"/>
    <col min="2057" max="2057" width="27.28515625" style="31" customWidth="1"/>
    <col min="2058" max="2058" width="29.5703125" style="31" customWidth="1"/>
    <col min="2059" max="2059" width="33" style="31" customWidth="1"/>
    <col min="2060" max="2060" width="29.85546875" style="31" customWidth="1"/>
    <col min="2061" max="2061" width="26.28515625" style="31" customWidth="1"/>
    <col min="2062" max="2062" width="22.140625" style="31" customWidth="1"/>
    <col min="2063" max="2063" width="26.140625" style="31" customWidth="1"/>
    <col min="2064" max="2064" width="19.5703125" style="31" bestFit="1" customWidth="1"/>
    <col min="2065" max="2065" width="21.85546875" style="31" customWidth="1"/>
    <col min="2066" max="2066" width="18.28515625" style="31" customWidth="1"/>
    <col min="2067" max="2070" width="6.42578125" style="31" customWidth="1"/>
    <col min="2071" max="2299" width="11.42578125" style="31" customWidth="1"/>
    <col min="2300" max="2300" width="1" style="31" customWidth="1"/>
    <col min="2301" max="2301" width="4.28515625" style="31" customWidth="1"/>
    <col min="2302" max="2302" width="34.7109375" style="31" customWidth="1"/>
    <col min="2303" max="2303" width="0" style="31" hidden="1" customWidth="1"/>
    <col min="2304" max="2304" width="20" style="31"/>
    <col min="2305" max="2305" width="3.140625" style="31" bestFit="1" customWidth="1"/>
    <col min="2306" max="2306" width="58.85546875" style="31" customWidth="1"/>
    <col min="2307" max="2307" width="31.140625" style="31" customWidth="1"/>
    <col min="2308" max="2308" width="26.7109375" style="31" customWidth="1"/>
    <col min="2309" max="2309" width="25" style="31" customWidth="1"/>
    <col min="2310" max="2311" width="29.7109375" style="31" customWidth="1"/>
    <col min="2312" max="2312" width="23" style="31" customWidth="1"/>
    <col min="2313" max="2313" width="27.28515625" style="31" customWidth="1"/>
    <col min="2314" max="2314" width="29.5703125" style="31" customWidth="1"/>
    <col min="2315" max="2315" width="33" style="31" customWidth="1"/>
    <col min="2316" max="2316" width="29.85546875" style="31" customWidth="1"/>
    <col min="2317" max="2317" width="26.28515625" style="31" customWidth="1"/>
    <col min="2318" max="2318" width="22.140625" style="31" customWidth="1"/>
    <col min="2319" max="2319" width="26.140625" style="31" customWidth="1"/>
    <col min="2320" max="2320" width="19.5703125" style="31" bestFit="1" customWidth="1"/>
    <col min="2321" max="2321" width="21.85546875" style="31" customWidth="1"/>
    <col min="2322" max="2322" width="18.28515625" style="31" customWidth="1"/>
    <col min="2323" max="2326" width="6.42578125" style="31" customWidth="1"/>
    <col min="2327" max="2555" width="11.42578125" style="31" customWidth="1"/>
    <col min="2556" max="2556" width="1" style="31" customWidth="1"/>
    <col min="2557" max="2557" width="4.28515625" style="31" customWidth="1"/>
    <col min="2558" max="2558" width="34.7109375" style="31" customWidth="1"/>
    <col min="2559" max="2559" width="0" style="31" hidden="1" customWidth="1"/>
    <col min="2560" max="2560" width="20" style="31"/>
    <col min="2561" max="2561" width="3.140625" style="31" bestFit="1" customWidth="1"/>
    <col min="2562" max="2562" width="58.85546875" style="31" customWidth="1"/>
    <col min="2563" max="2563" width="31.140625" style="31" customWidth="1"/>
    <col min="2564" max="2564" width="26.7109375" style="31" customWidth="1"/>
    <col min="2565" max="2565" width="25" style="31" customWidth="1"/>
    <col min="2566" max="2567" width="29.7109375" style="31" customWidth="1"/>
    <col min="2568" max="2568" width="23" style="31" customWidth="1"/>
    <col min="2569" max="2569" width="27.28515625" style="31" customWidth="1"/>
    <col min="2570" max="2570" width="29.5703125" style="31" customWidth="1"/>
    <col min="2571" max="2571" width="33" style="31" customWidth="1"/>
    <col min="2572" max="2572" width="29.85546875" style="31" customWidth="1"/>
    <col min="2573" max="2573" width="26.28515625" style="31" customWidth="1"/>
    <col min="2574" max="2574" width="22.140625" style="31" customWidth="1"/>
    <col min="2575" max="2575" width="26.140625" style="31" customWidth="1"/>
    <col min="2576" max="2576" width="19.5703125" style="31" bestFit="1" customWidth="1"/>
    <col min="2577" max="2577" width="21.85546875" style="31" customWidth="1"/>
    <col min="2578" max="2578" width="18.28515625" style="31" customWidth="1"/>
    <col min="2579" max="2582" width="6.42578125" style="31" customWidth="1"/>
    <col min="2583" max="2811" width="11.42578125" style="31" customWidth="1"/>
    <col min="2812" max="2812" width="1" style="31" customWidth="1"/>
    <col min="2813" max="2813" width="4.28515625" style="31" customWidth="1"/>
    <col min="2814" max="2814" width="34.7109375" style="31" customWidth="1"/>
    <col min="2815" max="2815" width="0" style="31" hidden="1" customWidth="1"/>
    <col min="2816" max="2816" width="20" style="31"/>
    <col min="2817" max="2817" width="3.140625" style="31" bestFit="1" customWidth="1"/>
    <col min="2818" max="2818" width="58.85546875" style="31" customWidth="1"/>
    <col min="2819" max="2819" width="31.140625" style="31" customWidth="1"/>
    <col min="2820" max="2820" width="26.7109375" style="31" customWidth="1"/>
    <col min="2821" max="2821" width="25" style="31" customWidth="1"/>
    <col min="2822" max="2823" width="29.7109375" style="31" customWidth="1"/>
    <col min="2824" max="2824" width="23" style="31" customWidth="1"/>
    <col min="2825" max="2825" width="27.28515625" style="31" customWidth="1"/>
    <col min="2826" max="2826" width="29.5703125" style="31" customWidth="1"/>
    <col min="2827" max="2827" width="33" style="31" customWidth="1"/>
    <col min="2828" max="2828" width="29.85546875" style="31" customWidth="1"/>
    <col min="2829" max="2829" width="26.28515625" style="31" customWidth="1"/>
    <col min="2830" max="2830" width="22.140625" style="31" customWidth="1"/>
    <col min="2831" max="2831" width="26.140625" style="31" customWidth="1"/>
    <col min="2832" max="2832" width="19.5703125" style="31" bestFit="1" customWidth="1"/>
    <col min="2833" max="2833" width="21.85546875" style="31" customWidth="1"/>
    <col min="2834" max="2834" width="18.28515625" style="31" customWidth="1"/>
    <col min="2835" max="2838" width="6.42578125" style="31" customWidth="1"/>
    <col min="2839" max="3067" width="11.42578125" style="31" customWidth="1"/>
    <col min="3068" max="3068" width="1" style="31" customWidth="1"/>
    <col min="3069" max="3069" width="4.28515625" style="31" customWidth="1"/>
    <col min="3070" max="3070" width="34.7109375" style="31" customWidth="1"/>
    <col min="3071" max="3071" width="0" style="31" hidden="1" customWidth="1"/>
    <col min="3072" max="3072" width="20" style="31"/>
    <col min="3073" max="3073" width="3.140625" style="31" bestFit="1" customWidth="1"/>
    <col min="3074" max="3074" width="58.85546875" style="31" customWidth="1"/>
    <col min="3075" max="3075" width="31.140625" style="31" customWidth="1"/>
    <col min="3076" max="3076" width="26.7109375" style="31" customWidth="1"/>
    <col min="3077" max="3077" width="25" style="31" customWidth="1"/>
    <col min="3078" max="3079" width="29.7109375" style="31" customWidth="1"/>
    <col min="3080" max="3080" width="23" style="31" customWidth="1"/>
    <col min="3081" max="3081" width="27.28515625" style="31" customWidth="1"/>
    <col min="3082" max="3082" width="29.5703125" style="31" customWidth="1"/>
    <col min="3083" max="3083" width="33" style="31" customWidth="1"/>
    <col min="3084" max="3084" width="29.85546875" style="31" customWidth="1"/>
    <col min="3085" max="3085" width="26.28515625" style="31" customWidth="1"/>
    <col min="3086" max="3086" width="22.140625" style="31" customWidth="1"/>
    <col min="3087" max="3087" width="26.140625" style="31" customWidth="1"/>
    <col min="3088" max="3088" width="19.5703125" style="31" bestFit="1" customWidth="1"/>
    <col min="3089" max="3089" width="21.85546875" style="31" customWidth="1"/>
    <col min="3090" max="3090" width="18.28515625" style="31" customWidth="1"/>
    <col min="3091" max="3094" width="6.42578125" style="31" customWidth="1"/>
    <col min="3095" max="3323" width="11.42578125" style="31" customWidth="1"/>
    <col min="3324" max="3324" width="1" style="31" customWidth="1"/>
    <col min="3325" max="3325" width="4.28515625" style="31" customWidth="1"/>
    <col min="3326" max="3326" width="34.7109375" style="31" customWidth="1"/>
    <col min="3327" max="3327" width="0" style="31" hidden="1" customWidth="1"/>
    <col min="3328" max="3328" width="20" style="31"/>
    <col min="3329" max="3329" width="3.140625" style="31" bestFit="1" customWidth="1"/>
    <col min="3330" max="3330" width="58.85546875" style="31" customWidth="1"/>
    <col min="3331" max="3331" width="31.140625" style="31" customWidth="1"/>
    <col min="3332" max="3332" width="26.7109375" style="31" customWidth="1"/>
    <col min="3333" max="3333" width="25" style="31" customWidth="1"/>
    <col min="3334" max="3335" width="29.7109375" style="31" customWidth="1"/>
    <col min="3336" max="3336" width="23" style="31" customWidth="1"/>
    <col min="3337" max="3337" width="27.28515625" style="31" customWidth="1"/>
    <col min="3338" max="3338" width="29.5703125" style="31" customWidth="1"/>
    <col min="3339" max="3339" width="33" style="31" customWidth="1"/>
    <col min="3340" max="3340" width="29.85546875" style="31" customWidth="1"/>
    <col min="3341" max="3341" width="26.28515625" style="31" customWidth="1"/>
    <col min="3342" max="3342" width="22.140625" style="31" customWidth="1"/>
    <col min="3343" max="3343" width="26.140625" style="31" customWidth="1"/>
    <col min="3344" max="3344" width="19.5703125" style="31" bestFit="1" customWidth="1"/>
    <col min="3345" max="3345" width="21.85546875" style="31" customWidth="1"/>
    <col min="3346" max="3346" width="18.28515625" style="31" customWidth="1"/>
    <col min="3347" max="3350" width="6.42578125" style="31" customWidth="1"/>
    <col min="3351" max="3579" width="11.42578125" style="31" customWidth="1"/>
    <col min="3580" max="3580" width="1" style="31" customWidth="1"/>
    <col min="3581" max="3581" width="4.28515625" style="31" customWidth="1"/>
    <col min="3582" max="3582" width="34.7109375" style="31" customWidth="1"/>
    <col min="3583" max="3583" width="0" style="31" hidden="1" customWidth="1"/>
    <col min="3584" max="3584" width="20" style="31"/>
    <col min="3585" max="3585" width="3.140625" style="31" bestFit="1" customWidth="1"/>
    <col min="3586" max="3586" width="58.85546875" style="31" customWidth="1"/>
    <col min="3587" max="3587" width="31.140625" style="31" customWidth="1"/>
    <col min="3588" max="3588" width="26.7109375" style="31" customWidth="1"/>
    <col min="3589" max="3589" width="25" style="31" customWidth="1"/>
    <col min="3590" max="3591" width="29.7109375" style="31" customWidth="1"/>
    <col min="3592" max="3592" width="23" style="31" customWidth="1"/>
    <col min="3593" max="3593" width="27.28515625" style="31" customWidth="1"/>
    <col min="3594" max="3594" width="29.5703125" style="31" customWidth="1"/>
    <col min="3595" max="3595" width="33" style="31" customWidth="1"/>
    <col min="3596" max="3596" width="29.85546875" style="31" customWidth="1"/>
    <col min="3597" max="3597" width="26.28515625" style="31" customWidth="1"/>
    <col min="3598" max="3598" width="22.140625" style="31" customWidth="1"/>
    <col min="3599" max="3599" width="26.140625" style="31" customWidth="1"/>
    <col min="3600" max="3600" width="19.5703125" style="31" bestFit="1" customWidth="1"/>
    <col min="3601" max="3601" width="21.85546875" style="31" customWidth="1"/>
    <col min="3602" max="3602" width="18.28515625" style="31" customWidth="1"/>
    <col min="3603" max="3606" width="6.42578125" style="31" customWidth="1"/>
    <col min="3607" max="3835" width="11.42578125" style="31" customWidth="1"/>
    <col min="3836" max="3836" width="1" style="31" customWidth="1"/>
    <col min="3837" max="3837" width="4.28515625" style="31" customWidth="1"/>
    <col min="3838" max="3838" width="34.7109375" style="31" customWidth="1"/>
    <col min="3839" max="3839" width="0" style="31" hidden="1" customWidth="1"/>
    <col min="3840" max="3840" width="20" style="31"/>
    <col min="3841" max="3841" width="3.140625" style="31" bestFit="1" customWidth="1"/>
    <col min="3842" max="3842" width="58.85546875" style="31" customWidth="1"/>
    <col min="3843" max="3843" width="31.140625" style="31" customWidth="1"/>
    <col min="3844" max="3844" width="26.7109375" style="31" customWidth="1"/>
    <col min="3845" max="3845" width="25" style="31" customWidth="1"/>
    <col min="3846" max="3847" width="29.7109375" style="31" customWidth="1"/>
    <col min="3848" max="3848" width="23" style="31" customWidth="1"/>
    <col min="3849" max="3849" width="27.28515625" style="31" customWidth="1"/>
    <col min="3850" max="3850" width="29.5703125" style="31" customWidth="1"/>
    <col min="3851" max="3851" width="33" style="31" customWidth="1"/>
    <col min="3852" max="3852" width="29.85546875" style="31" customWidth="1"/>
    <col min="3853" max="3853" width="26.28515625" style="31" customWidth="1"/>
    <col min="3854" max="3854" width="22.140625" style="31" customWidth="1"/>
    <col min="3855" max="3855" width="26.140625" style="31" customWidth="1"/>
    <col min="3856" max="3856" width="19.5703125" style="31" bestFit="1" customWidth="1"/>
    <col min="3857" max="3857" width="21.85546875" style="31" customWidth="1"/>
    <col min="3858" max="3858" width="18.28515625" style="31" customWidth="1"/>
    <col min="3859" max="3862" width="6.42578125" style="31" customWidth="1"/>
    <col min="3863" max="4091" width="11.42578125" style="31" customWidth="1"/>
    <col min="4092" max="4092" width="1" style="31" customWidth="1"/>
    <col min="4093" max="4093" width="4.28515625" style="31" customWidth="1"/>
    <col min="4094" max="4094" width="34.7109375" style="31" customWidth="1"/>
    <col min="4095" max="4095" width="0" style="31" hidden="1" customWidth="1"/>
    <col min="4096" max="4096" width="20" style="31"/>
    <col min="4097" max="4097" width="3.140625" style="31" bestFit="1" customWidth="1"/>
    <col min="4098" max="4098" width="58.85546875" style="31" customWidth="1"/>
    <col min="4099" max="4099" width="31.140625" style="31" customWidth="1"/>
    <col min="4100" max="4100" width="26.7109375" style="31" customWidth="1"/>
    <col min="4101" max="4101" width="25" style="31" customWidth="1"/>
    <col min="4102" max="4103" width="29.7109375" style="31" customWidth="1"/>
    <col min="4104" max="4104" width="23" style="31" customWidth="1"/>
    <col min="4105" max="4105" width="27.28515625" style="31" customWidth="1"/>
    <col min="4106" max="4106" width="29.5703125" style="31" customWidth="1"/>
    <col min="4107" max="4107" width="33" style="31" customWidth="1"/>
    <col min="4108" max="4108" width="29.85546875" style="31" customWidth="1"/>
    <col min="4109" max="4109" width="26.28515625" style="31" customWidth="1"/>
    <col min="4110" max="4110" width="22.140625" style="31" customWidth="1"/>
    <col min="4111" max="4111" width="26.140625" style="31" customWidth="1"/>
    <col min="4112" max="4112" width="19.5703125" style="31" bestFit="1" customWidth="1"/>
    <col min="4113" max="4113" width="21.85546875" style="31" customWidth="1"/>
    <col min="4114" max="4114" width="18.28515625" style="31" customWidth="1"/>
    <col min="4115" max="4118" width="6.42578125" style="31" customWidth="1"/>
    <col min="4119" max="4347" width="11.42578125" style="31" customWidth="1"/>
    <col min="4348" max="4348" width="1" style="31" customWidth="1"/>
    <col min="4349" max="4349" width="4.28515625" style="31" customWidth="1"/>
    <col min="4350" max="4350" width="34.7109375" style="31" customWidth="1"/>
    <col min="4351" max="4351" width="0" style="31" hidden="1" customWidth="1"/>
    <col min="4352" max="4352" width="20" style="31"/>
    <col min="4353" max="4353" width="3.140625" style="31" bestFit="1" customWidth="1"/>
    <col min="4354" max="4354" width="58.85546875" style="31" customWidth="1"/>
    <col min="4355" max="4355" width="31.140625" style="31" customWidth="1"/>
    <col min="4356" max="4356" width="26.7109375" style="31" customWidth="1"/>
    <col min="4357" max="4357" width="25" style="31" customWidth="1"/>
    <col min="4358" max="4359" width="29.7109375" style="31" customWidth="1"/>
    <col min="4360" max="4360" width="23" style="31" customWidth="1"/>
    <col min="4361" max="4361" width="27.28515625" style="31" customWidth="1"/>
    <col min="4362" max="4362" width="29.5703125" style="31" customWidth="1"/>
    <col min="4363" max="4363" width="33" style="31" customWidth="1"/>
    <col min="4364" max="4364" width="29.85546875" style="31" customWidth="1"/>
    <col min="4365" max="4365" width="26.28515625" style="31" customWidth="1"/>
    <col min="4366" max="4366" width="22.140625" style="31" customWidth="1"/>
    <col min="4367" max="4367" width="26.140625" style="31" customWidth="1"/>
    <col min="4368" max="4368" width="19.5703125" style="31" bestFit="1" customWidth="1"/>
    <col min="4369" max="4369" width="21.85546875" style="31" customWidth="1"/>
    <col min="4370" max="4370" width="18.28515625" style="31" customWidth="1"/>
    <col min="4371" max="4374" width="6.42578125" style="31" customWidth="1"/>
    <col min="4375" max="4603" width="11.42578125" style="31" customWidth="1"/>
    <col min="4604" max="4604" width="1" style="31" customWidth="1"/>
    <col min="4605" max="4605" width="4.28515625" style="31" customWidth="1"/>
    <col min="4606" max="4606" width="34.7109375" style="31" customWidth="1"/>
    <col min="4607" max="4607" width="0" style="31" hidden="1" customWidth="1"/>
    <col min="4608" max="4608" width="20" style="31"/>
    <col min="4609" max="4609" width="3.140625" style="31" bestFit="1" customWidth="1"/>
    <col min="4610" max="4610" width="58.85546875" style="31" customWidth="1"/>
    <col min="4611" max="4611" width="31.140625" style="31" customWidth="1"/>
    <col min="4612" max="4612" width="26.7109375" style="31" customWidth="1"/>
    <col min="4613" max="4613" width="25" style="31" customWidth="1"/>
    <col min="4614" max="4615" width="29.7109375" style="31" customWidth="1"/>
    <col min="4616" max="4616" width="23" style="31" customWidth="1"/>
    <col min="4617" max="4617" width="27.28515625" style="31" customWidth="1"/>
    <col min="4618" max="4618" width="29.5703125" style="31" customWidth="1"/>
    <col min="4619" max="4619" width="33" style="31" customWidth="1"/>
    <col min="4620" max="4620" width="29.85546875" style="31" customWidth="1"/>
    <col min="4621" max="4621" width="26.28515625" style="31" customWidth="1"/>
    <col min="4622" max="4622" width="22.140625" style="31" customWidth="1"/>
    <col min="4623" max="4623" width="26.140625" style="31" customWidth="1"/>
    <col min="4624" max="4624" width="19.5703125" style="31" bestFit="1" customWidth="1"/>
    <col min="4625" max="4625" width="21.85546875" style="31" customWidth="1"/>
    <col min="4626" max="4626" width="18.28515625" style="31" customWidth="1"/>
    <col min="4627" max="4630" width="6.42578125" style="31" customWidth="1"/>
    <col min="4631" max="4859" width="11.42578125" style="31" customWidth="1"/>
    <col min="4860" max="4860" width="1" style="31" customWidth="1"/>
    <col min="4861" max="4861" width="4.28515625" style="31" customWidth="1"/>
    <col min="4862" max="4862" width="34.7109375" style="31" customWidth="1"/>
    <col min="4863" max="4863" width="0" style="31" hidden="1" customWidth="1"/>
    <col min="4864" max="4864" width="20" style="31"/>
    <col min="4865" max="4865" width="3.140625" style="31" bestFit="1" customWidth="1"/>
    <col min="4866" max="4866" width="58.85546875" style="31" customWidth="1"/>
    <col min="4867" max="4867" width="31.140625" style="31" customWidth="1"/>
    <col min="4868" max="4868" width="26.7109375" style="31" customWidth="1"/>
    <col min="4869" max="4869" width="25" style="31" customWidth="1"/>
    <col min="4870" max="4871" width="29.7109375" style="31" customWidth="1"/>
    <col min="4872" max="4872" width="23" style="31" customWidth="1"/>
    <col min="4873" max="4873" width="27.28515625" style="31" customWidth="1"/>
    <col min="4874" max="4874" width="29.5703125" style="31" customWidth="1"/>
    <col min="4875" max="4875" width="33" style="31" customWidth="1"/>
    <col min="4876" max="4876" width="29.85546875" style="31" customWidth="1"/>
    <col min="4877" max="4877" width="26.28515625" style="31" customWidth="1"/>
    <col min="4878" max="4878" width="22.140625" style="31" customWidth="1"/>
    <col min="4879" max="4879" width="26.140625" style="31" customWidth="1"/>
    <col min="4880" max="4880" width="19.5703125" style="31" bestFit="1" customWidth="1"/>
    <col min="4881" max="4881" width="21.85546875" style="31" customWidth="1"/>
    <col min="4882" max="4882" width="18.28515625" style="31" customWidth="1"/>
    <col min="4883" max="4886" width="6.42578125" style="31" customWidth="1"/>
    <col min="4887" max="5115" width="11.42578125" style="31" customWidth="1"/>
    <col min="5116" max="5116" width="1" style="31" customWidth="1"/>
    <col min="5117" max="5117" width="4.28515625" style="31" customWidth="1"/>
    <col min="5118" max="5118" width="34.7109375" style="31" customWidth="1"/>
    <col min="5119" max="5119" width="0" style="31" hidden="1" customWidth="1"/>
    <col min="5120" max="5120" width="20" style="31"/>
    <col min="5121" max="5121" width="3.140625" style="31" bestFit="1" customWidth="1"/>
    <col min="5122" max="5122" width="58.85546875" style="31" customWidth="1"/>
    <col min="5123" max="5123" width="31.140625" style="31" customWidth="1"/>
    <col min="5124" max="5124" width="26.7109375" style="31" customWidth="1"/>
    <col min="5125" max="5125" width="25" style="31" customWidth="1"/>
    <col min="5126" max="5127" width="29.7109375" style="31" customWidth="1"/>
    <col min="5128" max="5128" width="23" style="31" customWidth="1"/>
    <col min="5129" max="5129" width="27.28515625" style="31" customWidth="1"/>
    <col min="5130" max="5130" width="29.5703125" style="31" customWidth="1"/>
    <col min="5131" max="5131" width="33" style="31" customWidth="1"/>
    <col min="5132" max="5132" width="29.85546875" style="31" customWidth="1"/>
    <col min="5133" max="5133" width="26.28515625" style="31" customWidth="1"/>
    <col min="5134" max="5134" width="22.140625" style="31" customWidth="1"/>
    <col min="5135" max="5135" width="26.140625" style="31" customWidth="1"/>
    <col min="5136" max="5136" width="19.5703125" style="31" bestFit="1" customWidth="1"/>
    <col min="5137" max="5137" width="21.85546875" style="31" customWidth="1"/>
    <col min="5138" max="5138" width="18.28515625" style="31" customWidth="1"/>
    <col min="5139" max="5142" width="6.42578125" style="31" customWidth="1"/>
    <col min="5143" max="5371" width="11.42578125" style="31" customWidth="1"/>
    <col min="5372" max="5372" width="1" style="31" customWidth="1"/>
    <col min="5373" max="5373" width="4.28515625" style="31" customWidth="1"/>
    <col min="5374" max="5374" width="34.7109375" style="31" customWidth="1"/>
    <col min="5375" max="5375" width="0" style="31" hidden="1" customWidth="1"/>
    <col min="5376" max="5376" width="20" style="31"/>
    <col min="5377" max="5377" width="3.140625" style="31" bestFit="1" customWidth="1"/>
    <col min="5378" max="5378" width="58.85546875" style="31" customWidth="1"/>
    <col min="5379" max="5379" width="31.140625" style="31" customWidth="1"/>
    <col min="5380" max="5380" width="26.7109375" style="31" customWidth="1"/>
    <col min="5381" max="5381" width="25" style="31" customWidth="1"/>
    <col min="5382" max="5383" width="29.7109375" style="31" customWidth="1"/>
    <col min="5384" max="5384" width="23" style="31" customWidth="1"/>
    <col min="5385" max="5385" width="27.28515625" style="31" customWidth="1"/>
    <col min="5386" max="5386" width="29.5703125" style="31" customWidth="1"/>
    <col min="5387" max="5387" width="33" style="31" customWidth="1"/>
    <col min="5388" max="5388" width="29.85546875" style="31" customWidth="1"/>
    <col min="5389" max="5389" width="26.28515625" style="31" customWidth="1"/>
    <col min="5390" max="5390" width="22.140625" style="31" customWidth="1"/>
    <col min="5391" max="5391" width="26.140625" style="31" customWidth="1"/>
    <col min="5392" max="5392" width="19.5703125" style="31" bestFit="1" customWidth="1"/>
    <col min="5393" max="5393" width="21.85546875" style="31" customWidth="1"/>
    <col min="5394" max="5394" width="18.28515625" style="31" customWidth="1"/>
    <col min="5395" max="5398" width="6.42578125" style="31" customWidth="1"/>
    <col min="5399" max="5627" width="11.42578125" style="31" customWidth="1"/>
    <col min="5628" max="5628" width="1" style="31" customWidth="1"/>
    <col min="5629" max="5629" width="4.28515625" style="31" customWidth="1"/>
    <col min="5630" max="5630" width="34.7109375" style="31" customWidth="1"/>
    <col min="5631" max="5631" width="0" style="31" hidden="1" customWidth="1"/>
    <col min="5632" max="5632" width="20" style="31"/>
    <col min="5633" max="5633" width="3.140625" style="31" bestFit="1" customWidth="1"/>
    <col min="5634" max="5634" width="58.85546875" style="31" customWidth="1"/>
    <col min="5635" max="5635" width="31.140625" style="31" customWidth="1"/>
    <col min="5636" max="5636" width="26.7109375" style="31" customWidth="1"/>
    <col min="5637" max="5637" width="25" style="31" customWidth="1"/>
    <col min="5638" max="5639" width="29.7109375" style="31" customWidth="1"/>
    <col min="5640" max="5640" width="23" style="31" customWidth="1"/>
    <col min="5641" max="5641" width="27.28515625" style="31" customWidth="1"/>
    <col min="5642" max="5642" width="29.5703125" style="31" customWidth="1"/>
    <col min="5643" max="5643" width="33" style="31" customWidth="1"/>
    <col min="5644" max="5644" width="29.85546875" style="31" customWidth="1"/>
    <col min="5645" max="5645" width="26.28515625" style="31" customWidth="1"/>
    <col min="5646" max="5646" width="22.140625" style="31" customWidth="1"/>
    <col min="5647" max="5647" width="26.140625" style="31" customWidth="1"/>
    <col min="5648" max="5648" width="19.5703125" style="31" bestFit="1" customWidth="1"/>
    <col min="5649" max="5649" width="21.85546875" style="31" customWidth="1"/>
    <col min="5650" max="5650" width="18.28515625" style="31" customWidth="1"/>
    <col min="5651" max="5654" width="6.42578125" style="31" customWidth="1"/>
    <col min="5655" max="5883" width="11.42578125" style="31" customWidth="1"/>
    <col min="5884" max="5884" width="1" style="31" customWidth="1"/>
    <col min="5885" max="5885" width="4.28515625" style="31" customWidth="1"/>
    <col min="5886" max="5886" width="34.7109375" style="31" customWidth="1"/>
    <col min="5887" max="5887" width="0" style="31" hidden="1" customWidth="1"/>
    <col min="5888" max="5888" width="20" style="31"/>
    <col min="5889" max="5889" width="3.140625" style="31" bestFit="1" customWidth="1"/>
    <col min="5890" max="5890" width="58.85546875" style="31" customWidth="1"/>
    <col min="5891" max="5891" width="31.140625" style="31" customWidth="1"/>
    <col min="5892" max="5892" width="26.7109375" style="31" customWidth="1"/>
    <col min="5893" max="5893" width="25" style="31" customWidth="1"/>
    <col min="5894" max="5895" width="29.7109375" style="31" customWidth="1"/>
    <col min="5896" max="5896" width="23" style="31" customWidth="1"/>
    <col min="5897" max="5897" width="27.28515625" style="31" customWidth="1"/>
    <col min="5898" max="5898" width="29.5703125" style="31" customWidth="1"/>
    <col min="5899" max="5899" width="33" style="31" customWidth="1"/>
    <col min="5900" max="5900" width="29.85546875" style="31" customWidth="1"/>
    <col min="5901" max="5901" width="26.28515625" style="31" customWidth="1"/>
    <col min="5902" max="5902" width="22.140625" style="31" customWidth="1"/>
    <col min="5903" max="5903" width="26.140625" style="31" customWidth="1"/>
    <col min="5904" max="5904" width="19.5703125" style="31" bestFit="1" customWidth="1"/>
    <col min="5905" max="5905" width="21.85546875" style="31" customWidth="1"/>
    <col min="5906" max="5906" width="18.28515625" style="31" customWidth="1"/>
    <col min="5907" max="5910" width="6.42578125" style="31" customWidth="1"/>
    <col min="5911" max="6139" width="11.42578125" style="31" customWidth="1"/>
    <col min="6140" max="6140" width="1" style="31" customWidth="1"/>
    <col min="6141" max="6141" width="4.28515625" style="31" customWidth="1"/>
    <col min="6142" max="6142" width="34.7109375" style="31" customWidth="1"/>
    <col min="6143" max="6143" width="0" style="31" hidden="1" customWidth="1"/>
    <col min="6144" max="6144" width="20" style="31"/>
    <col min="6145" max="6145" width="3.140625" style="31" bestFit="1" customWidth="1"/>
    <col min="6146" max="6146" width="58.85546875" style="31" customWidth="1"/>
    <col min="6147" max="6147" width="31.140625" style="31" customWidth="1"/>
    <col min="6148" max="6148" width="26.7109375" style="31" customWidth="1"/>
    <col min="6149" max="6149" width="25" style="31" customWidth="1"/>
    <col min="6150" max="6151" width="29.7109375" style="31" customWidth="1"/>
    <col min="6152" max="6152" width="23" style="31" customWidth="1"/>
    <col min="6153" max="6153" width="27.28515625" style="31" customWidth="1"/>
    <col min="6154" max="6154" width="29.5703125" style="31" customWidth="1"/>
    <col min="6155" max="6155" width="33" style="31" customWidth="1"/>
    <col min="6156" max="6156" width="29.85546875" style="31" customWidth="1"/>
    <col min="6157" max="6157" width="26.28515625" style="31" customWidth="1"/>
    <col min="6158" max="6158" width="22.140625" style="31" customWidth="1"/>
    <col min="6159" max="6159" width="26.140625" style="31" customWidth="1"/>
    <col min="6160" max="6160" width="19.5703125" style="31" bestFit="1" customWidth="1"/>
    <col min="6161" max="6161" width="21.85546875" style="31" customWidth="1"/>
    <col min="6162" max="6162" width="18.28515625" style="31" customWidth="1"/>
    <col min="6163" max="6166" width="6.42578125" style="31" customWidth="1"/>
    <col min="6167" max="6395" width="11.42578125" style="31" customWidth="1"/>
    <col min="6396" max="6396" width="1" style="31" customWidth="1"/>
    <col min="6397" max="6397" width="4.28515625" style="31" customWidth="1"/>
    <col min="6398" max="6398" width="34.7109375" style="31" customWidth="1"/>
    <col min="6399" max="6399" width="0" style="31" hidden="1" customWidth="1"/>
    <col min="6400" max="6400" width="20" style="31"/>
    <col min="6401" max="6401" width="3.140625" style="31" bestFit="1" customWidth="1"/>
    <col min="6402" max="6402" width="58.85546875" style="31" customWidth="1"/>
    <col min="6403" max="6403" width="31.140625" style="31" customWidth="1"/>
    <col min="6404" max="6404" width="26.7109375" style="31" customWidth="1"/>
    <col min="6405" max="6405" width="25" style="31" customWidth="1"/>
    <col min="6406" max="6407" width="29.7109375" style="31" customWidth="1"/>
    <col min="6408" max="6408" width="23" style="31" customWidth="1"/>
    <col min="6409" max="6409" width="27.28515625" style="31" customWidth="1"/>
    <col min="6410" max="6410" width="29.5703125" style="31" customWidth="1"/>
    <col min="6411" max="6411" width="33" style="31" customWidth="1"/>
    <col min="6412" max="6412" width="29.85546875" style="31" customWidth="1"/>
    <col min="6413" max="6413" width="26.28515625" style="31" customWidth="1"/>
    <col min="6414" max="6414" width="22.140625" style="31" customWidth="1"/>
    <col min="6415" max="6415" width="26.140625" style="31" customWidth="1"/>
    <col min="6416" max="6416" width="19.5703125" style="31" bestFit="1" customWidth="1"/>
    <col min="6417" max="6417" width="21.85546875" style="31" customWidth="1"/>
    <col min="6418" max="6418" width="18.28515625" style="31" customWidth="1"/>
    <col min="6419" max="6422" width="6.42578125" style="31" customWidth="1"/>
    <col min="6423" max="6651" width="11.42578125" style="31" customWidth="1"/>
    <col min="6652" max="6652" width="1" style="31" customWidth="1"/>
    <col min="6653" max="6653" width="4.28515625" style="31" customWidth="1"/>
    <col min="6654" max="6654" width="34.7109375" style="31" customWidth="1"/>
    <col min="6655" max="6655" width="0" style="31" hidden="1" customWidth="1"/>
    <col min="6656" max="6656" width="20" style="31"/>
    <col min="6657" max="6657" width="3.140625" style="31" bestFit="1" customWidth="1"/>
    <col min="6658" max="6658" width="58.85546875" style="31" customWidth="1"/>
    <col min="6659" max="6659" width="31.140625" style="31" customWidth="1"/>
    <col min="6660" max="6660" width="26.7109375" style="31" customWidth="1"/>
    <col min="6661" max="6661" width="25" style="31" customWidth="1"/>
    <col min="6662" max="6663" width="29.7109375" style="31" customWidth="1"/>
    <col min="6664" max="6664" width="23" style="31" customWidth="1"/>
    <col min="6665" max="6665" width="27.28515625" style="31" customWidth="1"/>
    <col min="6666" max="6666" width="29.5703125" style="31" customWidth="1"/>
    <col min="6667" max="6667" width="33" style="31" customWidth="1"/>
    <col min="6668" max="6668" width="29.85546875" style="31" customWidth="1"/>
    <col min="6669" max="6669" width="26.28515625" style="31" customWidth="1"/>
    <col min="6670" max="6670" width="22.140625" style="31" customWidth="1"/>
    <col min="6671" max="6671" width="26.140625" style="31" customWidth="1"/>
    <col min="6672" max="6672" width="19.5703125" style="31" bestFit="1" customWidth="1"/>
    <col min="6673" max="6673" width="21.85546875" style="31" customWidth="1"/>
    <col min="6674" max="6674" width="18.28515625" style="31" customWidth="1"/>
    <col min="6675" max="6678" width="6.42578125" style="31" customWidth="1"/>
    <col min="6679" max="6907" width="11.42578125" style="31" customWidth="1"/>
    <col min="6908" max="6908" width="1" style="31" customWidth="1"/>
    <col min="6909" max="6909" width="4.28515625" style="31" customWidth="1"/>
    <col min="6910" max="6910" width="34.7109375" style="31" customWidth="1"/>
    <col min="6911" max="6911" width="0" style="31" hidden="1" customWidth="1"/>
    <col min="6912" max="6912" width="20" style="31"/>
    <col min="6913" max="6913" width="3.140625" style="31" bestFit="1" customWidth="1"/>
    <col min="6914" max="6914" width="58.85546875" style="31" customWidth="1"/>
    <col min="6915" max="6915" width="31.140625" style="31" customWidth="1"/>
    <col min="6916" max="6916" width="26.7109375" style="31" customWidth="1"/>
    <col min="6917" max="6917" width="25" style="31" customWidth="1"/>
    <col min="6918" max="6919" width="29.7109375" style="31" customWidth="1"/>
    <col min="6920" max="6920" width="23" style="31" customWidth="1"/>
    <col min="6921" max="6921" width="27.28515625" style="31" customWidth="1"/>
    <col min="6922" max="6922" width="29.5703125" style="31" customWidth="1"/>
    <col min="6923" max="6923" width="33" style="31" customWidth="1"/>
    <col min="6924" max="6924" width="29.85546875" style="31" customWidth="1"/>
    <col min="6925" max="6925" width="26.28515625" style="31" customWidth="1"/>
    <col min="6926" max="6926" width="22.140625" style="31" customWidth="1"/>
    <col min="6927" max="6927" width="26.140625" style="31" customWidth="1"/>
    <col min="6928" max="6928" width="19.5703125" style="31" bestFit="1" customWidth="1"/>
    <col min="6929" max="6929" width="21.85546875" style="31" customWidth="1"/>
    <col min="6930" max="6930" width="18.28515625" style="31" customWidth="1"/>
    <col min="6931" max="6934" width="6.42578125" style="31" customWidth="1"/>
    <col min="6935" max="7163" width="11.42578125" style="31" customWidth="1"/>
    <col min="7164" max="7164" width="1" style="31" customWidth="1"/>
    <col min="7165" max="7165" width="4.28515625" style="31" customWidth="1"/>
    <col min="7166" max="7166" width="34.7109375" style="31" customWidth="1"/>
    <col min="7167" max="7167" width="0" style="31" hidden="1" customWidth="1"/>
    <col min="7168" max="7168" width="20" style="31"/>
    <col min="7169" max="7169" width="3.140625" style="31" bestFit="1" customWidth="1"/>
    <col min="7170" max="7170" width="58.85546875" style="31" customWidth="1"/>
    <col min="7171" max="7171" width="31.140625" style="31" customWidth="1"/>
    <col min="7172" max="7172" width="26.7109375" style="31" customWidth="1"/>
    <col min="7173" max="7173" width="25" style="31" customWidth="1"/>
    <col min="7174" max="7175" width="29.7109375" style="31" customWidth="1"/>
    <col min="7176" max="7176" width="23" style="31" customWidth="1"/>
    <col min="7177" max="7177" width="27.28515625" style="31" customWidth="1"/>
    <col min="7178" max="7178" width="29.5703125" style="31" customWidth="1"/>
    <col min="7179" max="7179" width="33" style="31" customWidth="1"/>
    <col min="7180" max="7180" width="29.85546875" style="31" customWidth="1"/>
    <col min="7181" max="7181" width="26.28515625" style="31" customWidth="1"/>
    <col min="7182" max="7182" width="22.140625" style="31" customWidth="1"/>
    <col min="7183" max="7183" width="26.140625" style="31" customWidth="1"/>
    <col min="7184" max="7184" width="19.5703125" style="31" bestFit="1" customWidth="1"/>
    <col min="7185" max="7185" width="21.85546875" style="31" customWidth="1"/>
    <col min="7186" max="7186" width="18.28515625" style="31" customWidth="1"/>
    <col min="7187" max="7190" width="6.42578125" style="31" customWidth="1"/>
    <col min="7191" max="7419" width="11.42578125" style="31" customWidth="1"/>
    <col min="7420" max="7420" width="1" style="31" customWidth="1"/>
    <col min="7421" max="7421" width="4.28515625" style="31" customWidth="1"/>
    <col min="7422" max="7422" width="34.7109375" style="31" customWidth="1"/>
    <col min="7423" max="7423" width="0" style="31" hidden="1" customWidth="1"/>
    <col min="7424" max="7424" width="20" style="31"/>
    <col min="7425" max="7425" width="3.140625" style="31" bestFit="1" customWidth="1"/>
    <col min="7426" max="7426" width="58.85546875" style="31" customWidth="1"/>
    <col min="7427" max="7427" width="31.140625" style="31" customWidth="1"/>
    <col min="7428" max="7428" width="26.7109375" style="31" customWidth="1"/>
    <col min="7429" max="7429" width="25" style="31" customWidth="1"/>
    <col min="7430" max="7431" width="29.7109375" style="31" customWidth="1"/>
    <col min="7432" max="7432" width="23" style="31" customWidth="1"/>
    <col min="7433" max="7433" width="27.28515625" style="31" customWidth="1"/>
    <col min="7434" max="7434" width="29.5703125" style="31" customWidth="1"/>
    <col min="7435" max="7435" width="33" style="31" customWidth="1"/>
    <col min="7436" max="7436" width="29.85546875" style="31" customWidth="1"/>
    <col min="7437" max="7437" width="26.28515625" style="31" customWidth="1"/>
    <col min="7438" max="7438" width="22.140625" style="31" customWidth="1"/>
    <col min="7439" max="7439" width="26.140625" style="31" customWidth="1"/>
    <col min="7440" max="7440" width="19.5703125" style="31" bestFit="1" customWidth="1"/>
    <col min="7441" max="7441" width="21.85546875" style="31" customWidth="1"/>
    <col min="7442" max="7442" width="18.28515625" style="31" customWidth="1"/>
    <col min="7443" max="7446" width="6.42578125" style="31" customWidth="1"/>
    <col min="7447" max="7675" width="11.42578125" style="31" customWidth="1"/>
    <col min="7676" max="7676" width="1" style="31" customWidth="1"/>
    <col min="7677" max="7677" width="4.28515625" style="31" customWidth="1"/>
    <col min="7678" max="7678" width="34.7109375" style="31" customWidth="1"/>
    <col min="7679" max="7679" width="0" style="31" hidden="1" customWidth="1"/>
    <col min="7680" max="7680" width="20" style="31"/>
    <col min="7681" max="7681" width="3.140625" style="31" bestFit="1" customWidth="1"/>
    <col min="7682" max="7682" width="58.85546875" style="31" customWidth="1"/>
    <col min="7683" max="7683" width="31.140625" style="31" customWidth="1"/>
    <col min="7684" max="7684" width="26.7109375" style="31" customWidth="1"/>
    <col min="7685" max="7685" width="25" style="31" customWidth="1"/>
    <col min="7686" max="7687" width="29.7109375" style="31" customWidth="1"/>
    <col min="7688" max="7688" width="23" style="31" customWidth="1"/>
    <col min="7689" max="7689" width="27.28515625" style="31" customWidth="1"/>
    <col min="7690" max="7690" width="29.5703125" style="31" customWidth="1"/>
    <col min="7691" max="7691" width="33" style="31" customWidth="1"/>
    <col min="7692" max="7692" width="29.85546875" style="31" customWidth="1"/>
    <col min="7693" max="7693" width="26.28515625" style="31" customWidth="1"/>
    <col min="7694" max="7694" width="22.140625" style="31" customWidth="1"/>
    <col min="7695" max="7695" width="26.140625" style="31" customWidth="1"/>
    <col min="7696" max="7696" width="19.5703125" style="31" bestFit="1" customWidth="1"/>
    <col min="7697" max="7697" width="21.85546875" style="31" customWidth="1"/>
    <col min="7698" max="7698" width="18.28515625" style="31" customWidth="1"/>
    <col min="7699" max="7702" width="6.42578125" style="31" customWidth="1"/>
    <col min="7703" max="7931" width="11.42578125" style="31" customWidth="1"/>
    <col min="7932" max="7932" width="1" style="31" customWidth="1"/>
    <col min="7933" max="7933" width="4.28515625" style="31" customWidth="1"/>
    <col min="7934" max="7934" width="34.7109375" style="31" customWidth="1"/>
    <col min="7935" max="7935" width="0" style="31" hidden="1" customWidth="1"/>
    <col min="7936" max="7936" width="20" style="31"/>
    <col min="7937" max="7937" width="3.140625" style="31" bestFit="1" customWidth="1"/>
    <col min="7938" max="7938" width="58.85546875" style="31" customWidth="1"/>
    <col min="7939" max="7939" width="31.140625" style="31" customWidth="1"/>
    <col min="7940" max="7940" width="26.7109375" style="31" customWidth="1"/>
    <col min="7941" max="7941" width="25" style="31" customWidth="1"/>
    <col min="7942" max="7943" width="29.7109375" style="31" customWidth="1"/>
    <col min="7944" max="7944" width="23" style="31" customWidth="1"/>
    <col min="7945" max="7945" width="27.28515625" style="31" customWidth="1"/>
    <col min="7946" max="7946" width="29.5703125" style="31" customWidth="1"/>
    <col min="7947" max="7947" width="33" style="31" customWidth="1"/>
    <col min="7948" max="7948" width="29.85546875" style="31" customWidth="1"/>
    <col min="7949" max="7949" width="26.28515625" style="31" customWidth="1"/>
    <col min="7950" max="7950" width="22.140625" style="31" customWidth="1"/>
    <col min="7951" max="7951" width="26.140625" style="31" customWidth="1"/>
    <col min="7952" max="7952" width="19.5703125" style="31" bestFit="1" customWidth="1"/>
    <col min="7953" max="7953" width="21.85546875" style="31" customWidth="1"/>
    <col min="7954" max="7954" width="18.28515625" style="31" customWidth="1"/>
    <col min="7955" max="7958" width="6.42578125" style="31" customWidth="1"/>
    <col min="7959" max="8187" width="11.42578125" style="31" customWidth="1"/>
    <col min="8188" max="8188" width="1" style="31" customWidth="1"/>
    <col min="8189" max="8189" width="4.28515625" style="31" customWidth="1"/>
    <col min="8190" max="8190" width="34.7109375" style="31" customWidth="1"/>
    <col min="8191" max="8191" width="0" style="31" hidden="1" customWidth="1"/>
    <col min="8192" max="8192" width="20" style="31"/>
    <col min="8193" max="8193" width="3.140625" style="31" bestFit="1" customWidth="1"/>
    <col min="8194" max="8194" width="58.85546875" style="31" customWidth="1"/>
    <col min="8195" max="8195" width="31.140625" style="31" customWidth="1"/>
    <col min="8196" max="8196" width="26.7109375" style="31" customWidth="1"/>
    <col min="8197" max="8197" width="25" style="31" customWidth="1"/>
    <col min="8198" max="8199" width="29.7109375" style="31" customWidth="1"/>
    <col min="8200" max="8200" width="23" style="31" customWidth="1"/>
    <col min="8201" max="8201" width="27.28515625" style="31" customWidth="1"/>
    <col min="8202" max="8202" width="29.5703125" style="31" customWidth="1"/>
    <col min="8203" max="8203" width="33" style="31" customWidth="1"/>
    <col min="8204" max="8204" width="29.85546875" style="31" customWidth="1"/>
    <col min="8205" max="8205" width="26.28515625" style="31" customWidth="1"/>
    <col min="8206" max="8206" width="22.140625" style="31" customWidth="1"/>
    <col min="8207" max="8207" width="26.140625" style="31" customWidth="1"/>
    <col min="8208" max="8208" width="19.5703125" style="31" bestFit="1" customWidth="1"/>
    <col min="8209" max="8209" width="21.85546875" style="31" customWidth="1"/>
    <col min="8210" max="8210" width="18.28515625" style="31" customWidth="1"/>
    <col min="8211" max="8214" width="6.42578125" style="31" customWidth="1"/>
    <col min="8215" max="8443" width="11.42578125" style="31" customWidth="1"/>
    <col min="8444" max="8444" width="1" style="31" customWidth="1"/>
    <col min="8445" max="8445" width="4.28515625" style="31" customWidth="1"/>
    <col min="8446" max="8446" width="34.7109375" style="31" customWidth="1"/>
    <col min="8447" max="8447" width="0" style="31" hidden="1" customWidth="1"/>
    <col min="8448" max="8448" width="20" style="31"/>
    <col min="8449" max="8449" width="3.140625" style="31" bestFit="1" customWidth="1"/>
    <col min="8450" max="8450" width="58.85546875" style="31" customWidth="1"/>
    <col min="8451" max="8451" width="31.140625" style="31" customWidth="1"/>
    <col min="8452" max="8452" width="26.7109375" style="31" customWidth="1"/>
    <col min="8453" max="8453" width="25" style="31" customWidth="1"/>
    <col min="8454" max="8455" width="29.7109375" style="31" customWidth="1"/>
    <col min="8456" max="8456" width="23" style="31" customWidth="1"/>
    <col min="8457" max="8457" width="27.28515625" style="31" customWidth="1"/>
    <col min="8458" max="8458" width="29.5703125" style="31" customWidth="1"/>
    <col min="8459" max="8459" width="33" style="31" customWidth="1"/>
    <col min="8460" max="8460" width="29.85546875" style="31" customWidth="1"/>
    <col min="8461" max="8461" width="26.28515625" style="31" customWidth="1"/>
    <col min="8462" max="8462" width="22.140625" style="31" customWidth="1"/>
    <col min="8463" max="8463" width="26.140625" style="31" customWidth="1"/>
    <col min="8464" max="8464" width="19.5703125" style="31" bestFit="1" customWidth="1"/>
    <col min="8465" max="8465" width="21.85546875" style="31" customWidth="1"/>
    <col min="8466" max="8466" width="18.28515625" style="31" customWidth="1"/>
    <col min="8467" max="8470" width="6.42578125" style="31" customWidth="1"/>
    <col min="8471" max="8699" width="11.42578125" style="31" customWidth="1"/>
    <col min="8700" max="8700" width="1" style="31" customWidth="1"/>
    <col min="8701" max="8701" width="4.28515625" style="31" customWidth="1"/>
    <col min="8702" max="8702" width="34.7109375" style="31" customWidth="1"/>
    <col min="8703" max="8703" width="0" style="31" hidden="1" customWidth="1"/>
    <col min="8704" max="8704" width="20" style="31"/>
    <col min="8705" max="8705" width="3.140625" style="31" bestFit="1" customWidth="1"/>
    <col min="8706" max="8706" width="58.85546875" style="31" customWidth="1"/>
    <col min="8707" max="8707" width="31.140625" style="31" customWidth="1"/>
    <col min="8708" max="8708" width="26.7109375" style="31" customWidth="1"/>
    <col min="8709" max="8709" width="25" style="31" customWidth="1"/>
    <col min="8710" max="8711" width="29.7109375" style="31" customWidth="1"/>
    <col min="8712" max="8712" width="23" style="31" customWidth="1"/>
    <col min="8713" max="8713" width="27.28515625" style="31" customWidth="1"/>
    <col min="8714" max="8714" width="29.5703125" style="31" customWidth="1"/>
    <col min="8715" max="8715" width="33" style="31" customWidth="1"/>
    <col min="8716" max="8716" width="29.85546875" style="31" customWidth="1"/>
    <col min="8717" max="8717" width="26.28515625" style="31" customWidth="1"/>
    <col min="8718" max="8718" width="22.140625" style="31" customWidth="1"/>
    <col min="8719" max="8719" width="26.140625" style="31" customWidth="1"/>
    <col min="8720" max="8720" width="19.5703125" style="31" bestFit="1" customWidth="1"/>
    <col min="8721" max="8721" width="21.85546875" style="31" customWidth="1"/>
    <col min="8722" max="8722" width="18.28515625" style="31" customWidth="1"/>
    <col min="8723" max="8726" width="6.42578125" style="31" customWidth="1"/>
    <col min="8727" max="8955" width="11.42578125" style="31" customWidth="1"/>
    <col min="8956" max="8956" width="1" style="31" customWidth="1"/>
    <col min="8957" max="8957" width="4.28515625" style="31" customWidth="1"/>
    <col min="8958" max="8958" width="34.7109375" style="31" customWidth="1"/>
    <col min="8959" max="8959" width="0" style="31" hidden="1" customWidth="1"/>
    <col min="8960" max="8960" width="20" style="31"/>
    <col min="8961" max="8961" width="3.140625" style="31" bestFit="1" customWidth="1"/>
    <col min="8962" max="8962" width="58.85546875" style="31" customWidth="1"/>
    <col min="8963" max="8963" width="31.140625" style="31" customWidth="1"/>
    <col min="8964" max="8964" width="26.7109375" style="31" customWidth="1"/>
    <col min="8965" max="8965" width="25" style="31" customWidth="1"/>
    <col min="8966" max="8967" width="29.7109375" style="31" customWidth="1"/>
    <col min="8968" max="8968" width="23" style="31" customWidth="1"/>
    <col min="8969" max="8969" width="27.28515625" style="31" customWidth="1"/>
    <col min="8970" max="8970" width="29.5703125" style="31" customWidth="1"/>
    <col min="8971" max="8971" width="33" style="31" customWidth="1"/>
    <col min="8972" max="8972" width="29.85546875" style="31" customWidth="1"/>
    <col min="8973" max="8973" width="26.28515625" style="31" customWidth="1"/>
    <col min="8974" max="8974" width="22.140625" style="31" customWidth="1"/>
    <col min="8975" max="8975" width="26.140625" style="31" customWidth="1"/>
    <col min="8976" max="8976" width="19.5703125" style="31" bestFit="1" customWidth="1"/>
    <col min="8977" max="8977" width="21.85546875" style="31" customWidth="1"/>
    <col min="8978" max="8978" width="18.28515625" style="31" customWidth="1"/>
    <col min="8979" max="8982" width="6.42578125" style="31" customWidth="1"/>
    <col min="8983" max="9211" width="11.42578125" style="31" customWidth="1"/>
    <col min="9212" max="9212" width="1" style="31" customWidth="1"/>
    <col min="9213" max="9213" width="4.28515625" style="31" customWidth="1"/>
    <col min="9214" max="9214" width="34.7109375" style="31" customWidth="1"/>
    <col min="9215" max="9215" width="0" style="31" hidden="1" customWidth="1"/>
    <col min="9216" max="9216" width="20" style="31"/>
    <col min="9217" max="9217" width="3.140625" style="31" bestFit="1" customWidth="1"/>
    <col min="9218" max="9218" width="58.85546875" style="31" customWidth="1"/>
    <col min="9219" max="9219" width="31.140625" style="31" customWidth="1"/>
    <col min="9220" max="9220" width="26.7109375" style="31" customWidth="1"/>
    <col min="9221" max="9221" width="25" style="31" customWidth="1"/>
    <col min="9222" max="9223" width="29.7109375" style="31" customWidth="1"/>
    <col min="9224" max="9224" width="23" style="31" customWidth="1"/>
    <col min="9225" max="9225" width="27.28515625" style="31" customWidth="1"/>
    <col min="9226" max="9226" width="29.5703125" style="31" customWidth="1"/>
    <col min="9227" max="9227" width="33" style="31" customWidth="1"/>
    <col min="9228" max="9228" width="29.85546875" style="31" customWidth="1"/>
    <col min="9229" max="9229" width="26.28515625" style="31" customWidth="1"/>
    <col min="9230" max="9230" width="22.140625" style="31" customWidth="1"/>
    <col min="9231" max="9231" width="26.140625" style="31" customWidth="1"/>
    <col min="9232" max="9232" width="19.5703125" style="31" bestFit="1" customWidth="1"/>
    <col min="9233" max="9233" width="21.85546875" style="31" customWidth="1"/>
    <col min="9234" max="9234" width="18.28515625" style="31" customWidth="1"/>
    <col min="9235" max="9238" width="6.42578125" style="31" customWidth="1"/>
    <col min="9239" max="9467" width="11.42578125" style="31" customWidth="1"/>
    <col min="9468" max="9468" width="1" style="31" customWidth="1"/>
    <col min="9469" max="9469" width="4.28515625" style="31" customWidth="1"/>
    <col min="9470" max="9470" width="34.7109375" style="31" customWidth="1"/>
    <col min="9471" max="9471" width="0" style="31" hidden="1" customWidth="1"/>
    <col min="9472" max="9472" width="20" style="31"/>
    <col min="9473" max="9473" width="3.140625" style="31" bestFit="1" customWidth="1"/>
    <col min="9474" max="9474" width="58.85546875" style="31" customWidth="1"/>
    <col min="9475" max="9475" width="31.140625" style="31" customWidth="1"/>
    <col min="9476" max="9476" width="26.7109375" style="31" customWidth="1"/>
    <col min="9477" max="9477" width="25" style="31" customWidth="1"/>
    <col min="9478" max="9479" width="29.7109375" style="31" customWidth="1"/>
    <col min="9480" max="9480" width="23" style="31" customWidth="1"/>
    <col min="9481" max="9481" width="27.28515625" style="31" customWidth="1"/>
    <col min="9482" max="9482" width="29.5703125" style="31" customWidth="1"/>
    <col min="9483" max="9483" width="33" style="31" customWidth="1"/>
    <col min="9484" max="9484" width="29.85546875" style="31" customWidth="1"/>
    <col min="9485" max="9485" width="26.28515625" style="31" customWidth="1"/>
    <col min="9486" max="9486" width="22.140625" style="31" customWidth="1"/>
    <col min="9487" max="9487" width="26.140625" style="31" customWidth="1"/>
    <col min="9488" max="9488" width="19.5703125" style="31" bestFit="1" customWidth="1"/>
    <col min="9489" max="9489" width="21.85546875" style="31" customWidth="1"/>
    <col min="9490" max="9490" width="18.28515625" style="31" customWidth="1"/>
    <col min="9491" max="9494" width="6.42578125" style="31" customWidth="1"/>
    <col min="9495" max="9723" width="11.42578125" style="31" customWidth="1"/>
    <col min="9724" max="9724" width="1" style="31" customWidth="1"/>
    <col min="9725" max="9725" width="4.28515625" style="31" customWidth="1"/>
    <col min="9726" max="9726" width="34.7109375" style="31" customWidth="1"/>
    <col min="9727" max="9727" width="0" style="31" hidden="1" customWidth="1"/>
    <col min="9728" max="9728" width="20" style="31"/>
    <col min="9729" max="9729" width="3.140625" style="31" bestFit="1" customWidth="1"/>
    <col min="9730" max="9730" width="58.85546875" style="31" customWidth="1"/>
    <col min="9731" max="9731" width="31.140625" style="31" customWidth="1"/>
    <col min="9732" max="9732" width="26.7109375" style="31" customWidth="1"/>
    <col min="9733" max="9733" width="25" style="31" customWidth="1"/>
    <col min="9734" max="9735" width="29.7109375" style="31" customWidth="1"/>
    <col min="9736" max="9736" width="23" style="31" customWidth="1"/>
    <col min="9737" max="9737" width="27.28515625" style="31" customWidth="1"/>
    <col min="9738" max="9738" width="29.5703125" style="31" customWidth="1"/>
    <col min="9739" max="9739" width="33" style="31" customWidth="1"/>
    <col min="9740" max="9740" width="29.85546875" style="31" customWidth="1"/>
    <col min="9741" max="9741" width="26.28515625" style="31" customWidth="1"/>
    <col min="9742" max="9742" width="22.140625" style="31" customWidth="1"/>
    <col min="9743" max="9743" width="26.140625" style="31" customWidth="1"/>
    <col min="9744" max="9744" width="19.5703125" style="31" bestFit="1" customWidth="1"/>
    <col min="9745" max="9745" width="21.85546875" style="31" customWidth="1"/>
    <col min="9746" max="9746" width="18.28515625" style="31" customWidth="1"/>
    <col min="9747" max="9750" width="6.42578125" style="31" customWidth="1"/>
    <col min="9751" max="9979" width="11.42578125" style="31" customWidth="1"/>
    <col min="9980" max="9980" width="1" style="31" customWidth="1"/>
    <col min="9981" max="9981" width="4.28515625" style="31" customWidth="1"/>
    <col min="9982" max="9982" width="34.7109375" style="31" customWidth="1"/>
    <col min="9983" max="9983" width="0" style="31" hidden="1" customWidth="1"/>
    <col min="9984" max="9984" width="20" style="31"/>
    <col min="9985" max="9985" width="3.140625" style="31" bestFit="1" customWidth="1"/>
    <col min="9986" max="9986" width="58.85546875" style="31" customWidth="1"/>
    <col min="9987" max="9987" width="31.140625" style="31" customWidth="1"/>
    <col min="9988" max="9988" width="26.7109375" style="31" customWidth="1"/>
    <col min="9989" max="9989" width="25" style="31" customWidth="1"/>
    <col min="9990" max="9991" width="29.7109375" style="31" customWidth="1"/>
    <col min="9992" max="9992" width="23" style="31" customWidth="1"/>
    <col min="9993" max="9993" width="27.28515625" style="31" customWidth="1"/>
    <col min="9994" max="9994" width="29.5703125" style="31" customWidth="1"/>
    <col min="9995" max="9995" width="33" style="31" customWidth="1"/>
    <col min="9996" max="9996" width="29.85546875" style="31" customWidth="1"/>
    <col min="9997" max="9997" width="26.28515625" style="31" customWidth="1"/>
    <col min="9998" max="9998" width="22.140625" style="31" customWidth="1"/>
    <col min="9999" max="9999" width="26.140625" style="31" customWidth="1"/>
    <col min="10000" max="10000" width="19.5703125" style="31" bestFit="1" customWidth="1"/>
    <col min="10001" max="10001" width="21.85546875" style="31" customWidth="1"/>
    <col min="10002" max="10002" width="18.28515625" style="31" customWidth="1"/>
    <col min="10003" max="10006" width="6.42578125" style="31" customWidth="1"/>
    <col min="10007" max="10235" width="11.42578125" style="31" customWidth="1"/>
    <col min="10236" max="10236" width="1" style="31" customWidth="1"/>
    <col min="10237" max="10237" width="4.28515625" style="31" customWidth="1"/>
    <col min="10238" max="10238" width="34.7109375" style="31" customWidth="1"/>
    <col min="10239" max="10239" width="0" style="31" hidden="1" customWidth="1"/>
    <col min="10240" max="10240" width="20" style="31"/>
    <col min="10241" max="10241" width="3.140625" style="31" bestFit="1" customWidth="1"/>
    <col min="10242" max="10242" width="58.85546875" style="31" customWidth="1"/>
    <col min="10243" max="10243" width="31.140625" style="31" customWidth="1"/>
    <col min="10244" max="10244" width="26.7109375" style="31" customWidth="1"/>
    <col min="10245" max="10245" width="25" style="31" customWidth="1"/>
    <col min="10246" max="10247" width="29.7109375" style="31" customWidth="1"/>
    <col min="10248" max="10248" width="23" style="31" customWidth="1"/>
    <col min="10249" max="10249" width="27.28515625" style="31" customWidth="1"/>
    <col min="10250" max="10250" width="29.5703125" style="31" customWidth="1"/>
    <col min="10251" max="10251" width="33" style="31" customWidth="1"/>
    <col min="10252" max="10252" width="29.85546875" style="31" customWidth="1"/>
    <col min="10253" max="10253" width="26.28515625" style="31" customWidth="1"/>
    <col min="10254" max="10254" width="22.140625" style="31" customWidth="1"/>
    <col min="10255" max="10255" width="26.140625" style="31" customWidth="1"/>
    <col min="10256" max="10256" width="19.5703125" style="31" bestFit="1" customWidth="1"/>
    <col min="10257" max="10257" width="21.85546875" style="31" customWidth="1"/>
    <col min="10258" max="10258" width="18.28515625" style="31" customWidth="1"/>
    <col min="10259" max="10262" width="6.42578125" style="31" customWidth="1"/>
    <col min="10263" max="10491" width="11.42578125" style="31" customWidth="1"/>
    <col min="10492" max="10492" width="1" style="31" customWidth="1"/>
    <col min="10493" max="10493" width="4.28515625" style="31" customWidth="1"/>
    <col min="10494" max="10494" width="34.7109375" style="31" customWidth="1"/>
    <col min="10495" max="10495" width="0" style="31" hidden="1" customWidth="1"/>
    <col min="10496" max="10496" width="20" style="31"/>
    <col min="10497" max="10497" width="3.140625" style="31" bestFit="1" customWidth="1"/>
    <col min="10498" max="10498" width="58.85546875" style="31" customWidth="1"/>
    <col min="10499" max="10499" width="31.140625" style="31" customWidth="1"/>
    <col min="10500" max="10500" width="26.7109375" style="31" customWidth="1"/>
    <col min="10501" max="10501" width="25" style="31" customWidth="1"/>
    <col min="10502" max="10503" width="29.7109375" style="31" customWidth="1"/>
    <col min="10504" max="10504" width="23" style="31" customWidth="1"/>
    <col min="10505" max="10505" width="27.28515625" style="31" customWidth="1"/>
    <col min="10506" max="10506" width="29.5703125" style="31" customWidth="1"/>
    <col min="10507" max="10507" width="33" style="31" customWidth="1"/>
    <col min="10508" max="10508" width="29.85546875" style="31" customWidth="1"/>
    <col min="10509" max="10509" width="26.28515625" style="31" customWidth="1"/>
    <col min="10510" max="10510" width="22.140625" style="31" customWidth="1"/>
    <col min="10511" max="10511" width="26.140625" style="31" customWidth="1"/>
    <col min="10512" max="10512" width="19.5703125" style="31" bestFit="1" customWidth="1"/>
    <col min="10513" max="10513" width="21.85546875" style="31" customWidth="1"/>
    <col min="10514" max="10514" width="18.28515625" style="31" customWidth="1"/>
    <col min="10515" max="10518" width="6.42578125" style="31" customWidth="1"/>
    <col min="10519" max="10747" width="11.42578125" style="31" customWidth="1"/>
    <col min="10748" max="10748" width="1" style="31" customWidth="1"/>
    <col min="10749" max="10749" width="4.28515625" style="31" customWidth="1"/>
    <col min="10750" max="10750" width="34.7109375" style="31" customWidth="1"/>
    <col min="10751" max="10751" width="0" style="31" hidden="1" customWidth="1"/>
    <col min="10752" max="10752" width="20" style="31"/>
    <col min="10753" max="10753" width="3.140625" style="31" bestFit="1" customWidth="1"/>
    <col min="10754" max="10754" width="58.85546875" style="31" customWidth="1"/>
    <col min="10755" max="10755" width="31.140625" style="31" customWidth="1"/>
    <col min="10756" max="10756" width="26.7109375" style="31" customWidth="1"/>
    <col min="10757" max="10757" width="25" style="31" customWidth="1"/>
    <col min="10758" max="10759" width="29.7109375" style="31" customWidth="1"/>
    <col min="10760" max="10760" width="23" style="31" customWidth="1"/>
    <col min="10761" max="10761" width="27.28515625" style="31" customWidth="1"/>
    <col min="10762" max="10762" width="29.5703125" style="31" customWidth="1"/>
    <col min="10763" max="10763" width="33" style="31" customWidth="1"/>
    <col min="10764" max="10764" width="29.85546875" style="31" customWidth="1"/>
    <col min="10765" max="10765" width="26.28515625" style="31" customWidth="1"/>
    <col min="10766" max="10766" width="22.140625" style="31" customWidth="1"/>
    <col min="10767" max="10767" width="26.140625" style="31" customWidth="1"/>
    <col min="10768" max="10768" width="19.5703125" style="31" bestFit="1" customWidth="1"/>
    <col min="10769" max="10769" width="21.85546875" style="31" customWidth="1"/>
    <col min="10770" max="10770" width="18.28515625" style="31" customWidth="1"/>
    <col min="10771" max="10774" width="6.42578125" style="31" customWidth="1"/>
    <col min="10775" max="11003" width="11.42578125" style="31" customWidth="1"/>
    <col min="11004" max="11004" width="1" style="31" customWidth="1"/>
    <col min="11005" max="11005" width="4.28515625" style="31" customWidth="1"/>
    <col min="11006" max="11006" width="34.7109375" style="31" customWidth="1"/>
    <col min="11007" max="11007" width="0" style="31" hidden="1" customWidth="1"/>
    <col min="11008" max="11008" width="20" style="31"/>
    <col min="11009" max="11009" width="3.140625" style="31" bestFit="1" customWidth="1"/>
    <col min="11010" max="11010" width="58.85546875" style="31" customWidth="1"/>
    <col min="11011" max="11011" width="31.140625" style="31" customWidth="1"/>
    <col min="11012" max="11012" width="26.7109375" style="31" customWidth="1"/>
    <col min="11013" max="11013" width="25" style="31" customWidth="1"/>
    <col min="11014" max="11015" width="29.7109375" style="31" customWidth="1"/>
    <col min="11016" max="11016" width="23" style="31" customWidth="1"/>
    <col min="11017" max="11017" width="27.28515625" style="31" customWidth="1"/>
    <col min="11018" max="11018" width="29.5703125" style="31" customWidth="1"/>
    <col min="11019" max="11019" width="33" style="31" customWidth="1"/>
    <col min="11020" max="11020" width="29.85546875" style="31" customWidth="1"/>
    <col min="11021" max="11021" width="26.28515625" style="31" customWidth="1"/>
    <col min="11022" max="11022" width="22.140625" style="31" customWidth="1"/>
    <col min="11023" max="11023" width="26.140625" style="31" customWidth="1"/>
    <col min="11024" max="11024" width="19.5703125" style="31" bestFit="1" customWidth="1"/>
    <col min="11025" max="11025" width="21.85546875" style="31" customWidth="1"/>
    <col min="11026" max="11026" width="18.28515625" style="31" customWidth="1"/>
    <col min="11027" max="11030" width="6.42578125" style="31" customWidth="1"/>
    <col min="11031" max="11259" width="11.42578125" style="31" customWidth="1"/>
    <col min="11260" max="11260" width="1" style="31" customWidth="1"/>
    <col min="11261" max="11261" width="4.28515625" style="31" customWidth="1"/>
    <col min="11262" max="11262" width="34.7109375" style="31" customWidth="1"/>
    <col min="11263" max="11263" width="0" style="31" hidden="1" customWidth="1"/>
    <col min="11264" max="11264" width="20" style="31"/>
    <col min="11265" max="11265" width="3.140625" style="31" bestFit="1" customWidth="1"/>
    <col min="11266" max="11266" width="58.85546875" style="31" customWidth="1"/>
    <col min="11267" max="11267" width="31.140625" style="31" customWidth="1"/>
    <col min="11268" max="11268" width="26.7109375" style="31" customWidth="1"/>
    <col min="11269" max="11269" width="25" style="31" customWidth="1"/>
    <col min="11270" max="11271" width="29.7109375" style="31" customWidth="1"/>
    <col min="11272" max="11272" width="23" style="31" customWidth="1"/>
    <col min="11273" max="11273" width="27.28515625" style="31" customWidth="1"/>
    <col min="11274" max="11274" width="29.5703125" style="31" customWidth="1"/>
    <col min="11275" max="11275" width="33" style="31" customWidth="1"/>
    <col min="11276" max="11276" width="29.85546875" style="31" customWidth="1"/>
    <col min="11277" max="11277" width="26.28515625" style="31" customWidth="1"/>
    <col min="11278" max="11278" width="22.140625" style="31" customWidth="1"/>
    <col min="11279" max="11279" width="26.140625" style="31" customWidth="1"/>
    <col min="11280" max="11280" width="19.5703125" style="31" bestFit="1" customWidth="1"/>
    <col min="11281" max="11281" width="21.85546875" style="31" customWidth="1"/>
    <col min="11282" max="11282" width="18.28515625" style="31" customWidth="1"/>
    <col min="11283" max="11286" width="6.42578125" style="31" customWidth="1"/>
    <col min="11287" max="11515" width="11.42578125" style="31" customWidth="1"/>
    <col min="11516" max="11516" width="1" style="31" customWidth="1"/>
    <col min="11517" max="11517" width="4.28515625" style="31" customWidth="1"/>
    <col min="11518" max="11518" width="34.7109375" style="31" customWidth="1"/>
    <col min="11519" max="11519" width="0" style="31" hidden="1" customWidth="1"/>
    <col min="11520" max="11520" width="20" style="31"/>
    <col min="11521" max="11521" width="3.140625" style="31" bestFit="1" customWidth="1"/>
    <col min="11522" max="11522" width="58.85546875" style="31" customWidth="1"/>
    <col min="11523" max="11523" width="31.140625" style="31" customWidth="1"/>
    <col min="11524" max="11524" width="26.7109375" style="31" customWidth="1"/>
    <col min="11525" max="11525" width="25" style="31" customWidth="1"/>
    <col min="11526" max="11527" width="29.7109375" style="31" customWidth="1"/>
    <col min="11528" max="11528" width="23" style="31" customWidth="1"/>
    <col min="11529" max="11529" width="27.28515625" style="31" customWidth="1"/>
    <col min="11530" max="11530" width="29.5703125" style="31" customWidth="1"/>
    <col min="11531" max="11531" width="33" style="31" customWidth="1"/>
    <col min="11532" max="11532" width="29.85546875" style="31" customWidth="1"/>
    <col min="11533" max="11533" width="26.28515625" style="31" customWidth="1"/>
    <col min="11534" max="11534" width="22.140625" style="31" customWidth="1"/>
    <col min="11535" max="11535" width="26.140625" style="31" customWidth="1"/>
    <col min="11536" max="11536" width="19.5703125" style="31" bestFit="1" customWidth="1"/>
    <col min="11537" max="11537" width="21.85546875" style="31" customWidth="1"/>
    <col min="11538" max="11538" width="18.28515625" style="31" customWidth="1"/>
    <col min="11539" max="11542" width="6.42578125" style="31" customWidth="1"/>
    <col min="11543" max="11771" width="11.42578125" style="31" customWidth="1"/>
    <col min="11772" max="11772" width="1" style="31" customWidth="1"/>
    <col min="11773" max="11773" width="4.28515625" style="31" customWidth="1"/>
    <col min="11774" max="11774" width="34.7109375" style="31" customWidth="1"/>
    <col min="11775" max="11775" width="0" style="31" hidden="1" customWidth="1"/>
    <col min="11776" max="11776" width="20" style="31"/>
    <col min="11777" max="11777" width="3.140625" style="31" bestFit="1" customWidth="1"/>
    <col min="11778" max="11778" width="58.85546875" style="31" customWidth="1"/>
    <col min="11779" max="11779" width="31.140625" style="31" customWidth="1"/>
    <col min="11780" max="11780" width="26.7109375" style="31" customWidth="1"/>
    <col min="11781" max="11781" width="25" style="31" customWidth="1"/>
    <col min="11782" max="11783" width="29.7109375" style="31" customWidth="1"/>
    <col min="11784" max="11784" width="23" style="31" customWidth="1"/>
    <col min="11785" max="11785" width="27.28515625" style="31" customWidth="1"/>
    <col min="11786" max="11786" width="29.5703125" style="31" customWidth="1"/>
    <col min="11787" max="11787" width="33" style="31" customWidth="1"/>
    <col min="11788" max="11788" width="29.85546875" style="31" customWidth="1"/>
    <col min="11789" max="11789" width="26.28515625" style="31" customWidth="1"/>
    <col min="11790" max="11790" width="22.140625" style="31" customWidth="1"/>
    <col min="11791" max="11791" width="26.140625" style="31" customWidth="1"/>
    <col min="11792" max="11792" width="19.5703125" style="31" bestFit="1" customWidth="1"/>
    <col min="11793" max="11793" width="21.85546875" style="31" customWidth="1"/>
    <col min="11794" max="11794" width="18.28515625" style="31" customWidth="1"/>
    <col min="11795" max="11798" width="6.42578125" style="31" customWidth="1"/>
    <col min="11799" max="12027" width="11.42578125" style="31" customWidth="1"/>
    <col min="12028" max="12028" width="1" style="31" customWidth="1"/>
    <col min="12029" max="12029" width="4.28515625" style="31" customWidth="1"/>
    <col min="12030" max="12030" width="34.7109375" style="31" customWidth="1"/>
    <col min="12031" max="12031" width="0" style="31" hidden="1" customWidth="1"/>
    <col min="12032" max="12032" width="20" style="31"/>
    <col min="12033" max="12033" width="3.140625" style="31" bestFit="1" customWidth="1"/>
    <col min="12034" max="12034" width="58.85546875" style="31" customWidth="1"/>
    <col min="12035" max="12035" width="31.140625" style="31" customWidth="1"/>
    <col min="12036" max="12036" width="26.7109375" style="31" customWidth="1"/>
    <col min="12037" max="12037" width="25" style="31" customWidth="1"/>
    <col min="12038" max="12039" width="29.7109375" style="31" customWidth="1"/>
    <col min="12040" max="12040" width="23" style="31" customWidth="1"/>
    <col min="12041" max="12041" width="27.28515625" style="31" customWidth="1"/>
    <col min="12042" max="12042" width="29.5703125" style="31" customWidth="1"/>
    <col min="12043" max="12043" width="33" style="31" customWidth="1"/>
    <col min="12044" max="12044" width="29.85546875" style="31" customWidth="1"/>
    <col min="12045" max="12045" width="26.28515625" style="31" customWidth="1"/>
    <col min="12046" max="12046" width="22.140625" style="31" customWidth="1"/>
    <col min="12047" max="12047" width="26.140625" style="31" customWidth="1"/>
    <col min="12048" max="12048" width="19.5703125" style="31" bestFit="1" customWidth="1"/>
    <col min="12049" max="12049" width="21.85546875" style="31" customWidth="1"/>
    <col min="12050" max="12050" width="18.28515625" style="31" customWidth="1"/>
    <col min="12051" max="12054" width="6.42578125" style="31" customWidth="1"/>
    <col min="12055" max="12283" width="11.42578125" style="31" customWidth="1"/>
    <col min="12284" max="12284" width="1" style="31" customWidth="1"/>
    <col min="12285" max="12285" width="4.28515625" style="31" customWidth="1"/>
    <col min="12286" max="12286" width="34.7109375" style="31" customWidth="1"/>
    <col min="12287" max="12287" width="0" style="31" hidden="1" customWidth="1"/>
    <col min="12288" max="12288" width="20" style="31"/>
    <col min="12289" max="12289" width="3.140625" style="31" bestFit="1" customWidth="1"/>
    <col min="12290" max="12290" width="58.85546875" style="31" customWidth="1"/>
    <col min="12291" max="12291" width="31.140625" style="31" customWidth="1"/>
    <col min="12292" max="12292" width="26.7109375" style="31" customWidth="1"/>
    <col min="12293" max="12293" width="25" style="31" customWidth="1"/>
    <col min="12294" max="12295" width="29.7109375" style="31" customWidth="1"/>
    <col min="12296" max="12296" width="23" style="31" customWidth="1"/>
    <col min="12297" max="12297" width="27.28515625" style="31" customWidth="1"/>
    <col min="12298" max="12298" width="29.5703125" style="31" customWidth="1"/>
    <col min="12299" max="12299" width="33" style="31" customWidth="1"/>
    <col min="12300" max="12300" width="29.85546875" style="31" customWidth="1"/>
    <col min="12301" max="12301" width="26.28515625" style="31" customWidth="1"/>
    <col min="12302" max="12302" width="22.140625" style="31" customWidth="1"/>
    <col min="12303" max="12303" width="26.140625" style="31" customWidth="1"/>
    <col min="12304" max="12304" width="19.5703125" style="31" bestFit="1" customWidth="1"/>
    <col min="12305" max="12305" width="21.85546875" style="31" customWidth="1"/>
    <col min="12306" max="12306" width="18.28515625" style="31" customWidth="1"/>
    <col min="12307" max="12310" width="6.42578125" style="31" customWidth="1"/>
    <col min="12311" max="12539" width="11.42578125" style="31" customWidth="1"/>
    <col min="12540" max="12540" width="1" style="31" customWidth="1"/>
    <col min="12541" max="12541" width="4.28515625" style="31" customWidth="1"/>
    <col min="12542" max="12542" width="34.7109375" style="31" customWidth="1"/>
    <col min="12543" max="12543" width="0" style="31" hidden="1" customWidth="1"/>
    <col min="12544" max="12544" width="20" style="31"/>
    <col min="12545" max="12545" width="3.140625" style="31" bestFit="1" customWidth="1"/>
    <col min="12546" max="12546" width="58.85546875" style="31" customWidth="1"/>
    <col min="12547" max="12547" width="31.140625" style="31" customWidth="1"/>
    <col min="12548" max="12548" width="26.7109375" style="31" customWidth="1"/>
    <col min="12549" max="12549" width="25" style="31" customWidth="1"/>
    <col min="12550" max="12551" width="29.7109375" style="31" customWidth="1"/>
    <col min="12552" max="12552" width="23" style="31" customWidth="1"/>
    <col min="12553" max="12553" width="27.28515625" style="31" customWidth="1"/>
    <col min="12554" max="12554" width="29.5703125" style="31" customWidth="1"/>
    <col min="12555" max="12555" width="33" style="31" customWidth="1"/>
    <col min="12556" max="12556" width="29.85546875" style="31" customWidth="1"/>
    <col min="12557" max="12557" width="26.28515625" style="31" customWidth="1"/>
    <col min="12558" max="12558" width="22.140625" style="31" customWidth="1"/>
    <col min="12559" max="12559" width="26.140625" style="31" customWidth="1"/>
    <col min="12560" max="12560" width="19.5703125" style="31" bestFit="1" customWidth="1"/>
    <col min="12561" max="12561" width="21.85546875" style="31" customWidth="1"/>
    <col min="12562" max="12562" width="18.28515625" style="31" customWidth="1"/>
    <col min="12563" max="12566" width="6.42578125" style="31" customWidth="1"/>
    <col min="12567" max="12795" width="11.42578125" style="31" customWidth="1"/>
    <col min="12796" max="12796" width="1" style="31" customWidth="1"/>
    <col min="12797" max="12797" width="4.28515625" style="31" customWidth="1"/>
    <col min="12798" max="12798" width="34.7109375" style="31" customWidth="1"/>
    <col min="12799" max="12799" width="0" style="31" hidden="1" customWidth="1"/>
    <col min="12800" max="12800" width="20" style="31"/>
    <col min="12801" max="12801" width="3.140625" style="31" bestFit="1" customWidth="1"/>
    <col min="12802" max="12802" width="58.85546875" style="31" customWidth="1"/>
    <col min="12803" max="12803" width="31.140625" style="31" customWidth="1"/>
    <col min="12804" max="12804" width="26.7109375" style="31" customWidth="1"/>
    <col min="12805" max="12805" width="25" style="31" customWidth="1"/>
    <col min="12806" max="12807" width="29.7109375" style="31" customWidth="1"/>
    <col min="12808" max="12808" width="23" style="31" customWidth="1"/>
    <col min="12809" max="12809" width="27.28515625" style="31" customWidth="1"/>
    <col min="12810" max="12810" width="29.5703125" style="31" customWidth="1"/>
    <col min="12811" max="12811" width="33" style="31" customWidth="1"/>
    <col min="12812" max="12812" width="29.85546875" style="31" customWidth="1"/>
    <col min="12813" max="12813" width="26.28515625" style="31" customWidth="1"/>
    <col min="12814" max="12814" width="22.140625" style="31" customWidth="1"/>
    <col min="12815" max="12815" width="26.140625" style="31" customWidth="1"/>
    <col min="12816" max="12816" width="19.5703125" style="31" bestFit="1" customWidth="1"/>
    <col min="12817" max="12817" width="21.85546875" style="31" customWidth="1"/>
    <col min="12818" max="12818" width="18.28515625" style="31" customWidth="1"/>
    <col min="12819" max="12822" width="6.42578125" style="31" customWidth="1"/>
    <col min="12823" max="13051" width="11.42578125" style="31" customWidth="1"/>
    <col min="13052" max="13052" width="1" style="31" customWidth="1"/>
    <col min="13053" max="13053" width="4.28515625" style="31" customWidth="1"/>
    <col min="13054" max="13054" width="34.7109375" style="31" customWidth="1"/>
    <col min="13055" max="13055" width="0" style="31" hidden="1" customWidth="1"/>
    <col min="13056" max="13056" width="20" style="31"/>
    <col min="13057" max="13057" width="3.140625" style="31" bestFit="1" customWidth="1"/>
    <col min="13058" max="13058" width="58.85546875" style="31" customWidth="1"/>
    <col min="13059" max="13059" width="31.140625" style="31" customWidth="1"/>
    <col min="13060" max="13060" width="26.7109375" style="31" customWidth="1"/>
    <col min="13061" max="13061" width="25" style="31" customWidth="1"/>
    <col min="13062" max="13063" width="29.7109375" style="31" customWidth="1"/>
    <col min="13064" max="13064" width="23" style="31" customWidth="1"/>
    <col min="13065" max="13065" width="27.28515625" style="31" customWidth="1"/>
    <col min="13066" max="13066" width="29.5703125" style="31" customWidth="1"/>
    <col min="13067" max="13067" width="33" style="31" customWidth="1"/>
    <col min="13068" max="13068" width="29.85546875" style="31" customWidth="1"/>
    <col min="13069" max="13069" width="26.28515625" style="31" customWidth="1"/>
    <col min="13070" max="13070" width="22.140625" style="31" customWidth="1"/>
    <col min="13071" max="13071" width="26.140625" style="31" customWidth="1"/>
    <col min="13072" max="13072" width="19.5703125" style="31" bestFit="1" customWidth="1"/>
    <col min="13073" max="13073" width="21.85546875" style="31" customWidth="1"/>
    <col min="13074" max="13074" width="18.28515625" style="31" customWidth="1"/>
    <col min="13075" max="13078" width="6.42578125" style="31" customWidth="1"/>
    <col min="13079" max="13307" width="11.42578125" style="31" customWidth="1"/>
    <col min="13308" max="13308" width="1" style="31" customWidth="1"/>
    <col min="13309" max="13309" width="4.28515625" style="31" customWidth="1"/>
    <col min="13310" max="13310" width="34.7109375" style="31" customWidth="1"/>
    <col min="13311" max="13311" width="0" style="31" hidden="1" customWidth="1"/>
    <col min="13312" max="13312" width="20" style="31"/>
    <col min="13313" max="13313" width="3.140625" style="31" bestFit="1" customWidth="1"/>
    <col min="13314" max="13314" width="58.85546875" style="31" customWidth="1"/>
    <col min="13315" max="13315" width="31.140625" style="31" customWidth="1"/>
    <col min="13316" max="13316" width="26.7109375" style="31" customWidth="1"/>
    <col min="13317" max="13317" width="25" style="31" customWidth="1"/>
    <col min="13318" max="13319" width="29.7109375" style="31" customWidth="1"/>
    <col min="13320" max="13320" width="23" style="31" customWidth="1"/>
    <col min="13321" max="13321" width="27.28515625" style="31" customWidth="1"/>
    <col min="13322" max="13322" width="29.5703125" style="31" customWidth="1"/>
    <col min="13323" max="13323" width="33" style="31" customWidth="1"/>
    <col min="13324" max="13324" width="29.85546875" style="31" customWidth="1"/>
    <col min="13325" max="13325" width="26.28515625" style="31" customWidth="1"/>
    <col min="13326" max="13326" width="22.140625" style="31" customWidth="1"/>
    <col min="13327" max="13327" width="26.140625" style="31" customWidth="1"/>
    <col min="13328" max="13328" width="19.5703125" style="31" bestFit="1" customWidth="1"/>
    <col min="13329" max="13329" width="21.85546875" style="31" customWidth="1"/>
    <col min="13330" max="13330" width="18.28515625" style="31" customWidth="1"/>
    <col min="13331" max="13334" width="6.42578125" style="31" customWidth="1"/>
    <col min="13335" max="13563" width="11.42578125" style="31" customWidth="1"/>
    <col min="13564" max="13564" width="1" style="31" customWidth="1"/>
    <col min="13565" max="13565" width="4.28515625" style="31" customWidth="1"/>
    <col min="13566" max="13566" width="34.7109375" style="31" customWidth="1"/>
    <col min="13567" max="13567" width="0" style="31" hidden="1" customWidth="1"/>
    <col min="13568" max="13568" width="20" style="31"/>
    <col min="13569" max="13569" width="3.140625" style="31" bestFit="1" customWidth="1"/>
    <col min="13570" max="13570" width="58.85546875" style="31" customWidth="1"/>
    <col min="13571" max="13571" width="31.140625" style="31" customWidth="1"/>
    <col min="13572" max="13572" width="26.7109375" style="31" customWidth="1"/>
    <col min="13573" max="13573" width="25" style="31" customWidth="1"/>
    <col min="13574" max="13575" width="29.7109375" style="31" customWidth="1"/>
    <col min="13576" max="13576" width="23" style="31" customWidth="1"/>
    <col min="13577" max="13577" width="27.28515625" style="31" customWidth="1"/>
    <col min="13578" max="13578" width="29.5703125" style="31" customWidth="1"/>
    <col min="13579" max="13579" width="33" style="31" customWidth="1"/>
    <col min="13580" max="13580" width="29.85546875" style="31" customWidth="1"/>
    <col min="13581" max="13581" width="26.28515625" style="31" customWidth="1"/>
    <col min="13582" max="13582" width="22.140625" style="31" customWidth="1"/>
    <col min="13583" max="13583" width="26.140625" style="31" customWidth="1"/>
    <col min="13584" max="13584" width="19.5703125" style="31" bestFit="1" customWidth="1"/>
    <col min="13585" max="13585" width="21.85546875" style="31" customWidth="1"/>
    <col min="13586" max="13586" width="18.28515625" style="31" customWidth="1"/>
    <col min="13587" max="13590" width="6.42578125" style="31" customWidth="1"/>
    <col min="13591" max="13819" width="11.42578125" style="31" customWidth="1"/>
    <col min="13820" max="13820" width="1" style="31" customWidth="1"/>
    <col min="13821" max="13821" width="4.28515625" style="31" customWidth="1"/>
    <col min="13822" max="13822" width="34.7109375" style="31" customWidth="1"/>
    <col min="13823" max="13823" width="0" style="31" hidden="1" customWidth="1"/>
    <col min="13824" max="13824" width="20" style="31"/>
    <col min="13825" max="13825" width="3.140625" style="31" bestFit="1" customWidth="1"/>
    <col min="13826" max="13826" width="58.85546875" style="31" customWidth="1"/>
    <col min="13827" max="13827" width="31.140625" style="31" customWidth="1"/>
    <col min="13828" max="13828" width="26.7109375" style="31" customWidth="1"/>
    <col min="13829" max="13829" width="25" style="31" customWidth="1"/>
    <col min="13830" max="13831" width="29.7109375" style="31" customWidth="1"/>
    <col min="13832" max="13832" width="23" style="31" customWidth="1"/>
    <col min="13833" max="13833" width="27.28515625" style="31" customWidth="1"/>
    <col min="13834" max="13834" width="29.5703125" style="31" customWidth="1"/>
    <col min="13835" max="13835" width="33" style="31" customWidth="1"/>
    <col min="13836" max="13836" width="29.85546875" style="31" customWidth="1"/>
    <col min="13837" max="13837" width="26.28515625" style="31" customWidth="1"/>
    <col min="13838" max="13838" width="22.140625" style="31" customWidth="1"/>
    <col min="13839" max="13839" width="26.140625" style="31" customWidth="1"/>
    <col min="13840" max="13840" width="19.5703125" style="31" bestFit="1" customWidth="1"/>
    <col min="13841" max="13841" width="21.85546875" style="31" customWidth="1"/>
    <col min="13842" max="13842" width="18.28515625" style="31" customWidth="1"/>
    <col min="13843" max="13846" width="6.42578125" style="31" customWidth="1"/>
    <col min="13847" max="14075" width="11.42578125" style="31" customWidth="1"/>
    <col min="14076" max="14076" width="1" style="31" customWidth="1"/>
    <col min="14077" max="14077" width="4.28515625" style="31" customWidth="1"/>
    <col min="14078" max="14078" width="34.7109375" style="31" customWidth="1"/>
    <col min="14079" max="14079" width="0" style="31" hidden="1" customWidth="1"/>
    <col min="14080" max="14080" width="20" style="31"/>
    <col min="14081" max="14081" width="3.140625" style="31" bestFit="1" customWidth="1"/>
    <col min="14082" max="14082" width="58.85546875" style="31" customWidth="1"/>
    <col min="14083" max="14083" width="31.140625" style="31" customWidth="1"/>
    <col min="14084" max="14084" width="26.7109375" style="31" customWidth="1"/>
    <col min="14085" max="14085" width="25" style="31" customWidth="1"/>
    <col min="14086" max="14087" width="29.7109375" style="31" customWidth="1"/>
    <col min="14088" max="14088" width="23" style="31" customWidth="1"/>
    <col min="14089" max="14089" width="27.28515625" style="31" customWidth="1"/>
    <col min="14090" max="14090" width="29.5703125" style="31" customWidth="1"/>
    <col min="14091" max="14091" width="33" style="31" customWidth="1"/>
    <col min="14092" max="14092" width="29.85546875" style="31" customWidth="1"/>
    <col min="14093" max="14093" width="26.28515625" style="31" customWidth="1"/>
    <col min="14094" max="14094" width="22.140625" style="31" customWidth="1"/>
    <col min="14095" max="14095" width="26.140625" style="31" customWidth="1"/>
    <col min="14096" max="14096" width="19.5703125" style="31" bestFit="1" customWidth="1"/>
    <col min="14097" max="14097" width="21.85546875" style="31" customWidth="1"/>
    <col min="14098" max="14098" width="18.28515625" style="31" customWidth="1"/>
    <col min="14099" max="14102" width="6.42578125" style="31" customWidth="1"/>
    <col min="14103" max="14331" width="11.42578125" style="31" customWidth="1"/>
    <col min="14332" max="14332" width="1" style="31" customWidth="1"/>
    <col min="14333" max="14333" width="4.28515625" style="31" customWidth="1"/>
    <col min="14334" max="14334" width="34.7109375" style="31" customWidth="1"/>
    <col min="14335" max="14335" width="0" style="31" hidden="1" customWidth="1"/>
    <col min="14336" max="14336" width="20" style="31"/>
    <col min="14337" max="14337" width="3.140625" style="31" bestFit="1" customWidth="1"/>
    <col min="14338" max="14338" width="58.85546875" style="31" customWidth="1"/>
    <col min="14339" max="14339" width="31.140625" style="31" customWidth="1"/>
    <col min="14340" max="14340" width="26.7109375" style="31" customWidth="1"/>
    <col min="14341" max="14341" width="25" style="31" customWidth="1"/>
    <col min="14342" max="14343" width="29.7109375" style="31" customWidth="1"/>
    <col min="14344" max="14344" width="23" style="31" customWidth="1"/>
    <col min="14345" max="14345" width="27.28515625" style="31" customWidth="1"/>
    <col min="14346" max="14346" width="29.5703125" style="31" customWidth="1"/>
    <col min="14347" max="14347" width="33" style="31" customWidth="1"/>
    <col min="14348" max="14348" width="29.85546875" style="31" customWidth="1"/>
    <col min="14349" max="14349" width="26.28515625" style="31" customWidth="1"/>
    <col min="14350" max="14350" width="22.140625" style="31" customWidth="1"/>
    <col min="14351" max="14351" width="26.140625" style="31" customWidth="1"/>
    <col min="14352" max="14352" width="19.5703125" style="31" bestFit="1" customWidth="1"/>
    <col min="14353" max="14353" width="21.85546875" style="31" customWidth="1"/>
    <col min="14354" max="14354" width="18.28515625" style="31" customWidth="1"/>
    <col min="14355" max="14358" width="6.42578125" style="31" customWidth="1"/>
    <col min="14359" max="14587" width="11.42578125" style="31" customWidth="1"/>
    <col min="14588" max="14588" width="1" style="31" customWidth="1"/>
    <col min="14589" max="14589" width="4.28515625" style="31" customWidth="1"/>
    <col min="14590" max="14590" width="34.7109375" style="31" customWidth="1"/>
    <col min="14591" max="14591" width="0" style="31" hidden="1" customWidth="1"/>
    <col min="14592" max="14592" width="20" style="31"/>
    <col min="14593" max="14593" width="3.140625" style="31" bestFit="1" customWidth="1"/>
    <col min="14594" max="14594" width="58.85546875" style="31" customWidth="1"/>
    <col min="14595" max="14595" width="31.140625" style="31" customWidth="1"/>
    <col min="14596" max="14596" width="26.7109375" style="31" customWidth="1"/>
    <col min="14597" max="14597" width="25" style="31" customWidth="1"/>
    <col min="14598" max="14599" width="29.7109375" style="31" customWidth="1"/>
    <col min="14600" max="14600" width="23" style="31" customWidth="1"/>
    <col min="14601" max="14601" width="27.28515625" style="31" customWidth="1"/>
    <col min="14602" max="14602" width="29.5703125" style="31" customWidth="1"/>
    <col min="14603" max="14603" width="33" style="31" customWidth="1"/>
    <col min="14604" max="14604" width="29.85546875" style="31" customWidth="1"/>
    <col min="14605" max="14605" width="26.28515625" style="31" customWidth="1"/>
    <col min="14606" max="14606" width="22.140625" style="31" customWidth="1"/>
    <col min="14607" max="14607" width="26.140625" style="31" customWidth="1"/>
    <col min="14608" max="14608" width="19.5703125" style="31" bestFit="1" customWidth="1"/>
    <col min="14609" max="14609" width="21.85546875" style="31" customWidth="1"/>
    <col min="14610" max="14610" width="18.28515625" style="31" customWidth="1"/>
    <col min="14611" max="14614" width="6.42578125" style="31" customWidth="1"/>
    <col min="14615" max="14843" width="11.42578125" style="31" customWidth="1"/>
    <col min="14844" max="14844" width="1" style="31" customWidth="1"/>
    <col min="14845" max="14845" width="4.28515625" style="31" customWidth="1"/>
    <col min="14846" max="14846" width="34.7109375" style="31" customWidth="1"/>
    <col min="14847" max="14847" width="0" style="31" hidden="1" customWidth="1"/>
    <col min="14848" max="14848" width="20" style="31"/>
    <col min="14849" max="14849" width="3.140625" style="31" bestFit="1" customWidth="1"/>
    <col min="14850" max="14850" width="58.85546875" style="31" customWidth="1"/>
    <col min="14851" max="14851" width="31.140625" style="31" customWidth="1"/>
    <col min="14852" max="14852" width="26.7109375" style="31" customWidth="1"/>
    <col min="14853" max="14853" width="25" style="31" customWidth="1"/>
    <col min="14854" max="14855" width="29.7109375" style="31" customWidth="1"/>
    <col min="14856" max="14856" width="23" style="31" customWidth="1"/>
    <col min="14857" max="14857" width="27.28515625" style="31" customWidth="1"/>
    <col min="14858" max="14858" width="29.5703125" style="31" customWidth="1"/>
    <col min="14859" max="14859" width="33" style="31" customWidth="1"/>
    <col min="14860" max="14860" width="29.85546875" style="31" customWidth="1"/>
    <col min="14861" max="14861" width="26.28515625" style="31" customWidth="1"/>
    <col min="14862" max="14862" width="22.140625" style="31" customWidth="1"/>
    <col min="14863" max="14863" width="26.140625" style="31" customWidth="1"/>
    <col min="14864" max="14864" width="19.5703125" style="31" bestFit="1" customWidth="1"/>
    <col min="14865" max="14865" width="21.85546875" style="31" customWidth="1"/>
    <col min="14866" max="14866" width="18.28515625" style="31" customWidth="1"/>
    <col min="14867" max="14870" width="6.42578125" style="31" customWidth="1"/>
    <col min="14871" max="15099" width="11.42578125" style="31" customWidth="1"/>
    <col min="15100" max="15100" width="1" style="31" customWidth="1"/>
    <col min="15101" max="15101" width="4.28515625" style="31" customWidth="1"/>
    <col min="15102" max="15102" width="34.7109375" style="31" customWidth="1"/>
    <col min="15103" max="15103" width="0" style="31" hidden="1" customWidth="1"/>
    <col min="15104" max="15104" width="20" style="31"/>
    <col min="15105" max="15105" width="3.140625" style="31" bestFit="1" customWidth="1"/>
    <col min="15106" max="15106" width="58.85546875" style="31" customWidth="1"/>
    <col min="15107" max="15107" width="31.140625" style="31" customWidth="1"/>
    <col min="15108" max="15108" width="26.7109375" style="31" customWidth="1"/>
    <col min="15109" max="15109" width="25" style="31" customWidth="1"/>
    <col min="15110" max="15111" width="29.7109375" style="31" customWidth="1"/>
    <col min="15112" max="15112" width="23" style="31" customWidth="1"/>
    <col min="15113" max="15113" width="27.28515625" style="31" customWidth="1"/>
    <col min="15114" max="15114" width="29.5703125" style="31" customWidth="1"/>
    <col min="15115" max="15115" width="33" style="31" customWidth="1"/>
    <col min="15116" max="15116" width="29.85546875" style="31" customWidth="1"/>
    <col min="15117" max="15117" width="26.28515625" style="31" customWidth="1"/>
    <col min="15118" max="15118" width="22.140625" style="31" customWidth="1"/>
    <col min="15119" max="15119" width="26.140625" style="31" customWidth="1"/>
    <col min="15120" max="15120" width="19.5703125" style="31" bestFit="1" customWidth="1"/>
    <col min="15121" max="15121" width="21.85546875" style="31" customWidth="1"/>
    <col min="15122" max="15122" width="18.28515625" style="31" customWidth="1"/>
    <col min="15123" max="15126" width="6.42578125" style="31" customWidth="1"/>
    <col min="15127" max="15355" width="11.42578125" style="31" customWidth="1"/>
    <col min="15356" max="15356" width="1" style="31" customWidth="1"/>
    <col min="15357" max="15357" width="4.28515625" style="31" customWidth="1"/>
    <col min="15358" max="15358" width="34.7109375" style="31" customWidth="1"/>
    <col min="15359" max="15359" width="0" style="31" hidden="1" customWidth="1"/>
    <col min="15360" max="15360" width="20" style="31"/>
    <col min="15361" max="15361" width="3.140625" style="31" bestFit="1" customWidth="1"/>
    <col min="15362" max="15362" width="58.85546875" style="31" customWidth="1"/>
    <col min="15363" max="15363" width="31.140625" style="31" customWidth="1"/>
    <col min="15364" max="15364" width="26.7109375" style="31" customWidth="1"/>
    <col min="15365" max="15365" width="25" style="31" customWidth="1"/>
    <col min="15366" max="15367" width="29.7109375" style="31" customWidth="1"/>
    <col min="15368" max="15368" width="23" style="31" customWidth="1"/>
    <col min="15369" max="15369" width="27.28515625" style="31" customWidth="1"/>
    <col min="15370" max="15370" width="29.5703125" style="31" customWidth="1"/>
    <col min="15371" max="15371" width="33" style="31" customWidth="1"/>
    <col min="15372" max="15372" width="29.85546875" style="31" customWidth="1"/>
    <col min="15373" max="15373" width="26.28515625" style="31" customWidth="1"/>
    <col min="15374" max="15374" width="22.140625" style="31" customWidth="1"/>
    <col min="15375" max="15375" width="26.140625" style="31" customWidth="1"/>
    <col min="15376" max="15376" width="19.5703125" style="31" bestFit="1" customWidth="1"/>
    <col min="15377" max="15377" width="21.85546875" style="31" customWidth="1"/>
    <col min="15378" max="15378" width="18.28515625" style="31" customWidth="1"/>
    <col min="15379" max="15382" width="6.42578125" style="31" customWidth="1"/>
    <col min="15383" max="15611" width="11.42578125" style="31" customWidth="1"/>
    <col min="15612" max="15612" width="1" style="31" customWidth="1"/>
    <col min="15613" max="15613" width="4.28515625" style="31" customWidth="1"/>
    <col min="15614" max="15614" width="34.7109375" style="31" customWidth="1"/>
    <col min="15615" max="15615" width="0" style="31" hidden="1" customWidth="1"/>
    <col min="15616" max="15616" width="20" style="31"/>
    <col min="15617" max="15617" width="3.140625" style="31" bestFit="1" customWidth="1"/>
    <col min="15618" max="15618" width="58.85546875" style="31" customWidth="1"/>
    <col min="15619" max="15619" width="31.140625" style="31" customWidth="1"/>
    <col min="15620" max="15620" width="26.7109375" style="31" customWidth="1"/>
    <col min="15621" max="15621" width="25" style="31" customWidth="1"/>
    <col min="15622" max="15623" width="29.7109375" style="31" customWidth="1"/>
    <col min="15624" max="15624" width="23" style="31" customWidth="1"/>
    <col min="15625" max="15625" width="27.28515625" style="31" customWidth="1"/>
    <col min="15626" max="15626" width="29.5703125" style="31" customWidth="1"/>
    <col min="15627" max="15627" width="33" style="31" customWidth="1"/>
    <col min="15628" max="15628" width="29.85546875" style="31" customWidth="1"/>
    <col min="15629" max="15629" width="26.28515625" style="31" customWidth="1"/>
    <col min="15630" max="15630" width="22.140625" style="31" customWidth="1"/>
    <col min="15631" max="15631" width="26.140625" style="31" customWidth="1"/>
    <col min="15632" max="15632" width="19.5703125" style="31" bestFit="1" customWidth="1"/>
    <col min="15633" max="15633" width="21.85546875" style="31" customWidth="1"/>
    <col min="15634" max="15634" width="18.28515625" style="31" customWidth="1"/>
    <col min="15635" max="15638" width="6.42578125" style="31" customWidth="1"/>
    <col min="15639" max="15867" width="11.42578125" style="31" customWidth="1"/>
    <col min="15868" max="15868" width="1" style="31" customWidth="1"/>
    <col min="15869" max="15869" width="4.28515625" style="31" customWidth="1"/>
    <col min="15870" max="15870" width="34.7109375" style="31" customWidth="1"/>
    <col min="15871" max="15871" width="0" style="31" hidden="1" customWidth="1"/>
    <col min="15872" max="15872" width="20" style="31"/>
    <col min="15873" max="15873" width="3.140625" style="31" bestFit="1" customWidth="1"/>
    <col min="15874" max="15874" width="58.85546875" style="31" customWidth="1"/>
    <col min="15875" max="15875" width="31.140625" style="31" customWidth="1"/>
    <col min="15876" max="15876" width="26.7109375" style="31" customWidth="1"/>
    <col min="15877" max="15877" width="25" style="31" customWidth="1"/>
    <col min="15878" max="15879" width="29.7109375" style="31" customWidth="1"/>
    <col min="15880" max="15880" width="23" style="31" customWidth="1"/>
    <col min="15881" max="15881" width="27.28515625" style="31" customWidth="1"/>
    <col min="15882" max="15882" width="29.5703125" style="31" customWidth="1"/>
    <col min="15883" max="15883" width="33" style="31" customWidth="1"/>
    <col min="15884" max="15884" width="29.85546875" style="31" customWidth="1"/>
    <col min="15885" max="15885" width="26.28515625" style="31" customWidth="1"/>
    <col min="15886" max="15886" width="22.140625" style="31" customWidth="1"/>
    <col min="15887" max="15887" width="26.140625" style="31" customWidth="1"/>
    <col min="15888" max="15888" width="19.5703125" style="31" bestFit="1" customWidth="1"/>
    <col min="15889" max="15889" width="21.85546875" style="31" customWidth="1"/>
    <col min="15890" max="15890" width="18.28515625" style="31" customWidth="1"/>
    <col min="15891" max="15894" width="6.42578125" style="31" customWidth="1"/>
    <col min="15895" max="16123" width="11.42578125" style="31" customWidth="1"/>
    <col min="16124" max="16124" width="1" style="31" customWidth="1"/>
    <col min="16125" max="16125" width="4.28515625" style="31" customWidth="1"/>
    <col min="16126" max="16126" width="34.7109375" style="31" customWidth="1"/>
    <col min="16127" max="16127" width="0" style="31" hidden="1" customWidth="1"/>
    <col min="16128" max="16128" width="20" style="31"/>
    <col min="16129" max="16129" width="3.140625" style="31" bestFit="1" customWidth="1"/>
    <col min="16130" max="16130" width="58.85546875" style="31" customWidth="1"/>
    <col min="16131" max="16131" width="31.140625" style="31" customWidth="1"/>
    <col min="16132" max="16132" width="26.7109375" style="31" customWidth="1"/>
    <col min="16133" max="16133" width="25" style="31" customWidth="1"/>
    <col min="16134" max="16135" width="29.7109375" style="31" customWidth="1"/>
    <col min="16136" max="16136" width="23" style="31" customWidth="1"/>
    <col min="16137" max="16137" width="27.28515625" style="31" customWidth="1"/>
    <col min="16138" max="16138" width="29.5703125" style="31" customWidth="1"/>
    <col min="16139" max="16139" width="33" style="31" customWidth="1"/>
    <col min="16140" max="16140" width="29.85546875" style="31" customWidth="1"/>
    <col min="16141" max="16141" width="26.28515625" style="31" customWidth="1"/>
    <col min="16142" max="16142" width="22.140625" style="31" customWidth="1"/>
    <col min="16143" max="16143" width="26.140625" style="31" customWidth="1"/>
    <col min="16144" max="16144" width="19.5703125" style="31" bestFit="1" customWidth="1"/>
    <col min="16145" max="16145" width="21.85546875" style="31" customWidth="1"/>
    <col min="16146" max="16146" width="18.28515625" style="31" customWidth="1"/>
    <col min="16147" max="16150" width="6.42578125" style="31" customWidth="1"/>
    <col min="16151" max="16379" width="11.42578125" style="31" customWidth="1"/>
    <col min="16380" max="16380" width="1" style="31" customWidth="1"/>
    <col min="16381" max="16381" width="4.28515625" style="31" customWidth="1"/>
    <col min="16382" max="16382" width="34.7109375" style="31" customWidth="1"/>
    <col min="16383" max="16383" width="0" style="31" hidden="1" customWidth="1"/>
    <col min="16384" max="16384" width="20" style="31"/>
  </cols>
  <sheetData>
    <row r="2" spans="1:16" ht="26.25" x14ac:dyDescent="0.25">
      <c r="B2" s="1159" t="s">
        <v>2</v>
      </c>
      <c r="C2" s="1160"/>
      <c r="D2" s="1160"/>
      <c r="E2" s="1160"/>
      <c r="F2" s="1160"/>
      <c r="G2" s="1160"/>
      <c r="H2" s="1160"/>
      <c r="I2" s="1160"/>
      <c r="J2" s="1160"/>
      <c r="K2" s="1160"/>
      <c r="L2" s="1160"/>
      <c r="M2" s="1160"/>
      <c r="N2" s="1160"/>
      <c r="O2" s="1160"/>
      <c r="P2" s="1160"/>
    </row>
    <row r="4" spans="1:16" ht="26.25" x14ac:dyDescent="0.25">
      <c r="B4" s="1161" t="s">
        <v>3</v>
      </c>
      <c r="C4" s="1161"/>
      <c r="D4" s="1161"/>
      <c r="E4" s="1161"/>
      <c r="F4" s="1161"/>
      <c r="G4" s="1161"/>
      <c r="H4" s="1161"/>
      <c r="I4" s="1161"/>
      <c r="J4" s="1161"/>
      <c r="K4" s="1161"/>
      <c r="L4" s="1161"/>
      <c r="M4" s="1161"/>
      <c r="N4" s="1161"/>
      <c r="O4" s="1161"/>
      <c r="P4" s="1161"/>
    </row>
    <row r="5" spans="1:16" s="59" customFormat="1" ht="20.25" x14ac:dyDescent="0.3">
      <c r="A5" s="1162" t="s">
        <v>573</v>
      </c>
      <c r="B5" s="1162"/>
      <c r="C5" s="1162"/>
      <c r="D5" s="1162"/>
      <c r="E5" s="1162"/>
      <c r="F5" s="1162"/>
      <c r="G5" s="1162"/>
      <c r="H5" s="1162"/>
      <c r="I5" s="1162"/>
      <c r="J5" s="1162"/>
      <c r="K5" s="1162"/>
      <c r="L5" s="1162"/>
    </row>
    <row r="6" spans="1:16" ht="15" thickBot="1" x14ac:dyDescent="0.3"/>
    <row r="7" spans="1:16" ht="21" thickBot="1" x14ac:dyDescent="0.3">
      <c r="B7" s="12" t="s">
        <v>5</v>
      </c>
      <c r="C7" s="1075" t="s">
        <v>574</v>
      </c>
      <c r="D7" s="1075"/>
      <c r="E7" s="1075"/>
      <c r="F7" s="1075"/>
      <c r="G7" s="1075"/>
      <c r="H7" s="1075"/>
      <c r="I7" s="1075"/>
      <c r="J7" s="1075"/>
      <c r="K7" s="1075"/>
      <c r="L7" s="1075"/>
      <c r="M7" s="1075"/>
      <c r="N7" s="1076"/>
    </row>
    <row r="8" spans="1:16" ht="15.75" thickBot="1" x14ac:dyDescent="0.3">
      <c r="B8" s="13" t="s">
        <v>6</v>
      </c>
      <c r="C8" s="1075"/>
      <c r="D8" s="1075"/>
      <c r="E8" s="1075"/>
      <c r="F8" s="1075"/>
      <c r="G8" s="1075"/>
      <c r="H8" s="1075"/>
      <c r="I8" s="1075"/>
      <c r="J8" s="1075"/>
      <c r="K8" s="1075"/>
      <c r="L8" s="1075"/>
      <c r="M8" s="1075"/>
      <c r="N8" s="1076"/>
    </row>
    <row r="9" spans="1:16" ht="15.75" thickBot="1" x14ac:dyDescent="0.3">
      <c r="B9" s="13" t="s">
        <v>7</v>
      </c>
      <c r="C9" s="1075"/>
      <c r="D9" s="1075"/>
      <c r="E9" s="1075"/>
      <c r="F9" s="1075"/>
      <c r="G9" s="1075"/>
      <c r="H9" s="1075"/>
      <c r="I9" s="1075"/>
      <c r="J9" s="1075"/>
      <c r="K9" s="1075"/>
      <c r="L9" s="1075"/>
      <c r="M9" s="1075"/>
      <c r="N9" s="1076"/>
    </row>
    <row r="10" spans="1:16" ht="15.75" thickBot="1" x14ac:dyDescent="0.3">
      <c r="B10" s="13" t="s">
        <v>8</v>
      </c>
      <c r="C10" s="1075"/>
      <c r="D10" s="1075"/>
      <c r="E10" s="1075"/>
      <c r="F10" s="1075"/>
      <c r="G10" s="1075"/>
      <c r="H10" s="1075"/>
      <c r="I10" s="1075"/>
      <c r="J10" s="1075"/>
      <c r="K10" s="1075"/>
      <c r="L10" s="1075"/>
      <c r="M10" s="1075"/>
      <c r="N10" s="1076"/>
    </row>
    <row r="11" spans="1:16" ht="15.75" thickBot="1" x14ac:dyDescent="0.3">
      <c r="B11" s="13" t="s">
        <v>9</v>
      </c>
      <c r="C11" s="1077">
        <v>26</v>
      </c>
      <c r="D11" s="1077"/>
      <c r="E11" s="1078"/>
      <c r="F11" s="60"/>
      <c r="G11" s="60"/>
      <c r="H11" s="60"/>
      <c r="I11" s="60"/>
      <c r="J11" s="60"/>
      <c r="K11" s="60"/>
      <c r="L11" s="60"/>
      <c r="M11" s="60"/>
      <c r="N11" s="61"/>
    </row>
    <row r="12" spans="1:16" ht="15.75" thickBot="1" x14ac:dyDescent="0.3">
      <c r="B12" s="14" t="s">
        <v>10</v>
      </c>
      <c r="C12" s="38">
        <v>42021</v>
      </c>
      <c r="D12" s="207"/>
      <c r="E12" s="207"/>
      <c r="F12" s="207"/>
      <c r="G12" s="207"/>
      <c r="H12" s="207"/>
      <c r="I12" s="207"/>
      <c r="J12" s="207"/>
      <c r="K12" s="207"/>
      <c r="L12" s="207"/>
      <c r="M12" s="207"/>
      <c r="N12" s="208"/>
    </row>
    <row r="13" spans="1:16" ht="15.75" x14ac:dyDescent="0.25">
      <c r="B13" s="15"/>
      <c r="C13" s="39"/>
      <c r="D13" s="16"/>
      <c r="E13" s="16"/>
      <c r="F13" s="16"/>
      <c r="G13" s="16"/>
      <c r="H13" s="16"/>
      <c r="I13" s="62"/>
      <c r="J13" s="62"/>
      <c r="K13" s="62"/>
      <c r="L13" s="62"/>
      <c r="M13" s="62"/>
      <c r="N13" s="16"/>
    </row>
    <row r="14" spans="1:16" ht="15" x14ac:dyDescent="0.25">
      <c r="I14" s="62"/>
      <c r="J14" s="62"/>
      <c r="K14" s="62"/>
      <c r="L14" s="62"/>
      <c r="M14" s="62"/>
      <c r="N14" s="63"/>
    </row>
    <row r="15" spans="1:16" ht="30" customHeight="1" x14ac:dyDescent="0.25">
      <c r="B15" s="1071" t="s">
        <v>11</v>
      </c>
      <c r="C15" s="1071"/>
      <c r="D15" s="205" t="s">
        <v>12</v>
      </c>
      <c r="E15" s="205" t="s">
        <v>13</v>
      </c>
      <c r="F15" s="205" t="s">
        <v>14</v>
      </c>
      <c r="G15" s="64"/>
      <c r="I15" s="40"/>
      <c r="J15" s="40"/>
      <c r="K15" s="40"/>
      <c r="L15" s="40"/>
      <c r="M15" s="40"/>
      <c r="N15" s="63"/>
    </row>
    <row r="16" spans="1:16" ht="15" x14ac:dyDescent="0.25">
      <c r="B16" s="1071"/>
      <c r="C16" s="1071"/>
      <c r="D16" s="205">
        <v>26</v>
      </c>
      <c r="E16" s="65">
        <v>1167308000</v>
      </c>
      <c r="F16" s="65">
        <v>400</v>
      </c>
      <c r="G16" s="66"/>
      <c r="I16" s="41"/>
      <c r="J16" s="41"/>
      <c r="K16" s="41"/>
      <c r="L16" s="41"/>
      <c r="M16" s="41"/>
      <c r="N16" s="63"/>
    </row>
    <row r="17" spans="1:14" ht="15" x14ac:dyDescent="0.25">
      <c r="B17" s="1071"/>
      <c r="C17" s="1071"/>
      <c r="D17" s="205"/>
      <c r="E17" s="65"/>
      <c r="F17" s="65"/>
      <c r="G17" s="66"/>
      <c r="I17" s="41"/>
      <c r="J17" s="41"/>
      <c r="K17" s="41"/>
      <c r="L17" s="41"/>
      <c r="M17" s="41"/>
      <c r="N17" s="63"/>
    </row>
    <row r="18" spans="1:14" ht="15" x14ac:dyDescent="0.25">
      <c r="B18" s="1071"/>
      <c r="C18" s="1071"/>
      <c r="D18" s="205"/>
      <c r="E18" s="65"/>
      <c r="F18" s="65"/>
      <c r="G18" s="66"/>
      <c r="I18" s="41"/>
      <c r="J18" s="41"/>
      <c r="K18" s="41"/>
      <c r="L18" s="41"/>
      <c r="M18" s="41"/>
      <c r="N18" s="63"/>
    </row>
    <row r="19" spans="1:14" ht="15" x14ac:dyDescent="0.25">
      <c r="B19" s="1071"/>
      <c r="C19" s="1071"/>
      <c r="D19" s="205"/>
      <c r="E19" s="67"/>
      <c r="F19" s="65"/>
      <c r="G19" s="66"/>
      <c r="H19" s="42"/>
      <c r="I19" s="41"/>
      <c r="J19" s="41"/>
      <c r="K19" s="41"/>
      <c r="L19" s="41"/>
      <c r="M19" s="41"/>
      <c r="N19" s="68"/>
    </row>
    <row r="20" spans="1:14" ht="15" x14ac:dyDescent="0.25">
      <c r="B20" s="1071"/>
      <c r="C20" s="1071"/>
      <c r="D20" s="205"/>
      <c r="E20" s="67"/>
      <c r="F20" s="65"/>
      <c r="G20" s="66"/>
      <c r="H20" s="42"/>
      <c r="I20" s="43"/>
      <c r="J20" s="43"/>
      <c r="K20" s="43"/>
      <c r="L20" s="43"/>
      <c r="M20" s="43"/>
      <c r="N20" s="68"/>
    </row>
    <row r="21" spans="1:14" ht="15" x14ac:dyDescent="0.25">
      <c r="B21" s="1071"/>
      <c r="C21" s="1071"/>
      <c r="D21" s="205"/>
      <c r="E21" s="67"/>
      <c r="F21" s="65"/>
      <c r="G21" s="66"/>
      <c r="H21" s="42"/>
      <c r="I21" s="62"/>
      <c r="J21" s="62"/>
      <c r="K21" s="62"/>
      <c r="L21" s="62"/>
      <c r="M21" s="62"/>
      <c r="N21" s="68"/>
    </row>
    <row r="22" spans="1:14" ht="15" x14ac:dyDescent="0.25">
      <c r="B22" s="1071"/>
      <c r="C22" s="1071"/>
      <c r="D22" s="205"/>
      <c r="E22" s="67"/>
      <c r="F22" s="65"/>
      <c r="G22" s="66"/>
      <c r="H22" s="42"/>
      <c r="I22" s="62"/>
      <c r="J22" s="62"/>
      <c r="K22" s="62"/>
      <c r="L22" s="62"/>
      <c r="M22" s="62"/>
      <c r="N22" s="68"/>
    </row>
    <row r="23" spans="1:14" ht="15.75" thickBot="1" x14ac:dyDescent="0.3">
      <c r="B23" s="1056" t="s">
        <v>15</v>
      </c>
      <c r="C23" s="1058"/>
      <c r="D23" s="205"/>
      <c r="E23" s="69">
        <f>SUM(E16:E22)</f>
        <v>1167308000</v>
      </c>
      <c r="F23" s="65">
        <f>SUM(F16:F22)</f>
        <v>400</v>
      </c>
      <c r="G23" s="66"/>
      <c r="H23" s="42"/>
      <c r="I23" s="62"/>
      <c r="J23" s="62"/>
      <c r="K23" s="62"/>
      <c r="L23" s="62"/>
      <c r="M23" s="62"/>
      <c r="N23" s="68"/>
    </row>
    <row r="24" spans="1:14" ht="43.5" thickBot="1" x14ac:dyDescent="0.3">
      <c r="A24" s="35"/>
      <c r="B24" s="212" t="s">
        <v>16</v>
      </c>
      <c r="C24" s="212" t="s">
        <v>17</v>
      </c>
      <c r="E24" s="40"/>
      <c r="F24" s="40"/>
      <c r="G24" s="40"/>
      <c r="H24" s="40"/>
      <c r="I24" s="36"/>
      <c r="J24" s="36"/>
      <c r="K24" s="36"/>
      <c r="L24" s="36"/>
      <c r="M24" s="36"/>
    </row>
    <row r="25" spans="1:14" ht="15.75" thickBot="1" x14ac:dyDescent="0.3">
      <c r="A25" s="70">
        <v>1</v>
      </c>
      <c r="C25" s="71">
        <f>+F23*80%</f>
        <v>320</v>
      </c>
      <c r="D25" s="41"/>
      <c r="E25" s="72">
        <f>E23</f>
        <v>1167308000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205" t="s">
        <v>19</v>
      </c>
      <c r="C30" s="205" t="s">
        <v>0</v>
      </c>
      <c r="D30" s="205" t="s">
        <v>20</v>
      </c>
      <c r="E30" s="59"/>
      <c r="F30" s="59"/>
      <c r="G30" s="59"/>
      <c r="H30" s="59"/>
      <c r="I30" s="62"/>
      <c r="J30" s="62"/>
      <c r="K30" s="62"/>
      <c r="L30" s="62"/>
      <c r="M30" s="62"/>
      <c r="N30" s="63"/>
    </row>
    <row r="31" spans="1:14" ht="15" x14ac:dyDescent="0.2">
      <c r="A31" s="74"/>
      <c r="B31" s="213" t="s">
        <v>22</v>
      </c>
      <c r="C31" s="204" t="s">
        <v>23</v>
      </c>
      <c r="D31" s="204"/>
      <c r="E31" s="59"/>
      <c r="F31" s="59"/>
      <c r="G31" s="59"/>
      <c r="H31" s="59"/>
      <c r="I31" s="62"/>
      <c r="J31" s="62"/>
      <c r="K31" s="62"/>
      <c r="L31" s="62"/>
      <c r="M31" s="62"/>
      <c r="N31" s="63"/>
    </row>
    <row r="32" spans="1:14" ht="15" x14ac:dyDescent="0.2">
      <c r="A32" s="74"/>
      <c r="B32" s="213" t="s">
        <v>24</v>
      </c>
      <c r="C32" s="204" t="s">
        <v>23</v>
      </c>
      <c r="D32" s="213"/>
      <c r="E32" s="59"/>
      <c r="F32" s="59"/>
      <c r="G32" s="59"/>
      <c r="H32" s="59"/>
      <c r="I32" s="62"/>
      <c r="J32" s="62"/>
      <c r="K32" s="62"/>
      <c r="L32" s="62"/>
      <c r="M32" s="62"/>
      <c r="N32" s="63"/>
    </row>
    <row r="33" spans="1:14" ht="15" x14ac:dyDescent="0.2">
      <c r="A33" s="74"/>
      <c r="B33" s="213" t="s">
        <v>25</v>
      </c>
      <c r="C33" s="204" t="s">
        <v>23</v>
      </c>
      <c r="D33" s="213"/>
      <c r="E33" s="59"/>
      <c r="F33" s="59"/>
      <c r="G33" s="59"/>
      <c r="H33" s="59"/>
      <c r="I33" s="62"/>
      <c r="J33" s="62"/>
      <c r="K33" s="62"/>
      <c r="L33" s="62"/>
      <c r="M33" s="62"/>
      <c r="N33" s="63"/>
    </row>
    <row r="34" spans="1:14" ht="15" x14ac:dyDescent="0.2">
      <c r="A34" s="74"/>
      <c r="B34" s="213" t="s">
        <v>26</v>
      </c>
      <c r="C34" s="204" t="s">
        <v>23</v>
      </c>
      <c r="D34" s="213"/>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205" t="s">
        <v>19</v>
      </c>
      <c r="C40" s="205" t="s">
        <v>28</v>
      </c>
      <c r="D40" s="206" t="s">
        <v>29</v>
      </c>
      <c r="E40" s="206" t="s">
        <v>30</v>
      </c>
      <c r="F40" s="59"/>
      <c r="G40" s="59"/>
      <c r="H40" s="59"/>
      <c r="I40" s="62"/>
      <c r="J40" s="62"/>
      <c r="K40" s="62"/>
      <c r="L40" s="62"/>
      <c r="M40" s="62"/>
      <c r="N40" s="63"/>
    </row>
    <row r="41" spans="1:14" ht="42.75" x14ac:dyDescent="0.2">
      <c r="A41" s="74"/>
      <c r="B41" s="76" t="s">
        <v>31</v>
      </c>
      <c r="C41" s="141">
        <v>40</v>
      </c>
      <c r="D41" s="204">
        <v>20</v>
      </c>
      <c r="E41" s="1052">
        <f>+D41+D42</f>
        <v>80</v>
      </c>
      <c r="F41" s="59"/>
      <c r="G41" s="59"/>
      <c r="H41" s="59"/>
      <c r="I41" s="62"/>
      <c r="J41" s="62"/>
      <c r="K41" s="62"/>
      <c r="L41" s="62"/>
      <c r="M41" s="62"/>
      <c r="N41" s="63"/>
    </row>
    <row r="42" spans="1:14" ht="71.25" x14ac:dyDescent="0.2">
      <c r="A42" s="74"/>
      <c r="B42" s="76" t="s">
        <v>32</v>
      </c>
      <c r="C42" s="141">
        <v>60</v>
      </c>
      <c r="D42" s="204">
        <v>60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M47" s="77"/>
      <c r="N47" s="77"/>
    </row>
    <row r="48" spans="1:14" ht="15" thickBot="1" x14ac:dyDescent="0.3">
      <c r="M48" s="77"/>
      <c r="N48" s="77"/>
    </row>
    <row r="49" spans="1:26" s="62" customFormat="1" ht="75"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200" t="s">
        <v>48</v>
      </c>
      <c r="Q49" s="200" t="s">
        <v>49</v>
      </c>
    </row>
    <row r="50" spans="1:26" s="129" customFormat="1" ht="28.5" x14ac:dyDescent="0.25">
      <c r="A50" s="141">
        <v>1</v>
      </c>
      <c r="B50" s="4" t="s">
        <v>574</v>
      </c>
      <c r="C50" s="4" t="s">
        <v>574</v>
      </c>
      <c r="D50" s="4" t="s">
        <v>486</v>
      </c>
      <c r="E50" s="4" t="s">
        <v>575</v>
      </c>
      <c r="F50" s="84" t="s">
        <v>0</v>
      </c>
      <c r="G50" s="28" t="s">
        <v>111</v>
      </c>
      <c r="H50" s="20">
        <v>40561</v>
      </c>
      <c r="I50" s="20">
        <v>40908</v>
      </c>
      <c r="J50" s="21" t="s">
        <v>20</v>
      </c>
      <c r="K50" s="94">
        <f>(I50-H50)/30</f>
        <v>11.566666666666666</v>
      </c>
      <c r="L50" s="85" t="s">
        <v>535</v>
      </c>
      <c r="M50" s="23">
        <v>250</v>
      </c>
      <c r="N50" s="24" t="s">
        <v>50</v>
      </c>
      <c r="O50" s="25">
        <v>169497934</v>
      </c>
      <c r="P50" s="25">
        <v>63</v>
      </c>
      <c r="Q50" s="211"/>
      <c r="R50" s="8"/>
      <c r="S50" s="8"/>
      <c r="T50" s="8"/>
      <c r="U50" s="8"/>
      <c r="V50" s="8"/>
      <c r="W50" s="8"/>
      <c r="X50" s="8"/>
      <c r="Y50" s="8"/>
      <c r="Z50" s="8"/>
    </row>
    <row r="51" spans="1:26" s="129" customFormat="1" ht="28.5" x14ac:dyDescent="0.25">
      <c r="A51" s="141">
        <f>+A50+1</f>
        <v>2</v>
      </c>
      <c r="B51" s="4" t="s">
        <v>574</v>
      </c>
      <c r="C51" s="4" t="s">
        <v>574</v>
      </c>
      <c r="D51" s="4" t="s">
        <v>486</v>
      </c>
      <c r="E51" s="4" t="s">
        <v>576</v>
      </c>
      <c r="F51" s="84" t="s">
        <v>0</v>
      </c>
      <c r="G51" s="28" t="s">
        <v>111</v>
      </c>
      <c r="H51" s="20">
        <v>41264</v>
      </c>
      <c r="I51" s="20">
        <v>41851</v>
      </c>
      <c r="J51" s="21" t="s">
        <v>20</v>
      </c>
      <c r="K51" s="94">
        <f>(I51-H51)/30</f>
        <v>19.566666666666666</v>
      </c>
      <c r="L51" s="95" t="s">
        <v>535</v>
      </c>
      <c r="M51" s="23">
        <v>2000</v>
      </c>
      <c r="N51" s="24" t="s">
        <v>50</v>
      </c>
      <c r="O51" s="25">
        <v>6872245320</v>
      </c>
      <c r="P51" s="25">
        <v>64</v>
      </c>
      <c r="Q51" s="211"/>
      <c r="R51" s="8"/>
      <c r="S51" s="8"/>
      <c r="T51" s="8"/>
      <c r="U51" s="8"/>
      <c r="V51" s="8"/>
      <c r="W51" s="8"/>
      <c r="X51" s="8"/>
      <c r="Y51" s="8"/>
      <c r="Z51" s="8"/>
    </row>
    <row r="52" spans="1:26" s="129" customFormat="1" x14ac:dyDescent="0.25">
      <c r="A52" s="141">
        <f t="shared" ref="A52:A57" si="0">+A51+1</f>
        <v>3</v>
      </c>
      <c r="B52" s="4"/>
      <c r="C52" s="4"/>
      <c r="D52" s="4"/>
      <c r="E52" s="4"/>
      <c r="F52" s="84"/>
      <c r="G52" s="28"/>
      <c r="H52" s="20"/>
      <c r="I52" s="20"/>
      <c r="J52" s="21"/>
      <c r="K52" s="94"/>
      <c r="L52" s="95"/>
      <c r="M52" s="23"/>
      <c r="N52" s="24"/>
      <c r="O52" s="25"/>
      <c r="P52" s="25"/>
      <c r="Q52" s="211"/>
      <c r="R52" s="8"/>
      <c r="S52" s="8"/>
      <c r="T52" s="8"/>
      <c r="U52" s="8"/>
      <c r="V52" s="8"/>
      <c r="W52" s="8"/>
      <c r="X52" s="8"/>
      <c r="Y52" s="8"/>
      <c r="Z52" s="8"/>
    </row>
    <row r="53" spans="1:26" s="129" customFormat="1" x14ac:dyDescent="0.25">
      <c r="A53" s="141">
        <f t="shared" si="0"/>
        <v>4</v>
      </c>
      <c r="B53" s="4"/>
      <c r="C53" s="5"/>
      <c r="D53" s="4"/>
      <c r="E53" s="4"/>
      <c r="F53" s="84"/>
      <c r="G53" s="28"/>
      <c r="H53" s="20"/>
      <c r="I53" s="20"/>
      <c r="J53" s="21"/>
      <c r="K53" s="272"/>
      <c r="L53" s="95"/>
      <c r="M53" s="24"/>
      <c r="N53" s="24"/>
      <c r="O53" s="25"/>
      <c r="P53" s="25"/>
      <c r="Q53" s="211"/>
      <c r="R53" s="8"/>
      <c r="S53" s="8"/>
      <c r="T53" s="8"/>
      <c r="U53" s="8"/>
      <c r="V53" s="8"/>
      <c r="W53" s="8"/>
      <c r="X53" s="8"/>
      <c r="Y53" s="8"/>
      <c r="Z53" s="8"/>
    </row>
    <row r="54" spans="1:26" s="129" customFormat="1" x14ac:dyDescent="0.25">
      <c r="A54" s="141">
        <f t="shared" si="0"/>
        <v>5</v>
      </c>
      <c r="B54" s="4"/>
      <c r="C54" s="5"/>
      <c r="D54" s="4"/>
      <c r="E54" s="27"/>
      <c r="F54" s="28"/>
      <c r="G54" s="28"/>
      <c r="H54" s="20"/>
      <c r="I54" s="20"/>
      <c r="J54" s="21"/>
      <c r="K54" s="21"/>
      <c r="L54" s="21"/>
      <c r="M54" s="24"/>
      <c r="N54" s="24"/>
      <c r="O54" s="25"/>
      <c r="P54" s="25"/>
      <c r="Q54" s="211"/>
      <c r="R54" s="8"/>
      <c r="S54" s="8"/>
      <c r="T54" s="8"/>
      <c r="U54" s="8"/>
      <c r="V54" s="8"/>
      <c r="W54" s="8"/>
      <c r="X54" s="8"/>
      <c r="Y54" s="8"/>
      <c r="Z54" s="8"/>
    </row>
    <row r="55" spans="1:26" s="129" customFormat="1" x14ac:dyDescent="0.25">
      <c r="A55" s="141">
        <f t="shared" si="0"/>
        <v>6</v>
      </c>
      <c r="B55" s="4"/>
      <c r="C55" s="5"/>
      <c r="D55" s="4"/>
      <c r="E55" s="27"/>
      <c r="F55" s="28"/>
      <c r="G55" s="28"/>
      <c r="H55" s="20"/>
      <c r="I55" s="22"/>
      <c r="J55" s="21"/>
      <c r="K55" s="21"/>
      <c r="L55" s="21"/>
      <c r="M55" s="24"/>
      <c r="N55" s="24"/>
      <c r="O55" s="25"/>
      <c r="P55" s="25"/>
      <c r="Q55" s="211"/>
      <c r="R55" s="8"/>
      <c r="S55" s="8"/>
      <c r="T55" s="8"/>
      <c r="U55" s="8"/>
      <c r="V55" s="8"/>
      <c r="W55" s="8"/>
      <c r="X55" s="8"/>
      <c r="Y55" s="8"/>
      <c r="Z55" s="8"/>
    </row>
    <row r="56" spans="1:26" s="129" customFormat="1" x14ac:dyDescent="0.25">
      <c r="A56" s="141">
        <f t="shared" si="0"/>
        <v>7</v>
      </c>
      <c r="B56" s="4"/>
      <c r="C56" s="5"/>
      <c r="D56" s="4"/>
      <c r="E56" s="27"/>
      <c r="F56" s="28"/>
      <c r="G56" s="28"/>
      <c r="H56" s="20"/>
      <c r="I56" s="22"/>
      <c r="J56" s="21"/>
      <c r="K56" s="21"/>
      <c r="L56" s="21"/>
      <c r="M56" s="24"/>
      <c r="N56" s="24"/>
      <c r="O56" s="25"/>
      <c r="P56" s="25"/>
      <c r="Q56" s="211"/>
      <c r="R56" s="8"/>
      <c r="S56" s="8"/>
      <c r="T56" s="8"/>
      <c r="U56" s="8"/>
      <c r="V56" s="8"/>
      <c r="W56" s="8"/>
      <c r="X56" s="8"/>
      <c r="Y56" s="8"/>
      <c r="Z56" s="8"/>
    </row>
    <row r="57" spans="1:26" s="129" customFormat="1" x14ac:dyDescent="0.25">
      <c r="A57" s="141">
        <f t="shared" si="0"/>
        <v>8</v>
      </c>
      <c r="B57" s="4"/>
      <c r="C57" s="5"/>
      <c r="D57" s="4"/>
      <c r="E57" s="27"/>
      <c r="F57" s="28"/>
      <c r="G57" s="28"/>
      <c r="H57" s="20"/>
      <c r="I57" s="20"/>
      <c r="J57" s="21"/>
      <c r="K57" s="21"/>
      <c r="L57" s="21"/>
      <c r="M57" s="24"/>
      <c r="N57" s="24"/>
      <c r="O57" s="25"/>
      <c r="P57" s="25"/>
      <c r="Q57" s="211"/>
      <c r="R57" s="8"/>
      <c r="S57" s="8"/>
      <c r="T57" s="8"/>
      <c r="U57" s="8"/>
      <c r="V57" s="8"/>
      <c r="W57" s="8"/>
      <c r="X57" s="8"/>
      <c r="Y57" s="8"/>
      <c r="Z57" s="8"/>
    </row>
    <row r="58" spans="1:26" s="129" customFormat="1" x14ac:dyDescent="0.25">
      <c r="A58" s="141"/>
      <c r="B58" s="26" t="s">
        <v>30</v>
      </c>
      <c r="C58" s="5"/>
      <c r="D58" s="4"/>
      <c r="E58" s="27"/>
      <c r="F58" s="28"/>
      <c r="G58" s="28"/>
      <c r="H58" s="28"/>
      <c r="I58" s="21"/>
      <c r="J58" s="21"/>
      <c r="K58" s="29">
        <f>SUM(K50:K57)</f>
        <v>31.133333333333333</v>
      </c>
      <c r="L58" s="30"/>
      <c r="M58" s="29">
        <v>2000</v>
      </c>
      <c r="N58" s="30">
        <f>SUM(N50:N57)</f>
        <v>0</v>
      </c>
      <c r="O58" s="25"/>
      <c r="P58" s="25"/>
      <c r="Q58" s="211"/>
    </row>
    <row r="59" spans="1:26" x14ac:dyDescent="0.25">
      <c r="E59" s="46"/>
      <c r="K59" s="47"/>
    </row>
    <row r="60" spans="1:26" ht="15" x14ac:dyDescent="0.25">
      <c r="B60" s="1049" t="s">
        <v>51</v>
      </c>
      <c r="C60" s="1049" t="s">
        <v>52</v>
      </c>
      <c r="D60" s="1080" t="s">
        <v>53</v>
      </c>
      <c r="E60" s="1080"/>
      <c r="K60" s="48"/>
      <c r="L60" s="48"/>
      <c r="M60" s="48"/>
    </row>
    <row r="61" spans="1:26" ht="15" x14ac:dyDescent="0.25">
      <c r="B61" s="1051"/>
      <c r="C61" s="1051"/>
      <c r="D61" s="206" t="s">
        <v>54</v>
      </c>
      <c r="E61" s="49" t="s">
        <v>55</v>
      </c>
      <c r="L61" s="48"/>
    </row>
    <row r="62" spans="1:26" ht="18" x14ac:dyDescent="0.25">
      <c r="B62" s="50" t="s">
        <v>56</v>
      </c>
      <c r="C62" s="100">
        <f>+K58</f>
        <v>31.133333333333333</v>
      </c>
      <c r="D62" s="204" t="s">
        <v>23</v>
      </c>
      <c r="E62" s="204"/>
      <c r="F62" s="33"/>
      <c r="G62" s="33"/>
      <c r="H62" s="33"/>
      <c r="I62" s="33"/>
      <c r="J62" s="33"/>
      <c r="K62" s="33"/>
      <c r="L62" s="53">
        <f>K50+K51+K52+K53</f>
        <v>31.133333333333333</v>
      </c>
      <c r="M62" s="33"/>
    </row>
    <row r="63" spans="1:26" ht="15" x14ac:dyDescent="0.25">
      <c r="B63" s="50" t="s">
        <v>57</v>
      </c>
      <c r="C63" s="100">
        <f>+M58</f>
        <v>2000</v>
      </c>
      <c r="D63" s="204" t="s">
        <v>23</v>
      </c>
      <c r="E63" s="204"/>
    </row>
    <row r="64" spans="1:26" x14ac:dyDescent="0.25">
      <c r="B64" s="55"/>
      <c r="C64" s="1163"/>
      <c r="D64" s="1163"/>
      <c r="E64" s="1163"/>
      <c r="F64" s="1163"/>
      <c r="G64" s="1163"/>
      <c r="H64" s="1163"/>
      <c r="I64" s="1163"/>
      <c r="J64" s="1163"/>
      <c r="K64" s="1163"/>
      <c r="L64" s="1163"/>
      <c r="M64" s="1163"/>
      <c r="N64" s="1163"/>
    </row>
    <row r="65" spans="2:18" ht="15" thickBot="1" x14ac:dyDescent="0.3"/>
    <row r="66" spans="2:18" ht="27" thickBot="1" x14ac:dyDescent="0.3">
      <c r="B66" s="1164" t="s">
        <v>58</v>
      </c>
      <c r="C66" s="1164"/>
      <c r="D66" s="1164"/>
      <c r="E66" s="1164"/>
      <c r="F66" s="1164"/>
      <c r="G66" s="1164"/>
      <c r="H66" s="1164"/>
      <c r="I66" s="1164"/>
      <c r="J66" s="1164"/>
      <c r="K66" s="1164"/>
      <c r="L66" s="1164"/>
      <c r="M66" s="1164"/>
      <c r="N66" s="1164"/>
    </row>
    <row r="69" spans="2:18" ht="90" x14ac:dyDescent="0.25">
      <c r="B69" s="205" t="s">
        <v>59</v>
      </c>
      <c r="C69" s="80" t="s">
        <v>60</v>
      </c>
      <c r="D69" s="80" t="s">
        <v>61</v>
      </c>
      <c r="E69" s="80" t="s">
        <v>62</v>
      </c>
      <c r="F69" s="80" t="s">
        <v>63</v>
      </c>
      <c r="G69" s="80" t="s">
        <v>64</v>
      </c>
      <c r="H69" s="80" t="s">
        <v>498</v>
      </c>
      <c r="I69" s="205" t="s">
        <v>65</v>
      </c>
      <c r="J69" s="80" t="s">
        <v>66</v>
      </c>
      <c r="K69" s="80" t="s">
        <v>67</v>
      </c>
      <c r="L69" s="80" t="s">
        <v>68</v>
      </c>
      <c r="M69" s="80" t="s">
        <v>69</v>
      </c>
      <c r="N69" s="81" t="s">
        <v>70</v>
      </c>
      <c r="O69" s="81" t="s">
        <v>128</v>
      </c>
      <c r="P69" s="1056" t="s">
        <v>21</v>
      </c>
      <c r="Q69" s="1058"/>
      <c r="R69" s="80" t="s">
        <v>72</v>
      </c>
    </row>
    <row r="70" spans="2:18" ht="28.5" x14ac:dyDescent="0.25">
      <c r="B70" s="213" t="s">
        <v>577</v>
      </c>
      <c r="C70" s="212" t="s">
        <v>577</v>
      </c>
      <c r="D70" s="212" t="s">
        <v>578</v>
      </c>
      <c r="E70" s="212">
        <v>100</v>
      </c>
      <c r="F70" s="141" t="s">
        <v>121</v>
      </c>
      <c r="G70" s="198" t="s">
        <v>0</v>
      </c>
      <c r="H70" s="141" t="s">
        <v>121</v>
      </c>
      <c r="I70" s="141" t="s">
        <v>121</v>
      </c>
      <c r="J70" s="141" t="s">
        <v>121</v>
      </c>
      <c r="K70" s="212" t="s">
        <v>0</v>
      </c>
      <c r="L70" s="212" t="s">
        <v>0</v>
      </c>
      <c r="M70" s="212" t="s">
        <v>0</v>
      </c>
      <c r="N70" s="212" t="s">
        <v>0</v>
      </c>
      <c r="O70" s="212" t="s">
        <v>0</v>
      </c>
      <c r="P70" s="1046"/>
      <c r="Q70" s="1047"/>
      <c r="R70" s="141" t="s">
        <v>0</v>
      </c>
    </row>
    <row r="71" spans="2:18" ht="28.5" x14ac:dyDescent="0.2">
      <c r="B71" s="213" t="s">
        <v>577</v>
      </c>
      <c r="C71" s="212" t="s">
        <v>577</v>
      </c>
      <c r="D71" s="37" t="s">
        <v>579</v>
      </c>
      <c r="E71" s="56">
        <v>100</v>
      </c>
      <c r="F71" s="57" t="s">
        <v>121</v>
      </c>
      <c r="G71" s="58" t="s">
        <v>0</v>
      </c>
      <c r="H71" s="57" t="s">
        <v>121</v>
      </c>
      <c r="I71" s="204" t="s">
        <v>121</v>
      </c>
      <c r="J71" s="57" t="s">
        <v>121</v>
      </c>
      <c r="K71" s="212" t="s">
        <v>0</v>
      </c>
      <c r="L71" s="212" t="s">
        <v>0</v>
      </c>
      <c r="M71" s="212" t="s">
        <v>0</v>
      </c>
      <c r="N71" s="212" t="s">
        <v>0</v>
      </c>
      <c r="O71" s="212" t="s">
        <v>0</v>
      </c>
      <c r="P71" s="1056"/>
      <c r="Q71" s="1058"/>
      <c r="R71" s="141" t="s">
        <v>0</v>
      </c>
    </row>
    <row r="72" spans="2:18" ht="28.5" x14ac:dyDescent="0.2">
      <c r="B72" s="213" t="s">
        <v>577</v>
      </c>
      <c r="C72" s="212" t="s">
        <v>577</v>
      </c>
      <c r="D72" s="37" t="s">
        <v>580</v>
      </c>
      <c r="E72" s="56">
        <v>200</v>
      </c>
      <c r="F72" s="57" t="s">
        <v>121</v>
      </c>
      <c r="G72" s="58" t="s">
        <v>0</v>
      </c>
      <c r="H72" s="57" t="s">
        <v>121</v>
      </c>
      <c r="I72" s="204" t="s">
        <v>121</v>
      </c>
      <c r="J72" s="57" t="s">
        <v>121</v>
      </c>
      <c r="K72" s="212" t="s">
        <v>0</v>
      </c>
      <c r="L72" s="212" t="s">
        <v>0</v>
      </c>
      <c r="M72" s="212" t="s">
        <v>0</v>
      </c>
      <c r="N72" s="212" t="s">
        <v>0</v>
      </c>
      <c r="O72" s="212" t="s">
        <v>0</v>
      </c>
      <c r="P72" s="1056"/>
      <c r="Q72" s="1058"/>
      <c r="R72" s="141" t="s">
        <v>0</v>
      </c>
    </row>
    <row r="73" spans="2:18" ht="15" x14ac:dyDescent="0.2">
      <c r="B73" s="11"/>
      <c r="C73" s="11"/>
      <c r="D73" s="56"/>
      <c r="E73" s="56"/>
      <c r="F73" s="57"/>
      <c r="G73" s="58"/>
      <c r="H73" s="57"/>
      <c r="I73" s="213"/>
      <c r="J73" s="11"/>
      <c r="K73" s="11"/>
      <c r="L73" s="213"/>
      <c r="M73" s="213"/>
      <c r="N73" s="213"/>
      <c r="O73" s="213"/>
      <c r="P73" s="1056"/>
      <c r="Q73" s="1058"/>
      <c r="R73" s="213"/>
    </row>
    <row r="74" spans="2:18" ht="15" x14ac:dyDescent="0.2">
      <c r="B74" s="11"/>
      <c r="C74" s="11"/>
      <c r="D74" s="56"/>
      <c r="E74" s="56"/>
      <c r="F74" s="57"/>
      <c r="G74" s="58"/>
      <c r="H74" s="57"/>
      <c r="I74" s="213"/>
      <c r="J74" s="11"/>
      <c r="K74" s="11"/>
      <c r="L74" s="213"/>
      <c r="M74" s="213"/>
      <c r="N74" s="213"/>
      <c r="O74" s="213"/>
      <c r="P74" s="1056"/>
      <c r="Q74" s="1058"/>
      <c r="R74" s="213"/>
    </row>
    <row r="75" spans="2:18" ht="15" x14ac:dyDescent="0.2">
      <c r="B75" s="11"/>
      <c r="C75" s="11"/>
      <c r="D75" s="56"/>
      <c r="E75" s="56"/>
      <c r="F75" s="57"/>
      <c r="G75" s="58"/>
      <c r="H75" s="57"/>
      <c r="I75" s="213"/>
      <c r="J75" s="11"/>
      <c r="K75" s="11"/>
      <c r="L75" s="213"/>
      <c r="M75" s="213"/>
      <c r="N75" s="213"/>
      <c r="O75" s="213"/>
      <c r="P75" s="1056"/>
      <c r="Q75" s="1058"/>
      <c r="R75" s="213"/>
    </row>
    <row r="76" spans="2:18" ht="15" x14ac:dyDescent="0.25">
      <c r="B76" s="213"/>
      <c r="C76" s="213"/>
      <c r="D76" s="213"/>
      <c r="E76" s="213"/>
      <c r="F76" s="213"/>
      <c r="G76" s="131"/>
      <c r="H76" s="213"/>
      <c r="I76" s="213"/>
      <c r="J76" s="213"/>
      <c r="K76" s="213"/>
      <c r="L76" s="213"/>
      <c r="M76" s="213"/>
      <c r="N76" s="213"/>
      <c r="O76" s="213"/>
      <c r="P76" s="1056"/>
      <c r="Q76" s="1058"/>
      <c r="R76" s="213"/>
    </row>
    <row r="77" spans="2:18" x14ac:dyDescent="0.25">
      <c r="B77" s="31" t="s">
        <v>73</v>
      </c>
      <c r="H77" s="213"/>
      <c r="I77" s="213"/>
    </row>
    <row r="78" spans="2:18" x14ac:dyDescent="0.25">
      <c r="B78" s="31" t="s">
        <v>74</v>
      </c>
    </row>
    <row r="79" spans="2:18" x14ac:dyDescent="0.25">
      <c r="B79" s="31" t="s">
        <v>75</v>
      </c>
    </row>
    <row r="81" spans="2:17" ht="15" thickBot="1" x14ac:dyDescent="0.3"/>
    <row r="82" spans="2:17" ht="27" thickBot="1" x14ac:dyDescent="0.3">
      <c r="B82" s="1165" t="s">
        <v>76</v>
      </c>
      <c r="C82" s="1166"/>
      <c r="D82" s="1166"/>
      <c r="E82" s="1166"/>
      <c r="F82" s="1166"/>
      <c r="G82" s="1166"/>
      <c r="H82" s="1166"/>
      <c r="I82" s="1166"/>
      <c r="J82" s="1166"/>
      <c r="K82" s="1166"/>
      <c r="L82" s="1166"/>
      <c r="M82" s="1166"/>
      <c r="N82" s="1167"/>
    </row>
    <row r="87" spans="2:17" ht="15" x14ac:dyDescent="0.25">
      <c r="B87" s="1054" t="s">
        <v>77</v>
      </c>
      <c r="C87" s="1071" t="s">
        <v>78</v>
      </c>
      <c r="D87" s="1071" t="s">
        <v>79</v>
      </c>
      <c r="E87" s="1071" t="s">
        <v>80</v>
      </c>
      <c r="F87" s="1071" t="s">
        <v>81</v>
      </c>
      <c r="G87" s="1071" t="s">
        <v>82</v>
      </c>
      <c r="H87" s="1071" t="s">
        <v>83</v>
      </c>
      <c r="I87" s="1071" t="s">
        <v>84</v>
      </c>
      <c r="J87" s="1071" t="s">
        <v>85</v>
      </c>
      <c r="K87" s="1071"/>
      <c r="L87" s="1071"/>
      <c r="M87" s="1071" t="s">
        <v>86</v>
      </c>
      <c r="N87" s="1071" t="s">
        <v>335</v>
      </c>
      <c r="O87" s="1071" t="s">
        <v>336</v>
      </c>
      <c r="P87" s="1071" t="s">
        <v>21</v>
      </c>
      <c r="Q87" s="1071"/>
    </row>
    <row r="88" spans="2:17" ht="28.5" x14ac:dyDescent="0.2">
      <c r="B88" s="1055"/>
      <c r="C88" s="1071"/>
      <c r="D88" s="1071"/>
      <c r="E88" s="1071"/>
      <c r="F88" s="1071"/>
      <c r="G88" s="1071"/>
      <c r="H88" s="1071"/>
      <c r="I88" s="1071"/>
      <c r="J88" s="56" t="s">
        <v>87</v>
      </c>
      <c r="K88" s="37" t="s">
        <v>88</v>
      </c>
      <c r="L88" s="11" t="s">
        <v>89</v>
      </c>
      <c r="M88" s="1071"/>
      <c r="N88" s="1071"/>
      <c r="O88" s="1071"/>
      <c r="P88" s="1071"/>
      <c r="Q88" s="1071"/>
    </row>
    <row r="89" spans="2:17" ht="71.25" x14ac:dyDescent="0.2">
      <c r="B89" s="2" t="s">
        <v>90</v>
      </c>
      <c r="C89" s="141">
        <v>200</v>
      </c>
      <c r="D89" s="9" t="s">
        <v>581</v>
      </c>
      <c r="E89" s="10">
        <v>36161151</v>
      </c>
      <c r="F89" s="211" t="s">
        <v>582</v>
      </c>
      <c r="G89" s="211" t="s">
        <v>583</v>
      </c>
      <c r="H89" s="7">
        <v>33217</v>
      </c>
      <c r="I89" s="211" t="s">
        <v>121</v>
      </c>
      <c r="J89" s="211" t="s">
        <v>584</v>
      </c>
      <c r="K89" s="82" t="s">
        <v>585</v>
      </c>
      <c r="L89" s="7" t="s">
        <v>586</v>
      </c>
      <c r="M89" s="211" t="s">
        <v>23</v>
      </c>
      <c r="N89" s="211" t="s">
        <v>0</v>
      </c>
      <c r="O89" s="211" t="s">
        <v>0</v>
      </c>
      <c r="P89" s="1074"/>
      <c r="Q89" s="1074"/>
    </row>
    <row r="90" spans="2:17" ht="44.25" customHeight="1" x14ac:dyDescent="0.2">
      <c r="B90" s="37" t="s">
        <v>91</v>
      </c>
      <c r="C90" s="92">
        <v>200</v>
      </c>
      <c r="D90" s="214" t="s">
        <v>587</v>
      </c>
      <c r="E90" s="10">
        <v>52265424</v>
      </c>
      <c r="F90" s="276" t="s">
        <v>129</v>
      </c>
      <c r="G90" s="276" t="s">
        <v>588</v>
      </c>
      <c r="H90" s="284">
        <v>37470</v>
      </c>
      <c r="I90" s="288" t="s">
        <v>589</v>
      </c>
      <c r="J90" s="212" t="s">
        <v>590</v>
      </c>
      <c r="K90" s="34" t="s">
        <v>591</v>
      </c>
      <c r="L90" s="204" t="s">
        <v>592</v>
      </c>
      <c r="M90" s="213" t="s">
        <v>23</v>
      </c>
      <c r="N90" s="213" t="s">
        <v>0</v>
      </c>
      <c r="O90" s="213" t="s">
        <v>0</v>
      </c>
      <c r="P90" s="1307"/>
      <c r="Q90" s="1307"/>
    </row>
    <row r="91" spans="2:17" ht="57" x14ac:dyDescent="0.2">
      <c r="B91" s="2" t="s">
        <v>90</v>
      </c>
      <c r="C91" s="141">
        <v>200</v>
      </c>
      <c r="D91" s="2" t="s">
        <v>593</v>
      </c>
      <c r="E91" s="10">
        <v>32835987</v>
      </c>
      <c r="F91" s="211" t="s">
        <v>129</v>
      </c>
      <c r="G91" s="211" t="s">
        <v>594</v>
      </c>
      <c r="H91" s="7">
        <v>38226</v>
      </c>
      <c r="I91" s="211" t="s">
        <v>595</v>
      </c>
      <c r="J91" s="211" t="s">
        <v>596</v>
      </c>
      <c r="K91" s="82" t="s">
        <v>597</v>
      </c>
      <c r="L91" s="7" t="s">
        <v>598</v>
      </c>
      <c r="M91" s="211" t="s">
        <v>23</v>
      </c>
      <c r="N91" s="211" t="s">
        <v>0</v>
      </c>
      <c r="O91" s="211" t="s">
        <v>0</v>
      </c>
      <c r="P91" s="1307" t="s">
        <v>599</v>
      </c>
      <c r="Q91" s="1307"/>
    </row>
    <row r="92" spans="2:17" ht="44.25" customHeight="1" x14ac:dyDescent="0.2">
      <c r="B92" s="37" t="s">
        <v>91</v>
      </c>
      <c r="C92" s="92">
        <v>200</v>
      </c>
      <c r="D92" s="214" t="s">
        <v>600</v>
      </c>
      <c r="E92" s="10">
        <v>1019015864</v>
      </c>
      <c r="F92" s="276" t="s">
        <v>129</v>
      </c>
      <c r="G92" s="214" t="s">
        <v>601</v>
      </c>
      <c r="H92" s="284">
        <v>40522</v>
      </c>
      <c r="I92" s="211">
        <v>119083</v>
      </c>
      <c r="J92" s="212" t="s">
        <v>602</v>
      </c>
      <c r="K92" s="34" t="s">
        <v>603</v>
      </c>
      <c r="L92" s="204" t="s">
        <v>592</v>
      </c>
      <c r="M92" s="213" t="s">
        <v>23</v>
      </c>
      <c r="N92" s="213" t="s">
        <v>0</v>
      </c>
      <c r="O92" s="213" t="s">
        <v>0</v>
      </c>
      <c r="P92" s="1175"/>
      <c r="Q92" s="1175"/>
    </row>
    <row r="93" spans="2:17" ht="15" thickBot="1" x14ac:dyDescent="0.3"/>
    <row r="94" spans="2:17" ht="27" thickBot="1" x14ac:dyDescent="0.3">
      <c r="B94" s="1165" t="s">
        <v>92</v>
      </c>
      <c r="C94" s="1166"/>
      <c r="D94" s="1166"/>
      <c r="E94" s="1166"/>
      <c r="F94" s="1166"/>
      <c r="G94" s="1166"/>
      <c r="H94" s="1166"/>
      <c r="I94" s="1166"/>
      <c r="J94" s="1166"/>
      <c r="K94" s="1166"/>
      <c r="L94" s="1166"/>
      <c r="M94" s="1166"/>
      <c r="N94" s="1167"/>
    </row>
    <row r="97" spans="1:26" ht="30" x14ac:dyDescent="0.25">
      <c r="B97" s="80" t="s">
        <v>19</v>
      </c>
      <c r="C97" s="80" t="s">
        <v>337</v>
      </c>
      <c r="D97" s="1056" t="s">
        <v>21</v>
      </c>
      <c r="E97" s="1058"/>
    </row>
    <row r="98" spans="1:26" ht="42.75" x14ac:dyDescent="0.25">
      <c r="B98" s="212" t="s">
        <v>515</v>
      </c>
      <c r="C98" s="213" t="s">
        <v>0</v>
      </c>
      <c r="D98" s="1073"/>
      <c r="E98" s="1073"/>
    </row>
    <row r="100" spans="1:26" ht="26.25" x14ac:dyDescent="0.25">
      <c r="B100" s="1159" t="s">
        <v>93</v>
      </c>
      <c r="C100" s="1160"/>
      <c r="D100" s="1160"/>
      <c r="E100" s="1160"/>
      <c r="F100" s="1160"/>
      <c r="G100" s="1160"/>
      <c r="H100" s="1160"/>
      <c r="I100" s="1160"/>
      <c r="J100" s="1160"/>
      <c r="K100" s="1160"/>
      <c r="L100" s="1160"/>
      <c r="M100" s="1160"/>
      <c r="N100" s="1160"/>
      <c r="O100" s="1160"/>
      <c r="P100" s="1160"/>
    </row>
    <row r="102" spans="1:26" ht="15" thickBot="1" x14ac:dyDescent="0.3"/>
    <row r="103" spans="1:26" ht="27" thickBot="1" x14ac:dyDescent="0.3">
      <c r="B103" s="1165" t="s">
        <v>94</v>
      </c>
      <c r="C103" s="1166"/>
      <c r="D103" s="1166"/>
      <c r="E103" s="1166"/>
      <c r="F103" s="1166"/>
      <c r="G103" s="1166"/>
      <c r="H103" s="1166"/>
      <c r="I103" s="1166"/>
      <c r="J103" s="1166"/>
      <c r="K103" s="1166"/>
      <c r="L103" s="1166"/>
      <c r="M103" s="1166"/>
      <c r="N103" s="1167"/>
    </row>
    <row r="105" spans="1:26" ht="15" thickBot="1" x14ac:dyDescent="0.3">
      <c r="M105" s="77"/>
      <c r="N105" s="77"/>
    </row>
    <row r="106" spans="1:26" s="62" customFormat="1" ht="75" x14ac:dyDescent="0.25">
      <c r="B106" s="78" t="s">
        <v>34</v>
      </c>
      <c r="C106" s="78" t="s">
        <v>35</v>
      </c>
      <c r="D106" s="78" t="s">
        <v>36</v>
      </c>
      <c r="E106" s="78" t="s">
        <v>37</v>
      </c>
      <c r="F106" s="78" t="s">
        <v>38</v>
      </c>
      <c r="G106" s="78" t="s">
        <v>39</v>
      </c>
      <c r="H106" s="78" t="s">
        <v>40</v>
      </c>
      <c r="I106" s="78" t="s">
        <v>41</v>
      </c>
      <c r="J106" s="78" t="s">
        <v>42</v>
      </c>
      <c r="K106" s="78" t="s">
        <v>43</v>
      </c>
      <c r="L106" s="78" t="s">
        <v>44</v>
      </c>
      <c r="M106" s="79" t="s">
        <v>45</v>
      </c>
      <c r="N106" s="78" t="s">
        <v>46</v>
      </c>
      <c r="O106" s="78" t="s">
        <v>47</v>
      </c>
      <c r="P106" s="200" t="s">
        <v>48</v>
      </c>
      <c r="Q106" s="200" t="s">
        <v>49</v>
      </c>
    </row>
    <row r="107" spans="1:26" s="129" customFormat="1" ht="270.75" x14ac:dyDescent="0.25">
      <c r="A107" s="141">
        <v>1</v>
      </c>
      <c r="B107" s="4" t="s">
        <v>574</v>
      </c>
      <c r="C107" s="5" t="s">
        <v>604</v>
      </c>
      <c r="D107" s="4" t="s">
        <v>486</v>
      </c>
      <c r="E107" s="278" t="s">
        <v>605</v>
      </c>
      <c r="F107" s="28" t="s">
        <v>0</v>
      </c>
      <c r="G107" s="28" t="s">
        <v>50</v>
      </c>
      <c r="H107" s="20">
        <v>41353</v>
      </c>
      <c r="I107" s="20">
        <v>41639</v>
      </c>
      <c r="J107" s="21" t="s">
        <v>20</v>
      </c>
      <c r="K107" s="94">
        <f>+(I107-H107)/30</f>
        <v>9.5333333333333332</v>
      </c>
      <c r="L107" s="22" t="s">
        <v>121</v>
      </c>
      <c r="M107" s="23">
        <v>635</v>
      </c>
      <c r="N107" s="24" t="s">
        <v>50</v>
      </c>
      <c r="O107" s="25"/>
      <c r="P107" s="218">
        <v>65</v>
      </c>
      <c r="Q107" s="231" t="s">
        <v>606</v>
      </c>
      <c r="R107" s="8"/>
      <c r="S107" s="8"/>
      <c r="T107" s="8"/>
      <c r="U107" s="8"/>
      <c r="V107" s="8"/>
      <c r="W107" s="8"/>
      <c r="X107" s="8"/>
      <c r="Y107" s="8"/>
      <c r="Z107" s="8"/>
    </row>
    <row r="108" spans="1:26" s="129" customFormat="1" x14ac:dyDescent="0.25">
      <c r="A108" s="141"/>
      <c r="B108" s="4"/>
      <c r="C108" s="4"/>
      <c r="D108" s="4"/>
      <c r="E108" s="278"/>
      <c r="F108" s="84"/>
      <c r="G108" s="28"/>
      <c r="H108" s="20"/>
      <c r="I108" s="20"/>
      <c r="J108" s="21"/>
      <c r="K108" s="289"/>
      <c r="L108" s="85"/>
      <c r="M108" s="23"/>
      <c r="N108" s="24"/>
      <c r="O108" s="25"/>
      <c r="P108" s="25"/>
      <c r="Q108" s="211"/>
      <c r="R108" s="8"/>
      <c r="S108" s="8"/>
      <c r="T108" s="8"/>
      <c r="U108" s="8"/>
      <c r="V108" s="8"/>
      <c r="W108" s="8"/>
      <c r="X108" s="8"/>
      <c r="Y108" s="8"/>
      <c r="Z108" s="8"/>
    </row>
    <row r="109" spans="1:26" s="129" customFormat="1" x14ac:dyDescent="0.25">
      <c r="A109" s="141"/>
      <c r="B109" s="4"/>
      <c r="C109" s="4"/>
      <c r="D109" s="4"/>
      <c r="E109" s="278"/>
      <c r="F109" s="84"/>
      <c r="G109" s="28"/>
      <c r="H109" s="20"/>
      <c r="I109" s="20"/>
      <c r="J109" s="21"/>
      <c r="K109" s="94"/>
      <c r="L109" s="85"/>
      <c r="M109" s="23"/>
      <c r="N109" s="24"/>
      <c r="O109" s="25"/>
      <c r="P109" s="25"/>
      <c r="Q109" s="211"/>
      <c r="R109" s="8"/>
      <c r="S109" s="8"/>
      <c r="T109" s="8"/>
      <c r="U109" s="8"/>
      <c r="V109" s="8"/>
      <c r="W109" s="8"/>
      <c r="X109" s="8"/>
      <c r="Y109" s="8"/>
      <c r="Z109" s="8"/>
    </row>
    <row r="110" spans="1:26" s="129" customFormat="1" x14ac:dyDescent="0.25">
      <c r="A110" s="141"/>
      <c r="B110" s="4"/>
      <c r="C110" s="5"/>
      <c r="D110" s="4"/>
      <c r="E110" s="278"/>
      <c r="F110" s="84"/>
      <c r="G110" s="28"/>
      <c r="H110" s="20"/>
      <c r="I110" s="20"/>
      <c r="J110" s="21"/>
      <c r="K110" s="94"/>
      <c r="L110" s="85"/>
      <c r="M110" s="23"/>
      <c r="N110" s="24"/>
      <c r="O110" s="25"/>
      <c r="P110" s="25"/>
      <c r="Q110" s="211"/>
      <c r="R110" s="8"/>
      <c r="S110" s="8"/>
      <c r="T110" s="8"/>
      <c r="U110" s="8"/>
      <c r="V110" s="8"/>
      <c r="W110" s="8"/>
      <c r="X110" s="8"/>
      <c r="Y110" s="8"/>
      <c r="Z110" s="8"/>
    </row>
    <row r="111" spans="1:26" s="129" customFormat="1" x14ac:dyDescent="0.25">
      <c r="A111" s="141"/>
      <c r="B111" s="4"/>
      <c r="C111" s="5"/>
      <c r="D111" s="4"/>
      <c r="E111" s="278"/>
      <c r="F111" s="84"/>
      <c r="G111" s="28"/>
      <c r="H111" s="20"/>
      <c r="I111" s="20"/>
      <c r="J111" s="21"/>
      <c r="K111" s="94"/>
      <c r="L111" s="85"/>
      <c r="M111" s="23"/>
      <c r="N111" s="24"/>
      <c r="O111" s="25"/>
      <c r="P111" s="25"/>
      <c r="Q111" s="211"/>
      <c r="R111" s="8"/>
      <c r="S111" s="8"/>
      <c r="T111" s="8"/>
      <c r="U111" s="8"/>
      <c r="V111" s="8"/>
      <c r="W111" s="8"/>
      <c r="X111" s="8"/>
      <c r="Y111" s="8"/>
      <c r="Z111" s="8"/>
    </row>
    <row r="112" spans="1:26" s="129" customFormat="1" x14ac:dyDescent="0.25">
      <c r="A112" s="141"/>
      <c r="B112" s="4"/>
      <c r="C112" s="5"/>
      <c r="D112" s="4"/>
      <c r="E112" s="278"/>
      <c r="F112" s="84"/>
      <c r="G112" s="28"/>
      <c r="H112" s="20"/>
      <c r="I112" s="20"/>
      <c r="J112" s="21"/>
      <c r="K112" s="94"/>
      <c r="L112" s="85"/>
      <c r="M112" s="23"/>
      <c r="N112" s="24"/>
      <c r="O112" s="25"/>
      <c r="P112" s="25"/>
      <c r="Q112" s="211"/>
      <c r="R112" s="8"/>
      <c r="S112" s="8"/>
      <c r="T112" s="8"/>
      <c r="U112" s="8"/>
      <c r="V112" s="8"/>
      <c r="W112" s="8"/>
      <c r="X112" s="8"/>
      <c r="Y112" s="8"/>
      <c r="Z112" s="8"/>
    </row>
    <row r="113" spans="1:26" s="129" customFormat="1" x14ac:dyDescent="0.25">
      <c r="A113" s="141"/>
      <c r="B113" s="4"/>
      <c r="C113" s="5"/>
      <c r="D113" s="4"/>
      <c r="E113" s="278"/>
      <c r="F113" s="84"/>
      <c r="G113" s="28"/>
      <c r="H113" s="20"/>
      <c r="I113" s="20"/>
      <c r="J113" s="21"/>
      <c r="K113" s="94"/>
      <c r="L113" s="85"/>
      <c r="M113" s="23"/>
      <c r="N113" s="24"/>
      <c r="O113" s="25"/>
      <c r="P113" s="25"/>
      <c r="Q113" s="211"/>
      <c r="R113" s="8"/>
      <c r="S113" s="8"/>
      <c r="T113" s="8"/>
      <c r="U113" s="8"/>
      <c r="V113" s="8"/>
      <c r="W113" s="8"/>
      <c r="X113" s="8"/>
      <c r="Y113" s="8"/>
      <c r="Z113" s="8"/>
    </row>
    <row r="114" spans="1:26" s="129" customFormat="1" x14ac:dyDescent="0.25">
      <c r="A114" s="141"/>
      <c r="B114" s="4"/>
      <c r="C114" s="5"/>
      <c r="D114" s="4"/>
      <c r="E114" s="278"/>
      <c r="F114" s="84"/>
      <c r="G114" s="28"/>
      <c r="H114" s="20"/>
      <c r="I114" s="20"/>
      <c r="J114" s="21"/>
      <c r="K114" s="94"/>
      <c r="L114" s="85"/>
      <c r="M114" s="23"/>
      <c r="N114" s="24"/>
      <c r="O114" s="25"/>
      <c r="P114" s="25"/>
      <c r="Q114" s="211"/>
      <c r="R114" s="8"/>
      <c r="S114" s="8"/>
      <c r="T114" s="8"/>
      <c r="U114" s="8"/>
      <c r="V114" s="8"/>
      <c r="W114" s="8"/>
      <c r="X114" s="8"/>
      <c r="Y114" s="8"/>
      <c r="Z114" s="8"/>
    </row>
    <row r="115" spans="1:26" s="129" customFormat="1" x14ac:dyDescent="0.25">
      <c r="A115" s="141"/>
      <c r="B115" s="26" t="s">
        <v>30</v>
      </c>
      <c r="C115" s="5"/>
      <c r="D115" s="4"/>
      <c r="E115" s="27"/>
      <c r="F115" s="28"/>
      <c r="G115" s="28"/>
      <c r="H115" s="28"/>
      <c r="I115" s="21"/>
      <c r="J115" s="21"/>
      <c r="K115" s="30">
        <f>SUM(K107:K114)</f>
        <v>9.5333333333333332</v>
      </c>
      <c r="L115" s="30">
        <f>SUM(L107:L114)</f>
        <v>0</v>
      </c>
      <c r="M115" s="29">
        <f>SUM(M107:M114)</f>
        <v>635</v>
      </c>
      <c r="N115" s="30">
        <f>SUM(N107:N114)</f>
        <v>0</v>
      </c>
      <c r="O115" s="25"/>
      <c r="P115" s="25"/>
      <c r="Q115" s="211"/>
    </row>
    <row r="116" spans="1:26" x14ac:dyDescent="0.25">
      <c r="E116" s="46"/>
    </row>
    <row r="117" spans="1:26" ht="18" x14ac:dyDescent="0.25">
      <c r="B117" s="50" t="s">
        <v>95</v>
      </c>
      <c r="C117" s="94">
        <f>+K115</f>
        <v>9.5333333333333332</v>
      </c>
      <c r="H117" s="33"/>
      <c r="I117" s="33"/>
      <c r="J117" s="33"/>
      <c r="K117" s="33"/>
      <c r="L117" s="33"/>
      <c r="M117" s="33"/>
    </row>
    <row r="119" spans="1:26" ht="15" thickBot="1" x14ac:dyDescent="0.3"/>
    <row r="120" spans="1:26" ht="30.75" thickBot="1" x14ac:dyDescent="0.3">
      <c r="B120" s="86" t="s">
        <v>96</v>
      </c>
      <c r="C120" s="87" t="s">
        <v>97</v>
      </c>
      <c r="D120" s="86" t="s">
        <v>29</v>
      </c>
      <c r="E120" s="87" t="s">
        <v>98</v>
      </c>
    </row>
    <row r="121" spans="1:26" x14ac:dyDescent="0.25">
      <c r="B121" s="141" t="s">
        <v>99</v>
      </c>
      <c r="C121" s="88">
        <v>20</v>
      </c>
      <c r="D121" s="88">
        <v>20</v>
      </c>
      <c r="E121" s="1066">
        <f>+D121+D122+D123</f>
        <v>20</v>
      </c>
    </row>
    <row r="122" spans="1:26" x14ac:dyDescent="0.25">
      <c r="B122" s="141" t="s">
        <v>100</v>
      </c>
      <c r="C122" s="204">
        <v>30</v>
      </c>
      <c r="D122" s="204">
        <v>0</v>
      </c>
      <c r="E122" s="1067"/>
    </row>
    <row r="123" spans="1:26" ht="15" thickBot="1" x14ac:dyDescent="0.3">
      <c r="B123" s="141" t="s">
        <v>101</v>
      </c>
      <c r="C123" s="89">
        <v>40</v>
      </c>
      <c r="D123" s="89">
        <v>0</v>
      </c>
      <c r="E123" s="1068"/>
    </row>
    <row r="125" spans="1:26" ht="15" thickBot="1" x14ac:dyDescent="0.3"/>
    <row r="126" spans="1:26" ht="27" thickBot="1" x14ac:dyDescent="0.3">
      <c r="B126" s="1165" t="s">
        <v>102</v>
      </c>
      <c r="C126" s="1166"/>
      <c r="D126" s="1166"/>
      <c r="E126" s="1166"/>
      <c r="F126" s="1166"/>
      <c r="G126" s="1166"/>
      <c r="H126" s="1166"/>
      <c r="I126" s="1166"/>
      <c r="J126" s="1166"/>
      <c r="K126" s="1166"/>
      <c r="L126" s="1166"/>
      <c r="M126" s="1166"/>
      <c r="N126" s="1167"/>
    </row>
    <row r="128" spans="1:26" ht="15" x14ac:dyDescent="0.25">
      <c r="B128" s="1054" t="s">
        <v>77</v>
      </c>
      <c r="C128" s="1054" t="s">
        <v>78</v>
      </c>
      <c r="D128" s="1054" t="s">
        <v>79</v>
      </c>
      <c r="E128" s="1054" t="s">
        <v>80</v>
      </c>
      <c r="F128" s="1054" t="s">
        <v>81</v>
      </c>
      <c r="G128" s="1054" t="s">
        <v>82</v>
      </c>
      <c r="H128" s="1054" t="s">
        <v>83</v>
      </c>
      <c r="I128" s="1054" t="s">
        <v>84</v>
      </c>
      <c r="J128" s="1056" t="s">
        <v>85</v>
      </c>
      <c r="K128" s="1057"/>
      <c r="L128" s="1058"/>
      <c r="M128" s="1054" t="s">
        <v>86</v>
      </c>
      <c r="N128" s="1054" t="s">
        <v>335</v>
      </c>
      <c r="O128" s="1054" t="s">
        <v>336</v>
      </c>
      <c r="P128" s="1059" t="s">
        <v>21</v>
      </c>
      <c r="Q128" s="1060"/>
    </row>
    <row r="129" spans="2:17" ht="30" x14ac:dyDescent="0.25">
      <c r="B129" s="1055"/>
      <c r="C129" s="1055"/>
      <c r="D129" s="1055"/>
      <c r="E129" s="1055"/>
      <c r="F129" s="1055"/>
      <c r="G129" s="1055"/>
      <c r="H129" s="1055"/>
      <c r="I129" s="1055"/>
      <c r="J129" s="205" t="s">
        <v>87</v>
      </c>
      <c r="K129" s="205" t="s">
        <v>88</v>
      </c>
      <c r="L129" s="205" t="s">
        <v>89</v>
      </c>
      <c r="M129" s="1055"/>
      <c r="N129" s="1055"/>
      <c r="O129" s="1055"/>
      <c r="P129" s="1061"/>
      <c r="Q129" s="1062"/>
    </row>
    <row r="130" spans="2:17" ht="57" customHeight="1" x14ac:dyDescent="0.25">
      <c r="B130" s="249" t="s">
        <v>607</v>
      </c>
      <c r="C130" s="249">
        <v>1000</v>
      </c>
      <c r="D130" s="249" t="s">
        <v>608</v>
      </c>
      <c r="E130" s="102">
        <v>52341741</v>
      </c>
      <c r="F130" s="249" t="s">
        <v>609</v>
      </c>
      <c r="G130" s="249" t="s">
        <v>610</v>
      </c>
      <c r="H130" s="7">
        <v>37239</v>
      </c>
      <c r="I130" s="249" t="s">
        <v>121</v>
      </c>
      <c r="J130" s="249" t="s">
        <v>604</v>
      </c>
      <c r="K130" s="249" t="s">
        <v>611</v>
      </c>
      <c r="L130" s="249" t="s">
        <v>612</v>
      </c>
      <c r="M130" s="215" t="s">
        <v>0</v>
      </c>
      <c r="N130" s="215" t="s">
        <v>0</v>
      </c>
      <c r="O130" s="215" t="s">
        <v>0</v>
      </c>
      <c r="P130" s="1046"/>
      <c r="Q130" s="1047"/>
    </row>
    <row r="131" spans="2:17" s="90" customFormat="1" ht="57" x14ac:dyDescent="0.25">
      <c r="B131" s="249" t="s">
        <v>613</v>
      </c>
      <c r="C131" s="249">
        <v>1000</v>
      </c>
      <c r="D131" s="249" t="s">
        <v>614</v>
      </c>
      <c r="E131" s="10">
        <v>52843542</v>
      </c>
      <c r="F131" s="249" t="s">
        <v>615</v>
      </c>
      <c r="G131" s="249" t="s">
        <v>616</v>
      </c>
      <c r="H131" s="155">
        <v>40523</v>
      </c>
      <c r="I131" s="249" t="s">
        <v>121</v>
      </c>
      <c r="J131" s="249" t="s">
        <v>604</v>
      </c>
      <c r="K131" s="249" t="s">
        <v>617</v>
      </c>
      <c r="L131" s="249" t="s">
        <v>612</v>
      </c>
      <c r="M131" s="215" t="s">
        <v>0</v>
      </c>
      <c r="N131" s="215" t="s">
        <v>0</v>
      </c>
      <c r="O131" s="215" t="s">
        <v>0</v>
      </c>
      <c r="P131" s="1046"/>
      <c r="Q131" s="1047"/>
    </row>
    <row r="132" spans="2:17" s="90" customFormat="1" ht="54.75" customHeight="1" x14ac:dyDescent="0.25">
      <c r="B132" s="249" t="s">
        <v>115</v>
      </c>
      <c r="C132" s="249">
        <v>5000</v>
      </c>
      <c r="D132" s="249" t="s">
        <v>618</v>
      </c>
      <c r="E132" s="10">
        <v>53015957</v>
      </c>
      <c r="F132" s="249" t="s">
        <v>619</v>
      </c>
      <c r="G132" s="249" t="s">
        <v>620</v>
      </c>
      <c r="H132" s="155">
        <v>41327</v>
      </c>
      <c r="I132" s="249" t="s">
        <v>121</v>
      </c>
      <c r="J132" s="249" t="s">
        <v>574</v>
      </c>
      <c r="K132" s="249" t="s">
        <v>621</v>
      </c>
      <c r="L132" s="249" t="s">
        <v>622</v>
      </c>
      <c r="M132" s="215" t="s">
        <v>0</v>
      </c>
      <c r="N132" s="215" t="s">
        <v>0</v>
      </c>
      <c r="O132" s="215" t="s">
        <v>0</v>
      </c>
      <c r="P132" s="1046"/>
      <c r="Q132" s="1047"/>
    </row>
    <row r="133" spans="2:17" x14ac:dyDescent="0.2">
      <c r="B133" s="37"/>
      <c r="C133" s="92"/>
      <c r="D133" s="11"/>
      <c r="E133" s="11"/>
      <c r="F133" s="11"/>
      <c r="G133" s="11"/>
      <c r="H133" s="11"/>
      <c r="I133" s="11"/>
      <c r="J133" s="11"/>
      <c r="K133" s="11"/>
      <c r="L133" s="11"/>
      <c r="M133" s="11"/>
      <c r="N133" s="11"/>
      <c r="O133" s="11"/>
      <c r="P133" s="283"/>
      <c r="Q133" s="199"/>
    </row>
    <row r="136" spans="2:17" ht="15" thickBot="1" x14ac:dyDescent="0.3"/>
    <row r="137" spans="2:17" ht="30" x14ac:dyDescent="0.25">
      <c r="B137" s="206" t="s">
        <v>19</v>
      </c>
      <c r="C137" s="206" t="s">
        <v>96</v>
      </c>
      <c r="D137" s="205" t="s">
        <v>97</v>
      </c>
      <c r="E137" s="206" t="s">
        <v>29</v>
      </c>
      <c r="F137" s="87" t="s">
        <v>103</v>
      </c>
      <c r="G137" s="64"/>
    </row>
    <row r="138" spans="2:17" ht="108" x14ac:dyDescent="0.2">
      <c r="B138" s="1009" t="s">
        <v>104</v>
      </c>
      <c r="C138" s="93" t="s">
        <v>105</v>
      </c>
      <c r="D138" s="204">
        <v>25</v>
      </c>
      <c r="E138" s="204">
        <v>25</v>
      </c>
      <c r="F138" s="1049">
        <f>+E138+E139+E140</f>
        <v>60</v>
      </c>
      <c r="G138" s="128"/>
    </row>
    <row r="139" spans="2:17" ht="96" x14ac:dyDescent="0.2">
      <c r="B139" s="1009"/>
      <c r="C139" s="93" t="s">
        <v>106</v>
      </c>
      <c r="D139" s="141">
        <v>25</v>
      </c>
      <c r="E139" s="204">
        <v>25</v>
      </c>
      <c r="F139" s="1050"/>
      <c r="G139" s="128"/>
    </row>
    <row r="140" spans="2:17" ht="60" x14ac:dyDescent="0.2">
      <c r="B140" s="1009"/>
      <c r="C140" s="93" t="s">
        <v>107</v>
      </c>
      <c r="D140" s="204">
        <v>10</v>
      </c>
      <c r="E140" s="204">
        <v>10</v>
      </c>
      <c r="F140" s="1051"/>
      <c r="G140" s="128"/>
    </row>
    <row r="141" spans="2:17" x14ac:dyDescent="0.2">
      <c r="C141" s="59"/>
    </row>
    <row r="144" spans="2:17" ht="15" x14ac:dyDescent="0.25">
      <c r="B144" s="75" t="s">
        <v>108</v>
      </c>
    </row>
    <row r="147" spans="2:5" ht="15" x14ac:dyDescent="0.25">
      <c r="B147" s="205" t="s">
        <v>19</v>
      </c>
      <c r="C147" s="205" t="s">
        <v>28</v>
      </c>
      <c r="D147" s="206" t="s">
        <v>29</v>
      </c>
      <c r="E147" s="206" t="s">
        <v>30</v>
      </c>
    </row>
    <row r="148" spans="2:5" ht="42.75" x14ac:dyDescent="0.25">
      <c r="B148" s="76" t="s">
        <v>338</v>
      </c>
      <c r="C148" s="141">
        <v>40</v>
      </c>
      <c r="D148" s="204">
        <f>+E121</f>
        <v>20</v>
      </c>
      <c r="E148" s="1052">
        <f>+D148+D149</f>
        <v>80</v>
      </c>
    </row>
    <row r="149" spans="2:5" ht="71.25" x14ac:dyDescent="0.25">
      <c r="B149" s="76" t="s">
        <v>339</v>
      </c>
      <c r="C149" s="141">
        <v>60</v>
      </c>
      <c r="D149" s="204">
        <f>+F138</f>
        <v>60</v>
      </c>
      <c r="E149" s="1053"/>
    </row>
  </sheetData>
  <mergeCells count="69">
    <mergeCell ref="E148:E149"/>
    <mergeCell ref="P128:Q129"/>
    <mergeCell ref="P130:Q130"/>
    <mergeCell ref="P131:Q131"/>
    <mergeCell ref="P132:Q132"/>
    <mergeCell ref="M128:M129"/>
    <mergeCell ref="N128:N129"/>
    <mergeCell ref="O128:O129"/>
    <mergeCell ref="B138:B140"/>
    <mergeCell ref="F138:F140"/>
    <mergeCell ref="H128:H129"/>
    <mergeCell ref="I128:I129"/>
    <mergeCell ref="J128:L128"/>
    <mergeCell ref="B100:P100"/>
    <mergeCell ref="B103:N103"/>
    <mergeCell ref="E121:E123"/>
    <mergeCell ref="B126:N126"/>
    <mergeCell ref="B128:B129"/>
    <mergeCell ref="C128:C129"/>
    <mergeCell ref="D128:D129"/>
    <mergeCell ref="E128:E129"/>
    <mergeCell ref="F128:F129"/>
    <mergeCell ref="G128:G129"/>
    <mergeCell ref="P90:Q90"/>
    <mergeCell ref="P91:Q91"/>
    <mergeCell ref="P92:Q92"/>
    <mergeCell ref="B94:N94"/>
    <mergeCell ref="D97:E97"/>
    <mergeCell ref="D98:E98"/>
    <mergeCell ref="J87:L87"/>
    <mergeCell ref="M87:M88"/>
    <mergeCell ref="N87:N88"/>
    <mergeCell ref="O87:O88"/>
    <mergeCell ref="P87:Q88"/>
    <mergeCell ref="P89:Q89"/>
    <mergeCell ref="P76:Q76"/>
    <mergeCell ref="B82:N82"/>
    <mergeCell ref="B87:B88"/>
    <mergeCell ref="C87:C88"/>
    <mergeCell ref="D87:D88"/>
    <mergeCell ref="E87:E88"/>
    <mergeCell ref="F87:F88"/>
    <mergeCell ref="G87:G88"/>
    <mergeCell ref="H87:H88"/>
    <mergeCell ref="I87:I88"/>
    <mergeCell ref="P75:Q75"/>
    <mergeCell ref="B60:B61"/>
    <mergeCell ref="C60:C61"/>
    <mergeCell ref="D60:E60"/>
    <mergeCell ref="C64:N64"/>
    <mergeCell ref="B66:N66"/>
    <mergeCell ref="P69:Q69"/>
    <mergeCell ref="P70:Q70"/>
    <mergeCell ref="P71:Q71"/>
    <mergeCell ref="P72:Q72"/>
    <mergeCell ref="P73:Q73"/>
    <mergeCell ref="P74:Q74"/>
    <mergeCell ref="M46:N46"/>
    <mergeCell ref="B2:P2"/>
    <mergeCell ref="B4:P4"/>
    <mergeCell ref="A5:L5"/>
    <mergeCell ref="C7:N7"/>
    <mergeCell ref="C8:N8"/>
    <mergeCell ref="C9:N9"/>
    <mergeCell ref="C10:N10"/>
    <mergeCell ref="C11:E11"/>
    <mergeCell ref="B15:C22"/>
    <mergeCell ref="B23:C23"/>
    <mergeCell ref="E41:E42"/>
  </mergeCells>
  <dataValidations count="2">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1:IS65581 SO65561:SO65581 ACK65561:ACK65581 AMG65561:AMG65581 AWC65561:AWC65581 BFY65561:BFY65581 BPU65561:BPU65581 BZQ65561:BZQ65581 CJM65561:CJM65581 CTI65561:CTI65581 DDE65561:DDE65581 DNA65561:DNA65581 DWW65561:DWW65581 EGS65561:EGS65581 EQO65561:EQO65581 FAK65561:FAK65581 FKG65561:FKG65581 FUC65561:FUC65581 GDY65561:GDY65581 GNU65561:GNU65581 GXQ65561:GXQ65581 HHM65561:HHM65581 HRI65561:HRI65581 IBE65561:IBE65581 ILA65561:ILA65581 IUW65561:IUW65581 JES65561:JES65581 JOO65561:JOO65581 JYK65561:JYK65581 KIG65561:KIG65581 KSC65561:KSC65581 LBY65561:LBY65581 LLU65561:LLU65581 LVQ65561:LVQ65581 MFM65561:MFM65581 MPI65561:MPI65581 MZE65561:MZE65581 NJA65561:NJA65581 NSW65561:NSW65581 OCS65561:OCS65581 OMO65561:OMO65581 OWK65561:OWK65581 PGG65561:PGG65581 PQC65561:PQC65581 PZY65561:PZY65581 QJU65561:QJU65581 QTQ65561:QTQ65581 RDM65561:RDM65581 RNI65561:RNI65581 RXE65561:RXE65581 SHA65561:SHA65581 SQW65561:SQW65581 TAS65561:TAS65581 TKO65561:TKO65581 TUK65561:TUK65581 UEG65561:UEG65581 UOC65561:UOC65581 UXY65561:UXY65581 VHU65561:VHU65581 VRQ65561:VRQ65581 WBM65561:WBM65581 WLI65561:WLI65581 WVE65561:WVE65581 XFA65561:XFA65581 IS131097:IS131117 SO131097:SO131117 ACK131097:ACK131117 AMG131097:AMG131117 AWC131097:AWC131117 BFY131097:BFY131117 BPU131097:BPU131117 BZQ131097:BZQ131117 CJM131097:CJM131117 CTI131097:CTI131117 DDE131097:DDE131117 DNA131097:DNA131117 DWW131097:DWW131117 EGS131097:EGS131117 EQO131097:EQO131117 FAK131097:FAK131117 FKG131097:FKG131117 FUC131097:FUC131117 GDY131097:GDY131117 GNU131097:GNU131117 GXQ131097:GXQ131117 HHM131097:HHM131117 HRI131097:HRI131117 IBE131097:IBE131117 ILA131097:ILA131117 IUW131097:IUW131117 JES131097:JES131117 JOO131097:JOO131117 JYK131097:JYK131117 KIG131097:KIG131117 KSC131097:KSC131117 LBY131097:LBY131117 LLU131097:LLU131117 LVQ131097:LVQ131117 MFM131097:MFM131117 MPI131097:MPI131117 MZE131097:MZE131117 NJA131097:NJA131117 NSW131097:NSW131117 OCS131097:OCS131117 OMO131097:OMO131117 OWK131097:OWK131117 PGG131097:PGG131117 PQC131097:PQC131117 PZY131097:PZY131117 QJU131097:QJU131117 QTQ131097:QTQ131117 RDM131097:RDM131117 RNI131097:RNI131117 RXE131097:RXE131117 SHA131097:SHA131117 SQW131097:SQW131117 TAS131097:TAS131117 TKO131097:TKO131117 TUK131097:TUK131117 UEG131097:UEG131117 UOC131097:UOC131117 UXY131097:UXY131117 VHU131097:VHU131117 VRQ131097:VRQ131117 WBM131097:WBM131117 WLI131097:WLI131117 WVE131097:WVE131117 XFA131097:XFA131117 IS196633:IS196653 SO196633:SO196653 ACK196633:ACK196653 AMG196633:AMG196653 AWC196633:AWC196653 BFY196633:BFY196653 BPU196633:BPU196653 BZQ196633:BZQ196653 CJM196633:CJM196653 CTI196633:CTI196653 DDE196633:DDE196653 DNA196633:DNA196653 DWW196633:DWW196653 EGS196633:EGS196653 EQO196633:EQO196653 FAK196633:FAK196653 FKG196633:FKG196653 FUC196633:FUC196653 GDY196633:GDY196653 GNU196633:GNU196653 GXQ196633:GXQ196653 HHM196633:HHM196653 HRI196633:HRI196653 IBE196633:IBE196653 ILA196633:ILA196653 IUW196633:IUW196653 JES196633:JES196653 JOO196633:JOO196653 JYK196633:JYK196653 KIG196633:KIG196653 KSC196633:KSC196653 LBY196633:LBY196653 LLU196633:LLU196653 LVQ196633:LVQ196653 MFM196633:MFM196653 MPI196633:MPI196653 MZE196633:MZE196653 NJA196633:NJA196653 NSW196633:NSW196653 OCS196633:OCS196653 OMO196633:OMO196653 OWK196633:OWK196653 PGG196633:PGG196653 PQC196633:PQC196653 PZY196633:PZY196653 QJU196633:QJU196653 QTQ196633:QTQ196653 RDM196633:RDM196653 RNI196633:RNI196653 RXE196633:RXE196653 SHA196633:SHA196653 SQW196633:SQW196653 TAS196633:TAS196653 TKO196633:TKO196653 TUK196633:TUK196653 UEG196633:UEG196653 UOC196633:UOC196653 UXY196633:UXY196653 VHU196633:VHU196653 VRQ196633:VRQ196653 WBM196633:WBM196653 WLI196633:WLI196653 WVE196633:WVE196653 XFA196633:XFA196653 IS262169:IS262189 SO262169:SO262189 ACK262169:ACK262189 AMG262169:AMG262189 AWC262169:AWC262189 BFY262169:BFY262189 BPU262169:BPU262189 BZQ262169:BZQ262189 CJM262169:CJM262189 CTI262169:CTI262189 DDE262169:DDE262189 DNA262169:DNA262189 DWW262169:DWW262189 EGS262169:EGS262189 EQO262169:EQO262189 FAK262169:FAK262189 FKG262169:FKG262189 FUC262169:FUC262189 GDY262169:GDY262189 GNU262169:GNU262189 GXQ262169:GXQ262189 HHM262169:HHM262189 HRI262169:HRI262189 IBE262169:IBE262189 ILA262169:ILA262189 IUW262169:IUW262189 JES262169:JES262189 JOO262169:JOO262189 JYK262169:JYK262189 KIG262169:KIG262189 KSC262169:KSC262189 LBY262169:LBY262189 LLU262169:LLU262189 LVQ262169:LVQ262189 MFM262169:MFM262189 MPI262169:MPI262189 MZE262169:MZE262189 NJA262169:NJA262189 NSW262169:NSW262189 OCS262169:OCS262189 OMO262169:OMO262189 OWK262169:OWK262189 PGG262169:PGG262189 PQC262169:PQC262189 PZY262169:PZY262189 QJU262169:QJU262189 QTQ262169:QTQ262189 RDM262169:RDM262189 RNI262169:RNI262189 RXE262169:RXE262189 SHA262169:SHA262189 SQW262169:SQW262189 TAS262169:TAS262189 TKO262169:TKO262189 TUK262169:TUK262189 UEG262169:UEG262189 UOC262169:UOC262189 UXY262169:UXY262189 VHU262169:VHU262189 VRQ262169:VRQ262189 WBM262169:WBM262189 WLI262169:WLI262189 WVE262169:WVE262189 XFA262169:XFA262189 IS327705:IS327725 SO327705:SO327725 ACK327705:ACK327725 AMG327705:AMG327725 AWC327705:AWC327725 BFY327705:BFY327725 BPU327705:BPU327725 BZQ327705:BZQ327725 CJM327705:CJM327725 CTI327705:CTI327725 DDE327705:DDE327725 DNA327705:DNA327725 DWW327705:DWW327725 EGS327705:EGS327725 EQO327705:EQO327725 FAK327705:FAK327725 FKG327705:FKG327725 FUC327705:FUC327725 GDY327705:GDY327725 GNU327705:GNU327725 GXQ327705:GXQ327725 HHM327705:HHM327725 HRI327705:HRI327725 IBE327705:IBE327725 ILA327705:ILA327725 IUW327705:IUW327725 JES327705:JES327725 JOO327705:JOO327725 JYK327705:JYK327725 KIG327705:KIG327725 KSC327705:KSC327725 LBY327705:LBY327725 LLU327705:LLU327725 LVQ327705:LVQ327725 MFM327705:MFM327725 MPI327705:MPI327725 MZE327705:MZE327725 NJA327705:NJA327725 NSW327705:NSW327725 OCS327705:OCS327725 OMO327705:OMO327725 OWK327705:OWK327725 PGG327705:PGG327725 PQC327705:PQC327725 PZY327705:PZY327725 QJU327705:QJU327725 QTQ327705:QTQ327725 RDM327705:RDM327725 RNI327705:RNI327725 RXE327705:RXE327725 SHA327705:SHA327725 SQW327705:SQW327725 TAS327705:TAS327725 TKO327705:TKO327725 TUK327705:TUK327725 UEG327705:UEG327725 UOC327705:UOC327725 UXY327705:UXY327725 VHU327705:VHU327725 VRQ327705:VRQ327725 WBM327705:WBM327725 WLI327705:WLI327725 WVE327705:WVE327725 XFA327705:XFA327725 IS393241:IS393261 SO393241:SO393261 ACK393241:ACK393261 AMG393241:AMG393261 AWC393241:AWC393261 BFY393241:BFY393261 BPU393241:BPU393261 BZQ393241:BZQ393261 CJM393241:CJM393261 CTI393241:CTI393261 DDE393241:DDE393261 DNA393241:DNA393261 DWW393241:DWW393261 EGS393241:EGS393261 EQO393241:EQO393261 FAK393241:FAK393261 FKG393241:FKG393261 FUC393241:FUC393261 GDY393241:GDY393261 GNU393241:GNU393261 GXQ393241:GXQ393261 HHM393241:HHM393261 HRI393241:HRI393261 IBE393241:IBE393261 ILA393241:ILA393261 IUW393241:IUW393261 JES393241:JES393261 JOO393241:JOO393261 JYK393241:JYK393261 KIG393241:KIG393261 KSC393241:KSC393261 LBY393241:LBY393261 LLU393241:LLU393261 LVQ393241:LVQ393261 MFM393241:MFM393261 MPI393241:MPI393261 MZE393241:MZE393261 NJA393241:NJA393261 NSW393241:NSW393261 OCS393241:OCS393261 OMO393241:OMO393261 OWK393241:OWK393261 PGG393241:PGG393261 PQC393241:PQC393261 PZY393241:PZY393261 QJU393241:QJU393261 QTQ393241:QTQ393261 RDM393241:RDM393261 RNI393241:RNI393261 RXE393241:RXE393261 SHA393241:SHA393261 SQW393241:SQW393261 TAS393241:TAS393261 TKO393241:TKO393261 TUK393241:TUK393261 UEG393241:UEG393261 UOC393241:UOC393261 UXY393241:UXY393261 VHU393241:VHU393261 VRQ393241:VRQ393261 WBM393241:WBM393261 WLI393241:WLI393261 WVE393241:WVE393261 XFA393241:XFA393261 IS458777:IS458797 SO458777:SO458797 ACK458777:ACK458797 AMG458777:AMG458797 AWC458777:AWC458797 BFY458777:BFY458797 BPU458777:BPU458797 BZQ458777:BZQ458797 CJM458777:CJM458797 CTI458777:CTI458797 DDE458777:DDE458797 DNA458777:DNA458797 DWW458777:DWW458797 EGS458777:EGS458797 EQO458777:EQO458797 FAK458777:FAK458797 FKG458777:FKG458797 FUC458777:FUC458797 GDY458777:GDY458797 GNU458777:GNU458797 GXQ458777:GXQ458797 HHM458777:HHM458797 HRI458777:HRI458797 IBE458777:IBE458797 ILA458777:ILA458797 IUW458777:IUW458797 JES458777:JES458797 JOO458777:JOO458797 JYK458777:JYK458797 KIG458777:KIG458797 KSC458777:KSC458797 LBY458777:LBY458797 LLU458777:LLU458797 LVQ458777:LVQ458797 MFM458777:MFM458797 MPI458777:MPI458797 MZE458777:MZE458797 NJA458777:NJA458797 NSW458777:NSW458797 OCS458777:OCS458797 OMO458777:OMO458797 OWK458777:OWK458797 PGG458777:PGG458797 PQC458777:PQC458797 PZY458777:PZY458797 QJU458777:QJU458797 QTQ458777:QTQ458797 RDM458777:RDM458797 RNI458777:RNI458797 RXE458777:RXE458797 SHA458777:SHA458797 SQW458777:SQW458797 TAS458777:TAS458797 TKO458777:TKO458797 TUK458777:TUK458797 UEG458777:UEG458797 UOC458777:UOC458797 UXY458777:UXY458797 VHU458777:VHU458797 VRQ458777:VRQ458797 WBM458777:WBM458797 WLI458777:WLI458797 WVE458777:WVE458797 XFA458777:XFA458797 IS524313:IS524333 SO524313:SO524333 ACK524313:ACK524333 AMG524313:AMG524333 AWC524313:AWC524333 BFY524313:BFY524333 BPU524313:BPU524333 BZQ524313:BZQ524333 CJM524313:CJM524333 CTI524313:CTI524333 DDE524313:DDE524333 DNA524313:DNA524333 DWW524313:DWW524333 EGS524313:EGS524333 EQO524313:EQO524333 FAK524313:FAK524333 FKG524313:FKG524333 FUC524313:FUC524333 GDY524313:GDY524333 GNU524313:GNU524333 GXQ524313:GXQ524333 HHM524313:HHM524333 HRI524313:HRI524333 IBE524313:IBE524333 ILA524313:ILA524333 IUW524313:IUW524333 JES524313:JES524333 JOO524313:JOO524333 JYK524313:JYK524333 KIG524313:KIG524333 KSC524313:KSC524333 LBY524313:LBY524333 LLU524313:LLU524333 LVQ524313:LVQ524333 MFM524313:MFM524333 MPI524313:MPI524333 MZE524313:MZE524333 NJA524313:NJA524333 NSW524313:NSW524333 OCS524313:OCS524333 OMO524313:OMO524333 OWK524313:OWK524333 PGG524313:PGG524333 PQC524313:PQC524333 PZY524313:PZY524333 QJU524313:QJU524333 QTQ524313:QTQ524333 RDM524313:RDM524333 RNI524313:RNI524333 RXE524313:RXE524333 SHA524313:SHA524333 SQW524313:SQW524333 TAS524313:TAS524333 TKO524313:TKO524333 TUK524313:TUK524333 UEG524313:UEG524333 UOC524313:UOC524333 UXY524313:UXY524333 VHU524313:VHU524333 VRQ524313:VRQ524333 WBM524313:WBM524333 WLI524313:WLI524333 WVE524313:WVE524333 XFA524313:XFA524333 IS589849:IS589869 SO589849:SO589869 ACK589849:ACK589869 AMG589849:AMG589869 AWC589849:AWC589869 BFY589849:BFY589869 BPU589849:BPU589869 BZQ589849:BZQ589869 CJM589849:CJM589869 CTI589849:CTI589869 DDE589849:DDE589869 DNA589849:DNA589869 DWW589849:DWW589869 EGS589849:EGS589869 EQO589849:EQO589869 FAK589849:FAK589869 FKG589849:FKG589869 FUC589849:FUC589869 GDY589849:GDY589869 GNU589849:GNU589869 GXQ589849:GXQ589869 HHM589849:HHM589869 HRI589849:HRI589869 IBE589849:IBE589869 ILA589849:ILA589869 IUW589849:IUW589869 JES589849:JES589869 JOO589849:JOO589869 JYK589849:JYK589869 KIG589849:KIG589869 KSC589849:KSC589869 LBY589849:LBY589869 LLU589849:LLU589869 LVQ589849:LVQ589869 MFM589849:MFM589869 MPI589849:MPI589869 MZE589849:MZE589869 NJA589849:NJA589869 NSW589849:NSW589869 OCS589849:OCS589869 OMO589849:OMO589869 OWK589849:OWK589869 PGG589849:PGG589869 PQC589849:PQC589869 PZY589849:PZY589869 QJU589849:QJU589869 QTQ589849:QTQ589869 RDM589849:RDM589869 RNI589849:RNI589869 RXE589849:RXE589869 SHA589849:SHA589869 SQW589849:SQW589869 TAS589849:TAS589869 TKO589849:TKO589869 TUK589849:TUK589869 UEG589849:UEG589869 UOC589849:UOC589869 UXY589849:UXY589869 VHU589849:VHU589869 VRQ589849:VRQ589869 WBM589849:WBM589869 WLI589849:WLI589869 WVE589849:WVE589869 XFA589849:XFA589869 IS655385:IS655405 SO655385:SO655405 ACK655385:ACK655405 AMG655385:AMG655405 AWC655385:AWC655405 BFY655385:BFY655405 BPU655385:BPU655405 BZQ655385:BZQ655405 CJM655385:CJM655405 CTI655385:CTI655405 DDE655385:DDE655405 DNA655385:DNA655405 DWW655385:DWW655405 EGS655385:EGS655405 EQO655385:EQO655405 FAK655385:FAK655405 FKG655385:FKG655405 FUC655385:FUC655405 GDY655385:GDY655405 GNU655385:GNU655405 GXQ655385:GXQ655405 HHM655385:HHM655405 HRI655385:HRI655405 IBE655385:IBE655405 ILA655385:ILA655405 IUW655385:IUW655405 JES655385:JES655405 JOO655385:JOO655405 JYK655385:JYK655405 KIG655385:KIG655405 KSC655385:KSC655405 LBY655385:LBY655405 LLU655385:LLU655405 LVQ655385:LVQ655405 MFM655385:MFM655405 MPI655385:MPI655405 MZE655385:MZE655405 NJA655385:NJA655405 NSW655385:NSW655405 OCS655385:OCS655405 OMO655385:OMO655405 OWK655385:OWK655405 PGG655385:PGG655405 PQC655385:PQC655405 PZY655385:PZY655405 QJU655385:QJU655405 QTQ655385:QTQ655405 RDM655385:RDM655405 RNI655385:RNI655405 RXE655385:RXE655405 SHA655385:SHA655405 SQW655385:SQW655405 TAS655385:TAS655405 TKO655385:TKO655405 TUK655385:TUK655405 UEG655385:UEG655405 UOC655385:UOC655405 UXY655385:UXY655405 VHU655385:VHU655405 VRQ655385:VRQ655405 WBM655385:WBM655405 WLI655385:WLI655405 WVE655385:WVE655405 XFA655385:XFA655405 IS720921:IS720941 SO720921:SO720941 ACK720921:ACK720941 AMG720921:AMG720941 AWC720921:AWC720941 BFY720921:BFY720941 BPU720921:BPU720941 BZQ720921:BZQ720941 CJM720921:CJM720941 CTI720921:CTI720941 DDE720921:DDE720941 DNA720921:DNA720941 DWW720921:DWW720941 EGS720921:EGS720941 EQO720921:EQO720941 FAK720921:FAK720941 FKG720921:FKG720941 FUC720921:FUC720941 GDY720921:GDY720941 GNU720921:GNU720941 GXQ720921:GXQ720941 HHM720921:HHM720941 HRI720921:HRI720941 IBE720921:IBE720941 ILA720921:ILA720941 IUW720921:IUW720941 JES720921:JES720941 JOO720921:JOO720941 JYK720921:JYK720941 KIG720921:KIG720941 KSC720921:KSC720941 LBY720921:LBY720941 LLU720921:LLU720941 LVQ720921:LVQ720941 MFM720921:MFM720941 MPI720921:MPI720941 MZE720921:MZE720941 NJA720921:NJA720941 NSW720921:NSW720941 OCS720921:OCS720941 OMO720921:OMO720941 OWK720921:OWK720941 PGG720921:PGG720941 PQC720921:PQC720941 PZY720921:PZY720941 QJU720921:QJU720941 QTQ720921:QTQ720941 RDM720921:RDM720941 RNI720921:RNI720941 RXE720921:RXE720941 SHA720921:SHA720941 SQW720921:SQW720941 TAS720921:TAS720941 TKO720921:TKO720941 TUK720921:TUK720941 UEG720921:UEG720941 UOC720921:UOC720941 UXY720921:UXY720941 VHU720921:VHU720941 VRQ720921:VRQ720941 WBM720921:WBM720941 WLI720921:WLI720941 WVE720921:WVE720941 XFA720921:XFA720941 IS786457:IS786477 SO786457:SO786477 ACK786457:ACK786477 AMG786457:AMG786477 AWC786457:AWC786477 BFY786457:BFY786477 BPU786457:BPU786477 BZQ786457:BZQ786477 CJM786457:CJM786477 CTI786457:CTI786477 DDE786457:DDE786477 DNA786457:DNA786477 DWW786457:DWW786477 EGS786457:EGS786477 EQO786457:EQO786477 FAK786457:FAK786477 FKG786457:FKG786477 FUC786457:FUC786477 GDY786457:GDY786477 GNU786457:GNU786477 GXQ786457:GXQ786477 HHM786457:HHM786477 HRI786457:HRI786477 IBE786457:IBE786477 ILA786457:ILA786477 IUW786457:IUW786477 JES786457:JES786477 JOO786457:JOO786477 JYK786457:JYK786477 KIG786457:KIG786477 KSC786457:KSC786477 LBY786457:LBY786477 LLU786457:LLU786477 LVQ786457:LVQ786477 MFM786457:MFM786477 MPI786457:MPI786477 MZE786457:MZE786477 NJA786457:NJA786477 NSW786457:NSW786477 OCS786457:OCS786477 OMO786457:OMO786477 OWK786457:OWK786477 PGG786457:PGG786477 PQC786457:PQC786477 PZY786457:PZY786477 QJU786457:QJU786477 QTQ786457:QTQ786477 RDM786457:RDM786477 RNI786457:RNI786477 RXE786457:RXE786477 SHA786457:SHA786477 SQW786457:SQW786477 TAS786457:TAS786477 TKO786457:TKO786477 TUK786457:TUK786477 UEG786457:UEG786477 UOC786457:UOC786477 UXY786457:UXY786477 VHU786457:VHU786477 VRQ786457:VRQ786477 WBM786457:WBM786477 WLI786457:WLI786477 WVE786457:WVE786477 XFA786457:XFA786477 IS851993:IS852013 SO851993:SO852013 ACK851993:ACK852013 AMG851993:AMG852013 AWC851993:AWC852013 BFY851993:BFY852013 BPU851993:BPU852013 BZQ851993:BZQ852013 CJM851993:CJM852013 CTI851993:CTI852013 DDE851993:DDE852013 DNA851993:DNA852013 DWW851993:DWW852013 EGS851993:EGS852013 EQO851993:EQO852013 FAK851993:FAK852013 FKG851993:FKG852013 FUC851993:FUC852013 GDY851993:GDY852013 GNU851993:GNU852013 GXQ851993:GXQ852013 HHM851993:HHM852013 HRI851993:HRI852013 IBE851993:IBE852013 ILA851993:ILA852013 IUW851993:IUW852013 JES851993:JES852013 JOO851993:JOO852013 JYK851993:JYK852013 KIG851993:KIG852013 KSC851993:KSC852013 LBY851993:LBY852013 LLU851993:LLU852013 LVQ851993:LVQ852013 MFM851993:MFM852013 MPI851993:MPI852013 MZE851993:MZE852013 NJA851993:NJA852013 NSW851993:NSW852013 OCS851993:OCS852013 OMO851993:OMO852013 OWK851993:OWK852013 PGG851993:PGG852013 PQC851993:PQC852013 PZY851993:PZY852013 QJU851993:QJU852013 QTQ851993:QTQ852013 RDM851993:RDM852013 RNI851993:RNI852013 RXE851993:RXE852013 SHA851993:SHA852013 SQW851993:SQW852013 TAS851993:TAS852013 TKO851993:TKO852013 TUK851993:TUK852013 UEG851993:UEG852013 UOC851993:UOC852013 UXY851993:UXY852013 VHU851993:VHU852013 VRQ851993:VRQ852013 WBM851993:WBM852013 WLI851993:WLI852013 WVE851993:WVE852013 XFA851993:XFA852013 IS917529:IS917549 SO917529:SO917549 ACK917529:ACK917549 AMG917529:AMG917549 AWC917529:AWC917549 BFY917529:BFY917549 BPU917529:BPU917549 BZQ917529:BZQ917549 CJM917529:CJM917549 CTI917529:CTI917549 DDE917529:DDE917549 DNA917529:DNA917549 DWW917529:DWW917549 EGS917529:EGS917549 EQO917529:EQO917549 FAK917529:FAK917549 FKG917529:FKG917549 FUC917529:FUC917549 GDY917529:GDY917549 GNU917529:GNU917549 GXQ917529:GXQ917549 HHM917529:HHM917549 HRI917529:HRI917549 IBE917529:IBE917549 ILA917529:ILA917549 IUW917529:IUW917549 JES917529:JES917549 JOO917529:JOO917549 JYK917529:JYK917549 KIG917529:KIG917549 KSC917529:KSC917549 LBY917529:LBY917549 LLU917529:LLU917549 LVQ917529:LVQ917549 MFM917529:MFM917549 MPI917529:MPI917549 MZE917529:MZE917549 NJA917529:NJA917549 NSW917529:NSW917549 OCS917529:OCS917549 OMO917529:OMO917549 OWK917529:OWK917549 PGG917529:PGG917549 PQC917529:PQC917549 PZY917529:PZY917549 QJU917529:QJU917549 QTQ917529:QTQ917549 RDM917529:RDM917549 RNI917529:RNI917549 RXE917529:RXE917549 SHA917529:SHA917549 SQW917529:SQW917549 TAS917529:TAS917549 TKO917529:TKO917549 TUK917529:TUK917549 UEG917529:UEG917549 UOC917529:UOC917549 UXY917529:UXY917549 VHU917529:VHU917549 VRQ917529:VRQ917549 WBM917529:WBM917549 WLI917529:WLI917549 WVE917529:WVE917549 XFA917529:XFA917549 IS983065:IS983085 SO983065:SO983085 ACK983065:ACK983085 AMG983065:AMG983085 AWC983065:AWC983085 BFY983065:BFY983085 BPU983065:BPU983085 BZQ983065:BZQ983085 CJM983065:CJM983085 CTI983065:CTI983085 DDE983065:DDE983085 DNA983065:DNA983085 DWW983065:DWW983085 EGS983065:EGS983085 EQO983065:EQO983085 FAK983065:FAK983085 FKG983065:FKG983085 FUC983065:FUC983085 GDY983065:GDY983085 GNU983065:GNU983085 GXQ983065:GXQ983085 HHM983065:HHM983085 HRI983065:HRI983085 IBE983065:IBE983085 ILA983065:ILA983085 IUW983065:IUW983085 JES983065:JES983085 JOO983065:JOO983085 JYK983065:JYK983085 KIG983065:KIG983085 KSC983065:KSC983085 LBY983065:LBY983085 LLU983065:LLU983085 LVQ983065:LVQ983085 MFM983065:MFM983085 MPI983065:MPI983085 MZE983065:MZE983085 NJA983065:NJA983085 NSW983065:NSW983085 OCS983065:OCS983085 OMO983065:OMO983085 OWK983065:OWK983085 PGG983065:PGG983085 PQC983065:PQC983085 PZY983065:PZY983085 QJU983065:QJU983085 QTQ983065:QTQ983085 RDM983065:RDM983085 RNI983065:RNI983085 RXE983065:RXE983085 SHA983065:SHA983085 SQW983065:SQW983085 TAS983065:TAS983085 TKO983065:TKO983085 TUK983065:TUK983085 UEG983065:UEG983085 UOC983065:UOC983085 UXY983065:UXY983085 VHU983065:VHU983085 VRQ983065:VRQ983085 WBM983065:WBM983085 WLI983065:WLI983085 WVE983065:WVE983085 XFA983065:XFA983085">
      <formula1>"1,2,3,4,5"</formula1>
    </dataValidation>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1:IV65581 SR65561:SR65581 ACN65561:ACN65581 AMJ65561:AMJ65581 AWF65561:AWF65581 BGB65561:BGB65581 BPX65561:BPX65581 BZT65561:BZT65581 CJP65561:CJP65581 CTL65561:CTL65581 DDH65561:DDH65581 DND65561:DND65581 DWZ65561:DWZ65581 EGV65561:EGV65581 EQR65561:EQR65581 FAN65561:FAN65581 FKJ65561:FKJ65581 FUF65561:FUF65581 GEB65561:GEB65581 GNX65561:GNX65581 GXT65561:GXT65581 HHP65561:HHP65581 HRL65561:HRL65581 IBH65561:IBH65581 ILD65561:ILD65581 IUZ65561:IUZ65581 JEV65561:JEV65581 JOR65561:JOR65581 JYN65561:JYN65581 KIJ65561:KIJ65581 KSF65561:KSF65581 LCB65561:LCB65581 LLX65561:LLX65581 LVT65561:LVT65581 MFP65561:MFP65581 MPL65561:MPL65581 MZH65561:MZH65581 NJD65561:NJD65581 NSZ65561:NSZ65581 OCV65561:OCV65581 OMR65561:OMR65581 OWN65561:OWN65581 PGJ65561:PGJ65581 PQF65561:PQF65581 QAB65561:QAB65581 QJX65561:QJX65581 QTT65561:QTT65581 RDP65561:RDP65581 RNL65561:RNL65581 RXH65561:RXH65581 SHD65561:SHD65581 SQZ65561:SQZ65581 TAV65561:TAV65581 TKR65561:TKR65581 TUN65561:TUN65581 UEJ65561:UEJ65581 UOF65561:UOF65581 UYB65561:UYB65581 VHX65561:VHX65581 VRT65561:VRT65581 WBP65561:WBP65581 WLL65561:WLL65581 WVH65561:WVH65581 XFD65561:XFD65581 IV131097:IV131117 SR131097:SR131117 ACN131097:ACN131117 AMJ131097:AMJ131117 AWF131097:AWF131117 BGB131097:BGB131117 BPX131097:BPX131117 BZT131097:BZT131117 CJP131097:CJP131117 CTL131097:CTL131117 DDH131097:DDH131117 DND131097:DND131117 DWZ131097:DWZ131117 EGV131097:EGV131117 EQR131097:EQR131117 FAN131097:FAN131117 FKJ131097:FKJ131117 FUF131097:FUF131117 GEB131097:GEB131117 GNX131097:GNX131117 GXT131097:GXT131117 HHP131097:HHP131117 HRL131097:HRL131117 IBH131097:IBH131117 ILD131097:ILD131117 IUZ131097:IUZ131117 JEV131097:JEV131117 JOR131097:JOR131117 JYN131097:JYN131117 KIJ131097:KIJ131117 KSF131097:KSF131117 LCB131097:LCB131117 LLX131097:LLX131117 LVT131097:LVT131117 MFP131097:MFP131117 MPL131097:MPL131117 MZH131097:MZH131117 NJD131097:NJD131117 NSZ131097:NSZ131117 OCV131097:OCV131117 OMR131097:OMR131117 OWN131097:OWN131117 PGJ131097:PGJ131117 PQF131097:PQF131117 QAB131097:QAB131117 QJX131097:QJX131117 QTT131097:QTT131117 RDP131097:RDP131117 RNL131097:RNL131117 RXH131097:RXH131117 SHD131097:SHD131117 SQZ131097:SQZ131117 TAV131097:TAV131117 TKR131097:TKR131117 TUN131097:TUN131117 UEJ131097:UEJ131117 UOF131097:UOF131117 UYB131097:UYB131117 VHX131097:VHX131117 VRT131097:VRT131117 WBP131097:WBP131117 WLL131097:WLL131117 WVH131097:WVH131117 XFD131097:XFD131117 IV196633:IV196653 SR196633:SR196653 ACN196633:ACN196653 AMJ196633:AMJ196653 AWF196633:AWF196653 BGB196633:BGB196653 BPX196633:BPX196653 BZT196633:BZT196653 CJP196633:CJP196653 CTL196633:CTL196653 DDH196633:DDH196653 DND196633:DND196653 DWZ196633:DWZ196653 EGV196633:EGV196653 EQR196633:EQR196653 FAN196633:FAN196653 FKJ196633:FKJ196653 FUF196633:FUF196653 GEB196633:GEB196653 GNX196633:GNX196653 GXT196633:GXT196653 HHP196633:HHP196653 HRL196633:HRL196653 IBH196633:IBH196653 ILD196633:ILD196653 IUZ196633:IUZ196653 JEV196633:JEV196653 JOR196633:JOR196653 JYN196633:JYN196653 KIJ196633:KIJ196653 KSF196633:KSF196653 LCB196633:LCB196653 LLX196633:LLX196653 LVT196633:LVT196653 MFP196633:MFP196653 MPL196633:MPL196653 MZH196633:MZH196653 NJD196633:NJD196653 NSZ196633:NSZ196653 OCV196633:OCV196653 OMR196633:OMR196653 OWN196633:OWN196653 PGJ196633:PGJ196653 PQF196633:PQF196653 QAB196633:QAB196653 QJX196633:QJX196653 QTT196633:QTT196653 RDP196633:RDP196653 RNL196633:RNL196653 RXH196633:RXH196653 SHD196633:SHD196653 SQZ196633:SQZ196653 TAV196633:TAV196653 TKR196633:TKR196653 TUN196633:TUN196653 UEJ196633:UEJ196653 UOF196633:UOF196653 UYB196633:UYB196653 VHX196633:VHX196653 VRT196633:VRT196653 WBP196633:WBP196653 WLL196633:WLL196653 WVH196633:WVH196653 XFD196633:XFD196653 IV262169:IV262189 SR262169:SR262189 ACN262169:ACN262189 AMJ262169:AMJ262189 AWF262169:AWF262189 BGB262169:BGB262189 BPX262169:BPX262189 BZT262169:BZT262189 CJP262169:CJP262189 CTL262169:CTL262189 DDH262169:DDH262189 DND262169:DND262189 DWZ262169:DWZ262189 EGV262169:EGV262189 EQR262169:EQR262189 FAN262169:FAN262189 FKJ262169:FKJ262189 FUF262169:FUF262189 GEB262169:GEB262189 GNX262169:GNX262189 GXT262169:GXT262189 HHP262169:HHP262189 HRL262169:HRL262189 IBH262169:IBH262189 ILD262169:ILD262189 IUZ262169:IUZ262189 JEV262169:JEV262189 JOR262169:JOR262189 JYN262169:JYN262189 KIJ262169:KIJ262189 KSF262169:KSF262189 LCB262169:LCB262189 LLX262169:LLX262189 LVT262169:LVT262189 MFP262169:MFP262189 MPL262169:MPL262189 MZH262169:MZH262189 NJD262169:NJD262189 NSZ262169:NSZ262189 OCV262169:OCV262189 OMR262169:OMR262189 OWN262169:OWN262189 PGJ262169:PGJ262189 PQF262169:PQF262189 QAB262169:QAB262189 QJX262169:QJX262189 QTT262169:QTT262189 RDP262169:RDP262189 RNL262169:RNL262189 RXH262169:RXH262189 SHD262169:SHD262189 SQZ262169:SQZ262189 TAV262169:TAV262189 TKR262169:TKR262189 TUN262169:TUN262189 UEJ262169:UEJ262189 UOF262169:UOF262189 UYB262169:UYB262189 VHX262169:VHX262189 VRT262169:VRT262189 WBP262169:WBP262189 WLL262169:WLL262189 WVH262169:WVH262189 XFD262169:XFD262189 IV327705:IV327725 SR327705:SR327725 ACN327705:ACN327725 AMJ327705:AMJ327725 AWF327705:AWF327725 BGB327705:BGB327725 BPX327705:BPX327725 BZT327705:BZT327725 CJP327705:CJP327725 CTL327705:CTL327725 DDH327705:DDH327725 DND327705:DND327725 DWZ327705:DWZ327725 EGV327705:EGV327725 EQR327705:EQR327725 FAN327705:FAN327725 FKJ327705:FKJ327725 FUF327705:FUF327725 GEB327705:GEB327725 GNX327705:GNX327725 GXT327705:GXT327725 HHP327705:HHP327725 HRL327705:HRL327725 IBH327705:IBH327725 ILD327705:ILD327725 IUZ327705:IUZ327725 JEV327705:JEV327725 JOR327705:JOR327725 JYN327705:JYN327725 KIJ327705:KIJ327725 KSF327705:KSF327725 LCB327705:LCB327725 LLX327705:LLX327725 LVT327705:LVT327725 MFP327705:MFP327725 MPL327705:MPL327725 MZH327705:MZH327725 NJD327705:NJD327725 NSZ327705:NSZ327725 OCV327705:OCV327725 OMR327705:OMR327725 OWN327705:OWN327725 PGJ327705:PGJ327725 PQF327705:PQF327725 QAB327705:QAB327725 QJX327705:QJX327725 QTT327705:QTT327725 RDP327705:RDP327725 RNL327705:RNL327725 RXH327705:RXH327725 SHD327705:SHD327725 SQZ327705:SQZ327725 TAV327705:TAV327725 TKR327705:TKR327725 TUN327705:TUN327725 UEJ327705:UEJ327725 UOF327705:UOF327725 UYB327705:UYB327725 VHX327705:VHX327725 VRT327705:VRT327725 WBP327705:WBP327725 WLL327705:WLL327725 WVH327705:WVH327725 XFD327705:XFD327725 IV393241:IV393261 SR393241:SR393261 ACN393241:ACN393261 AMJ393241:AMJ393261 AWF393241:AWF393261 BGB393241:BGB393261 BPX393241:BPX393261 BZT393241:BZT393261 CJP393241:CJP393261 CTL393241:CTL393261 DDH393241:DDH393261 DND393241:DND393261 DWZ393241:DWZ393261 EGV393241:EGV393261 EQR393241:EQR393261 FAN393241:FAN393261 FKJ393241:FKJ393261 FUF393241:FUF393261 GEB393241:GEB393261 GNX393241:GNX393261 GXT393241:GXT393261 HHP393241:HHP393261 HRL393241:HRL393261 IBH393241:IBH393261 ILD393241:ILD393261 IUZ393241:IUZ393261 JEV393241:JEV393261 JOR393241:JOR393261 JYN393241:JYN393261 KIJ393241:KIJ393261 KSF393241:KSF393261 LCB393241:LCB393261 LLX393241:LLX393261 LVT393241:LVT393261 MFP393241:MFP393261 MPL393241:MPL393261 MZH393241:MZH393261 NJD393241:NJD393261 NSZ393241:NSZ393261 OCV393241:OCV393261 OMR393241:OMR393261 OWN393241:OWN393261 PGJ393241:PGJ393261 PQF393241:PQF393261 QAB393241:QAB393261 QJX393241:QJX393261 QTT393241:QTT393261 RDP393241:RDP393261 RNL393241:RNL393261 RXH393241:RXH393261 SHD393241:SHD393261 SQZ393241:SQZ393261 TAV393241:TAV393261 TKR393241:TKR393261 TUN393241:TUN393261 UEJ393241:UEJ393261 UOF393241:UOF393261 UYB393241:UYB393261 VHX393241:VHX393261 VRT393241:VRT393261 WBP393241:WBP393261 WLL393241:WLL393261 WVH393241:WVH393261 XFD393241:XFD393261 IV458777:IV458797 SR458777:SR458797 ACN458777:ACN458797 AMJ458777:AMJ458797 AWF458777:AWF458797 BGB458777:BGB458797 BPX458777:BPX458797 BZT458777:BZT458797 CJP458777:CJP458797 CTL458777:CTL458797 DDH458777:DDH458797 DND458777:DND458797 DWZ458777:DWZ458797 EGV458777:EGV458797 EQR458777:EQR458797 FAN458777:FAN458797 FKJ458777:FKJ458797 FUF458777:FUF458797 GEB458777:GEB458797 GNX458777:GNX458797 GXT458777:GXT458797 HHP458777:HHP458797 HRL458777:HRL458797 IBH458777:IBH458797 ILD458777:ILD458797 IUZ458777:IUZ458797 JEV458777:JEV458797 JOR458777:JOR458797 JYN458777:JYN458797 KIJ458777:KIJ458797 KSF458777:KSF458797 LCB458777:LCB458797 LLX458777:LLX458797 LVT458777:LVT458797 MFP458777:MFP458797 MPL458777:MPL458797 MZH458777:MZH458797 NJD458777:NJD458797 NSZ458777:NSZ458797 OCV458777:OCV458797 OMR458777:OMR458797 OWN458777:OWN458797 PGJ458777:PGJ458797 PQF458777:PQF458797 QAB458777:QAB458797 QJX458777:QJX458797 QTT458777:QTT458797 RDP458777:RDP458797 RNL458777:RNL458797 RXH458777:RXH458797 SHD458777:SHD458797 SQZ458777:SQZ458797 TAV458777:TAV458797 TKR458777:TKR458797 TUN458777:TUN458797 UEJ458777:UEJ458797 UOF458777:UOF458797 UYB458777:UYB458797 VHX458777:VHX458797 VRT458777:VRT458797 WBP458777:WBP458797 WLL458777:WLL458797 WVH458777:WVH458797 XFD458777:XFD458797 IV524313:IV524333 SR524313:SR524333 ACN524313:ACN524333 AMJ524313:AMJ524333 AWF524313:AWF524333 BGB524313:BGB524333 BPX524313:BPX524333 BZT524313:BZT524333 CJP524313:CJP524333 CTL524313:CTL524333 DDH524313:DDH524333 DND524313:DND524333 DWZ524313:DWZ524333 EGV524313:EGV524333 EQR524313:EQR524333 FAN524313:FAN524333 FKJ524313:FKJ524333 FUF524313:FUF524333 GEB524313:GEB524333 GNX524313:GNX524333 GXT524313:GXT524333 HHP524313:HHP524333 HRL524313:HRL524333 IBH524313:IBH524333 ILD524313:ILD524333 IUZ524313:IUZ524333 JEV524313:JEV524333 JOR524313:JOR524333 JYN524313:JYN524333 KIJ524313:KIJ524333 KSF524313:KSF524333 LCB524313:LCB524333 LLX524313:LLX524333 LVT524313:LVT524333 MFP524313:MFP524333 MPL524313:MPL524333 MZH524313:MZH524333 NJD524313:NJD524333 NSZ524313:NSZ524333 OCV524313:OCV524333 OMR524313:OMR524333 OWN524313:OWN524333 PGJ524313:PGJ524333 PQF524313:PQF524333 QAB524313:QAB524333 QJX524313:QJX524333 QTT524313:QTT524333 RDP524313:RDP524333 RNL524313:RNL524333 RXH524313:RXH524333 SHD524313:SHD524333 SQZ524313:SQZ524333 TAV524313:TAV524333 TKR524313:TKR524333 TUN524313:TUN524333 UEJ524313:UEJ524333 UOF524313:UOF524333 UYB524313:UYB524333 VHX524313:VHX524333 VRT524313:VRT524333 WBP524313:WBP524333 WLL524313:WLL524333 WVH524313:WVH524333 XFD524313:XFD524333 IV589849:IV589869 SR589849:SR589869 ACN589849:ACN589869 AMJ589849:AMJ589869 AWF589849:AWF589869 BGB589849:BGB589869 BPX589849:BPX589869 BZT589849:BZT589869 CJP589849:CJP589869 CTL589849:CTL589869 DDH589849:DDH589869 DND589849:DND589869 DWZ589849:DWZ589869 EGV589849:EGV589869 EQR589849:EQR589869 FAN589849:FAN589869 FKJ589849:FKJ589869 FUF589849:FUF589869 GEB589849:GEB589869 GNX589849:GNX589869 GXT589849:GXT589869 HHP589849:HHP589869 HRL589849:HRL589869 IBH589849:IBH589869 ILD589849:ILD589869 IUZ589849:IUZ589869 JEV589849:JEV589869 JOR589849:JOR589869 JYN589849:JYN589869 KIJ589849:KIJ589869 KSF589849:KSF589869 LCB589849:LCB589869 LLX589849:LLX589869 LVT589849:LVT589869 MFP589849:MFP589869 MPL589849:MPL589869 MZH589849:MZH589869 NJD589849:NJD589869 NSZ589849:NSZ589869 OCV589849:OCV589869 OMR589849:OMR589869 OWN589849:OWN589869 PGJ589849:PGJ589869 PQF589849:PQF589869 QAB589849:QAB589869 QJX589849:QJX589869 QTT589849:QTT589869 RDP589849:RDP589869 RNL589849:RNL589869 RXH589849:RXH589869 SHD589849:SHD589869 SQZ589849:SQZ589869 TAV589849:TAV589869 TKR589849:TKR589869 TUN589849:TUN589869 UEJ589849:UEJ589869 UOF589849:UOF589869 UYB589849:UYB589869 VHX589849:VHX589869 VRT589849:VRT589869 WBP589849:WBP589869 WLL589849:WLL589869 WVH589849:WVH589869 XFD589849:XFD589869 IV655385:IV655405 SR655385:SR655405 ACN655385:ACN655405 AMJ655385:AMJ655405 AWF655385:AWF655405 BGB655385:BGB655405 BPX655385:BPX655405 BZT655385:BZT655405 CJP655385:CJP655405 CTL655385:CTL655405 DDH655385:DDH655405 DND655385:DND655405 DWZ655385:DWZ655405 EGV655385:EGV655405 EQR655385:EQR655405 FAN655385:FAN655405 FKJ655385:FKJ655405 FUF655385:FUF655405 GEB655385:GEB655405 GNX655385:GNX655405 GXT655385:GXT655405 HHP655385:HHP655405 HRL655385:HRL655405 IBH655385:IBH655405 ILD655385:ILD655405 IUZ655385:IUZ655405 JEV655385:JEV655405 JOR655385:JOR655405 JYN655385:JYN655405 KIJ655385:KIJ655405 KSF655385:KSF655405 LCB655385:LCB655405 LLX655385:LLX655405 LVT655385:LVT655405 MFP655385:MFP655405 MPL655385:MPL655405 MZH655385:MZH655405 NJD655385:NJD655405 NSZ655385:NSZ655405 OCV655385:OCV655405 OMR655385:OMR655405 OWN655385:OWN655405 PGJ655385:PGJ655405 PQF655385:PQF655405 QAB655385:QAB655405 QJX655385:QJX655405 QTT655385:QTT655405 RDP655385:RDP655405 RNL655385:RNL655405 RXH655385:RXH655405 SHD655385:SHD655405 SQZ655385:SQZ655405 TAV655385:TAV655405 TKR655385:TKR655405 TUN655385:TUN655405 UEJ655385:UEJ655405 UOF655385:UOF655405 UYB655385:UYB655405 VHX655385:VHX655405 VRT655385:VRT655405 WBP655385:WBP655405 WLL655385:WLL655405 WVH655385:WVH655405 XFD655385:XFD655405 IV720921:IV720941 SR720921:SR720941 ACN720921:ACN720941 AMJ720921:AMJ720941 AWF720921:AWF720941 BGB720921:BGB720941 BPX720921:BPX720941 BZT720921:BZT720941 CJP720921:CJP720941 CTL720921:CTL720941 DDH720921:DDH720941 DND720921:DND720941 DWZ720921:DWZ720941 EGV720921:EGV720941 EQR720921:EQR720941 FAN720921:FAN720941 FKJ720921:FKJ720941 FUF720921:FUF720941 GEB720921:GEB720941 GNX720921:GNX720941 GXT720921:GXT720941 HHP720921:HHP720941 HRL720921:HRL720941 IBH720921:IBH720941 ILD720921:ILD720941 IUZ720921:IUZ720941 JEV720921:JEV720941 JOR720921:JOR720941 JYN720921:JYN720941 KIJ720921:KIJ720941 KSF720921:KSF720941 LCB720921:LCB720941 LLX720921:LLX720941 LVT720921:LVT720941 MFP720921:MFP720941 MPL720921:MPL720941 MZH720921:MZH720941 NJD720921:NJD720941 NSZ720921:NSZ720941 OCV720921:OCV720941 OMR720921:OMR720941 OWN720921:OWN720941 PGJ720921:PGJ720941 PQF720921:PQF720941 QAB720921:QAB720941 QJX720921:QJX720941 QTT720921:QTT720941 RDP720921:RDP720941 RNL720921:RNL720941 RXH720921:RXH720941 SHD720921:SHD720941 SQZ720921:SQZ720941 TAV720921:TAV720941 TKR720921:TKR720941 TUN720921:TUN720941 UEJ720921:UEJ720941 UOF720921:UOF720941 UYB720921:UYB720941 VHX720921:VHX720941 VRT720921:VRT720941 WBP720921:WBP720941 WLL720921:WLL720941 WVH720921:WVH720941 XFD720921:XFD720941 IV786457:IV786477 SR786457:SR786477 ACN786457:ACN786477 AMJ786457:AMJ786477 AWF786457:AWF786477 BGB786457:BGB786477 BPX786457:BPX786477 BZT786457:BZT786477 CJP786457:CJP786477 CTL786457:CTL786477 DDH786457:DDH786477 DND786457:DND786477 DWZ786457:DWZ786477 EGV786457:EGV786477 EQR786457:EQR786477 FAN786457:FAN786477 FKJ786457:FKJ786477 FUF786457:FUF786477 GEB786457:GEB786477 GNX786457:GNX786477 GXT786457:GXT786477 HHP786457:HHP786477 HRL786457:HRL786477 IBH786457:IBH786477 ILD786457:ILD786477 IUZ786457:IUZ786477 JEV786457:JEV786477 JOR786457:JOR786477 JYN786457:JYN786477 KIJ786457:KIJ786477 KSF786457:KSF786477 LCB786457:LCB786477 LLX786457:LLX786477 LVT786457:LVT786477 MFP786457:MFP786477 MPL786457:MPL786477 MZH786457:MZH786477 NJD786457:NJD786477 NSZ786457:NSZ786477 OCV786457:OCV786477 OMR786457:OMR786477 OWN786457:OWN786477 PGJ786457:PGJ786477 PQF786457:PQF786477 QAB786457:QAB786477 QJX786457:QJX786477 QTT786457:QTT786477 RDP786457:RDP786477 RNL786457:RNL786477 RXH786457:RXH786477 SHD786457:SHD786477 SQZ786457:SQZ786477 TAV786457:TAV786477 TKR786457:TKR786477 TUN786457:TUN786477 UEJ786457:UEJ786477 UOF786457:UOF786477 UYB786457:UYB786477 VHX786457:VHX786477 VRT786457:VRT786477 WBP786457:WBP786477 WLL786457:WLL786477 WVH786457:WVH786477 XFD786457:XFD786477 IV851993:IV852013 SR851993:SR852013 ACN851993:ACN852013 AMJ851993:AMJ852013 AWF851993:AWF852013 BGB851993:BGB852013 BPX851993:BPX852013 BZT851993:BZT852013 CJP851993:CJP852013 CTL851993:CTL852013 DDH851993:DDH852013 DND851993:DND852013 DWZ851993:DWZ852013 EGV851993:EGV852013 EQR851993:EQR852013 FAN851993:FAN852013 FKJ851993:FKJ852013 FUF851993:FUF852013 GEB851993:GEB852013 GNX851993:GNX852013 GXT851993:GXT852013 HHP851993:HHP852013 HRL851993:HRL852013 IBH851993:IBH852013 ILD851993:ILD852013 IUZ851993:IUZ852013 JEV851993:JEV852013 JOR851993:JOR852013 JYN851993:JYN852013 KIJ851993:KIJ852013 KSF851993:KSF852013 LCB851993:LCB852013 LLX851993:LLX852013 LVT851993:LVT852013 MFP851993:MFP852013 MPL851993:MPL852013 MZH851993:MZH852013 NJD851993:NJD852013 NSZ851993:NSZ852013 OCV851993:OCV852013 OMR851993:OMR852013 OWN851993:OWN852013 PGJ851993:PGJ852013 PQF851993:PQF852013 QAB851993:QAB852013 QJX851993:QJX852013 QTT851993:QTT852013 RDP851993:RDP852013 RNL851993:RNL852013 RXH851993:RXH852013 SHD851993:SHD852013 SQZ851993:SQZ852013 TAV851993:TAV852013 TKR851993:TKR852013 TUN851993:TUN852013 UEJ851993:UEJ852013 UOF851993:UOF852013 UYB851993:UYB852013 VHX851993:VHX852013 VRT851993:VRT852013 WBP851993:WBP852013 WLL851993:WLL852013 WVH851993:WVH852013 XFD851993:XFD852013 IV917529:IV917549 SR917529:SR917549 ACN917529:ACN917549 AMJ917529:AMJ917549 AWF917529:AWF917549 BGB917529:BGB917549 BPX917529:BPX917549 BZT917529:BZT917549 CJP917529:CJP917549 CTL917529:CTL917549 DDH917529:DDH917549 DND917529:DND917549 DWZ917529:DWZ917549 EGV917529:EGV917549 EQR917529:EQR917549 FAN917529:FAN917549 FKJ917529:FKJ917549 FUF917529:FUF917549 GEB917529:GEB917549 GNX917529:GNX917549 GXT917529:GXT917549 HHP917529:HHP917549 HRL917529:HRL917549 IBH917529:IBH917549 ILD917529:ILD917549 IUZ917529:IUZ917549 JEV917529:JEV917549 JOR917529:JOR917549 JYN917529:JYN917549 KIJ917529:KIJ917549 KSF917529:KSF917549 LCB917529:LCB917549 LLX917529:LLX917549 LVT917529:LVT917549 MFP917529:MFP917549 MPL917529:MPL917549 MZH917529:MZH917549 NJD917529:NJD917549 NSZ917529:NSZ917549 OCV917529:OCV917549 OMR917529:OMR917549 OWN917529:OWN917549 PGJ917529:PGJ917549 PQF917529:PQF917549 QAB917529:QAB917549 QJX917529:QJX917549 QTT917529:QTT917549 RDP917529:RDP917549 RNL917529:RNL917549 RXH917529:RXH917549 SHD917529:SHD917549 SQZ917529:SQZ917549 TAV917529:TAV917549 TKR917529:TKR917549 TUN917529:TUN917549 UEJ917529:UEJ917549 UOF917529:UOF917549 UYB917529:UYB917549 VHX917529:VHX917549 VRT917529:VRT917549 WBP917529:WBP917549 WLL917529:WLL917549 WVH917529:WVH917549 XFD917529:XFD917549 IV983065:IV983085 SR983065:SR983085 ACN983065:ACN983085 AMJ983065:AMJ983085 AWF983065:AWF983085 BGB983065:BGB983085 BPX983065:BPX983085 BZT983065:BZT983085 CJP983065:CJP983085 CTL983065:CTL983085 DDH983065:DDH983085 DND983065:DND983085 DWZ983065:DWZ983085 EGV983065:EGV983085 EQR983065:EQR983085 FAN983065:FAN983085 FKJ983065:FKJ983085 FUF983065:FUF983085 GEB983065:GEB983085 GNX983065:GNX983085 GXT983065:GXT983085 HHP983065:HHP983085 HRL983065:HRL983085 IBH983065:IBH983085 ILD983065:ILD983085 IUZ983065:IUZ983085 JEV983065:JEV983085 JOR983065:JOR983085 JYN983065:JYN983085 KIJ983065:KIJ983085 KSF983065:KSF983085 LCB983065:LCB983085 LLX983065:LLX983085 LVT983065:LVT983085 MFP983065:MFP983085 MPL983065:MPL983085 MZH983065:MZH983085 NJD983065:NJD983085 NSZ983065:NSZ983085 OCV983065:OCV983085 OMR983065:OMR983085 OWN983065:OWN983085 PGJ983065:PGJ983085 PQF983065:PQF983085 QAB983065:QAB983085 QJX983065:QJX983085 QTT983065:QTT983085 RDP983065:RDP983085 RNL983065:RNL983085 RXH983065:RXH983085 SHD983065:SHD983085 SQZ983065:SQZ983085 TAV983065:TAV983085 TKR983065:TKR983085 TUN983065:TUN983085 UEJ983065:UEJ983085 UOF983065:UOF983085 UYB983065:UYB983085 VHX983065:VHX983085 VRT983065:VRT983085 WBP983065:WBP983085 WLL983065:WLL983085 WVH983065:WVH983085 XFD983065:XFD983085">
      <formula1>0</formula1>
      <formula2>1</formula2>
    </dataValidation>
  </dataValidations>
  <pageMargins left="0.7" right="0.7" top="0.75" bottom="0.75" header="0.3" footer="0.3"/>
  <pageSetup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0"/>
  <sheetViews>
    <sheetView topLeftCell="F49" zoomScale="80" zoomScaleNormal="80" workbookViewId="0">
      <selection activeCell="D13" sqref="D13"/>
    </sheetView>
  </sheetViews>
  <sheetFormatPr baseColWidth="10" defaultColWidth="2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21.85546875" style="31" customWidth="1"/>
    <col min="18" max="18" width="18.28515625" style="31" customWidth="1"/>
    <col min="19" max="22" width="6.42578125" style="31" customWidth="1"/>
    <col min="23" max="251" width="11.42578125" style="31" customWidth="1"/>
    <col min="252" max="252" width="1" style="31" customWidth="1"/>
    <col min="253" max="253" width="4.28515625" style="31" customWidth="1"/>
    <col min="254" max="254" width="34.7109375" style="31" customWidth="1"/>
    <col min="255" max="255" width="0" style="31" hidden="1" customWidth="1"/>
    <col min="256" max="256" width="20" style="31"/>
    <col min="257" max="257" width="3.140625" style="31" bestFit="1" customWidth="1"/>
    <col min="258" max="258" width="58.85546875" style="31" customWidth="1"/>
    <col min="259" max="259" width="31.140625" style="31" customWidth="1"/>
    <col min="260" max="260" width="26.7109375" style="31" customWidth="1"/>
    <col min="261" max="261" width="25" style="31" customWidth="1"/>
    <col min="262" max="263" width="29.7109375" style="31" customWidth="1"/>
    <col min="264" max="264" width="23" style="31" customWidth="1"/>
    <col min="265" max="265" width="27.28515625" style="31" customWidth="1"/>
    <col min="266" max="266" width="29.5703125" style="31" customWidth="1"/>
    <col min="267" max="267" width="33" style="31" customWidth="1"/>
    <col min="268" max="268" width="29.85546875" style="31" customWidth="1"/>
    <col min="269" max="269" width="26.28515625" style="31" customWidth="1"/>
    <col min="270" max="270" width="22.140625" style="31" customWidth="1"/>
    <col min="271" max="271" width="26.140625" style="31" customWidth="1"/>
    <col min="272" max="272" width="19.5703125" style="31" bestFit="1" customWidth="1"/>
    <col min="273" max="273" width="21.85546875" style="31" customWidth="1"/>
    <col min="274" max="274" width="18.28515625" style="31" customWidth="1"/>
    <col min="275" max="278" width="6.42578125" style="31" customWidth="1"/>
    <col min="279" max="507" width="11.42578125" style="31" customWidth="1"/>
    <col min="508" max="508" width="1" style="31" customWidth="1"/>
    <col min="509" max="509" width="4.28515625" style="31" customWidth="1"/>
    <col min="510" max="510" width="34.7109375" style="31" customWidth="1"/>
    <col min="511" max="511" width="0" style="31" hidden="1" customWidth="1"/>
    <col min="512" max="512" width="20" style="31"/>
    <col min="513" max="513" width="3.140625" style="31" bestFit="1" customWidth="1"/>
    <col min="514" max="514" width="58.85546875" style="31" customWidth="1"/>
    <col min="515" max="515" width="31.140625" style="31" customWidth="1"/>
    <col min="516" max="516" width="26.7109375" style="31" customWidth="1"/>
    <col min="517" max="517" width="25" style="31" customWidth="1"/>
    <col min="518" max="519" width="29.7109375" style="31" customWidth="1"/>
    <col min="520" max="520" width="23" style="31" customWidth="1"/>
    <col min="521" max="521" width="27.28515625" style="31" customWidth="1"/>
    <col min="522" max="522" width="29.5703125" style="31" customWidth="1"/>
    <col min="523" max="523" width="33" style="31" customWidth="1"/>
    <col min="524" max="524" width="29.85546875" style="31" customWidth="1"/>
    <col min="525" max="525" width="26.28515625" style="31" customWidth="1"/>
    <col min="526" max="526" width="22.140625" style="31" customWidth="1"/>
    <col min="527" max="527" width="26.140625" style="31" customWidth="1"/>
    <col min="528" max="528" width="19.5703125" style="31" bestFit="1" customWidth="1"/>
    <col min="529" max="529" width="21.85546875" style="31" customWidth="1"/>
    <col min="530" max="530" width="18.28515625" style="31" customWidth="1"/>
    <col min="531" max="534" width="6.42578125" style="31" customWidth="1"/>
    <col min="535" max="763" width="11.42578125" style="31" customWidth="1"/>
    <col min="764" max="764" width="1" style="31" customWidth="1"/>
    <col min="765" max="765" width="4.28515625" style="31" customWidth="1"/>
    <col min="766" max="766" width="34.7109375" style="31" customWidth="1"/>
    <col min="767" max="767" width="0" style="31" hidden="1" customWidth="1"/>
    <col min="768" max="768" width="20" style="31"/>
    <col min="769" max="769" width="3.140625" style="31" bestFit="1" customWidth="1"/>
    <col min="770" max="770" width="58.85546875" style="31" customWidth="1"/>
    <col min="771" max="771" width="31.140625" style="31" customWidth="1"/>
    <col min="772" max="772" width="26.7109375" style="31" customWidth="1"/>
    <col min="773" max="773" width="25" style="31" customWidth="1"/>
    <col min="774" max="775" width="29.7109375" style="31" customWidth="1"/>
    <col min="776" max="776" width="23" style="31" customWidth="1"/>
    <col min="777" max="777" width="27.28515625" style="31" customWidth="1"/>
    <col min="778" max="778" width="29.5703125" style="31" customWidth="1"/>
    <col min="779" max="779" width="33" style="31" customWidth="1"/>
    <col min="780" max="780" width="29.85546875" style="31" customWidth="1"/>
    <col min="781" max="781" width="26.28515625" style="31" customWidth="1"/>
    <col min="782" max="782" width="22.140625" style="31" customWidth="1"/>
    <col min="783" max="783" width="26.140625" style="31" customWidth="1"/>
    <col min="784" max="784" width="19.5703125" style="31" bestFit="1" customWidth="1"/>
    <col min="785" max="785" width="21.85546875" style="31" customWidth="1"/>
    <col min="786" max="786" width="18.28515625" style="31" customWidth="1"/>
    <col min="787" max="790" width="6.42578125" style="31" customWidth="1"/>
    <col min="791" max="1019" width="11.42578125" style="31" customWidth="1"/>
    <col min="1020" max="1020" width="1" style="31" customWidth="1"/>
    <col min="1021" max="1021" width="4.28515625" style="31" customWidth="1"/>
    <col min="1022" max="1022" width="34.7109375" style="31" customWidth="1"/>
    <col min="1023" max="1023" width="0" style="31" hidden="1" customWidth="1"/>
    <col min="1024" max="1024" width="20" style="31"/>
    <col min="1025" max="1025" width="3.140625" style="31" bestFit="1" customWidth="1"/>
    <col min="1026" max="1026" width="58.85546875" style="31" customWidth="1"/>
    <col min="1027" max="1027" width="31.140625" style="31" customWidth="1"/>
    <col min="1028" max="1028" width="26.7109375" style="31" customWidth="1"/>
    <col min="1029" max="1029" width="25" style="31" customWidth="1"/>
    <col min="1030" max="1031" width="29.7109375" style="31" customWidth="1"/>
    <col min="1032" max="1032" width="23" style="31" customWidth="1"/>
    <col min="1033" max="1033" width="27.28515625" style="31" customWidth="1"/>
    <col min="1034" max="1034" width="29.5703125" style="31" customWidth="1"/>
    <col min="1035" max="1035" width="33" style="31" customWidth="1"/>
    <col min="1036" max="1036" width="29.85546875" style="31" customWidth="1"/>
    <col min="1037" max="1037" width="26.28515625" style="31" customWidth="1"/>
    <col min="1038" max="1038" width="22.140625" style="31" customWidth="1"/>
    <col min="1039" max="1039" width="26.140625" style="31" customWidth="1"/>
    <col min="1040" max="1040" width="19.5703125" style="31" bestFit="1" customWidth="1"/>
    <col min="1041" max="1041" width="21.85546875" style="31" customWidth="1"/>
    <col min="1042" max="1042" width="18.28515625" style="31" customWidth="1"/>
    <col min="1043" max="1046" width="6.42578125" style="31" customWidth="1"/>
    <col min="1047" max="1275" width="11.42578125" style="31" customWidth="1"/>
    <col min="1276" max="1276" width="1" style="31" customWidth="1"/>
    <col min="1277" max="1277" width="4.28515625" style="31" customWidth="1"/>
    <col min="1278" max="1278" width="34.7109375" style="31" customWidth="1"/>
    <col min="1279" max="1279" width="0" style="31" hidden="1" customWidth="1"/>
    <col min="1280" max="1280" width="20" style="31"/>
    <col min="1281" max="1281" width="3.140625" style="31" bestFit="1" customWidth="1"/>
    <col min="1282" max="1282" width="58.85546875" style="31" customWidth="1"/>
    <col min="1283" max="1283" width="31.140625" style="31" customWidth="1"/>
    <col min="1284" max="1284" width="26.7109375" style="31" customWidth="1"/>
    <col min="1285" max="1285" width="25" style="31" customWidth="1"/>
    <col min="1286" max="1287" width="29.7109375" style="31" customWidth="1"/>
    <col min="1288" max="1288" width="23" style="31" customWidth="1"/>
    <col min="1289" max="1289" width="27.28515625" style="31" customWidth="1"/>
    <col min="1290" max="1290" width="29.5703125" style="31" customWidth="1"/>
    <col min="1291" max="1291" width="33" style="31" customWidth="1"/>
    <col min="1292" max="1292" width="29.85546875" style="31" customWidth="1"/>
    <col min="1293" max="1293" width="26.28515625" style="31" customWidth="1"/>
    <col min="1294" max="1294" width="22.140625" style="31" customWidth="1"/>
    <col min="1295" max="1295" width="26.140625" style="31" customWidth="1"/>
    <col min="1296" max="1296" width="19.5703125" style="31" bestFit="1" customWidth="1"/>
    <col min="1297" max="1297" width="21.85546875" style="31" customWidth="1"/>
    <col min="1298" max="1298" width="18.28515625" style="31" customWidth="1"/>
    <col min="1299" max="1302" width="6.42578125" style="31" customWidth="1"/>
    <col min="1303" max="1531" width="11.42578125" style="31" customWidth="1"/>
    <col min="1532" max="1532" width="1" style="31" customWidth="1"/>
    <col min="1533" max="1533" width="4.28515625" style="31" customWidth="1"/>
    <col min="1534" max="1534" width="34.7109375" style="31" customWidth="1"/>
    <col min="1535" max="1535" width="0" style="31" hidden="1" customWidth="1"/>
    <col min="1536" max="1536" width="20" style="31"/>
    <col min="1537" max="1537" width="3.140625" style="31" bestFit="1" customWidth="1"/>
    <col min="1538" max="1538" width="58.85546875" style="31" customWidth="1"/>
    <col min="1539" max="1539" width="31.140625" style="31" customWidth="1"/>
    <col min="1540" max="1540" width="26.7109375" style="31" customWidth="1"/>
    <col min="1541" max="1541" width="25" style="31" customWidth="1"/>
    <col min="1542" max="1543" width="29.7109375" style="31" customWidth="1"/>
    <col min="1544" max="1544" width="23" style="31" customWidth="1"/>
    <col min="1545" max="1545" width="27.28515625" style="31" customWidth="1"/>
    <col min="1546" max="1546" width="29.5703125" style="31" customWidth="1"/>
    <col min="1547" max="1547" width="33" style="31" customWidth="1"/>
    <col min="1548" max="1548" width="29.85546875" style="31" customWidth="1"/>
    <col min="1549" max="1549" width="26.28515625" style="31" customWidth="1"/>
    <col min="1550" max="1550" width="22.140625" style="31" customWidth="1"/>
    <col min="1551" max="1551" width="26.140625" style="31" customWidth="1"/>
    <col min="1552" max="1552" width="19.5703125" style="31" bestFit="1" customWidth="1"/>
    <col min="1553" max="1553" width="21.85546875" style="31" customWidth="1"/>
    <col min="1554" max="1554" width="18.28515625" style="31" customWidth="1"/>
    <col min="1555" max="1558" width="6.42578125" style="31" customWidth="1"/>
    <col min="1559" max="1787" width="11.42578125" style="31" customWidth="1"/>
    <col min="1788" max="1788" width="1" style="31" customWidth="1"/>
    <col min="1789" max="1789" width="4.28515625" style="31" customWidth="1"/>
    <col min="1790" max="1790" width="34.7109375" style="31" customWidth="1"/>
    <col min="1791" max="1791" width="0" style="31" hidden="1" customWidth="1"/>
    <col min="1792" max="1792" width="20" style="31"/>
    <col min="1793" max="1793" width="3.140625" style="31" bestFit="1" customWidth="1"/>
    <col min="1794" max="1794" width="58.85546875" style="31" customWidth="1"/>
    <col min="1795" max="1795" width="31.140625" style="31" customWidth="1"/>
    <col min="1796" max="1796" width="26.7109375" style="31" customWidth="1"/>
    <col min="1797" max="1797" width="25" style="31" customWidth="1"/>
    <col min="1798" max="1799" width="29.7109375" style="31" customWidth="1"/>
    <col min="1800" max="1800" width="23" style="31" customWidth="1"/>
    <col min="1801" max="1801" width="27.28515625" style="31" customWidth="1"/>
    <col min="1802" max="1802" width="29.5703125" style="31" customWidth="1"/>
    <col min="1803" max="1803" width="33" style="31" customWidth="1"/>
    <col min="1804" max="1804" width="29.85546875" style="31" customWidth="1"/>
    <col min="1805" max="1805" width="26.28515625" style="31" customWidth="1"/>
    <col min="1806" max="1806" width="22.140625" style="31" customWidth="1"/>
    <col min="1807" max="1807" width="26.140625" style="31" customWidth="1"/>
    <col min="1808" max="1808" width="19.5703125" style="31" bestFit="1" customWidth="1"/>
    <col min="1809" max="1809" width="21.85546875" style="31" customWidth="1"/>
    <col min="1810" max="1810" width="18.28515625" style="31" customWidth="1"/>
    <col min="1811" max="1814" width="6.42578125" style="31" customWidth="1"/>
    <col min="1815" max="2043" width="11.42578125" style="31" customWidth="1"/>
    <col min="2044" max="2044" width="1" style="31" customWidth="1"/>
    <col min="2045" max="2045" width="4.28515625" style="31" customWidth="1"/>
    <col min="2046" max="2046" width="34.7109375" style="31" customWidth="1"/>
    <col min="2047" max="2047" width="0" style="31" hidden="1" customWidth="1"/>
    <col min="2048" max="2048" width="20" style="31"/>
    <col min="2049" max="2049" width="3.140625" style="31" bestFit="1" customWidth="1"/>
    <col min="2050" max="2050" width="58.85546875" style="31" customWidth="1"/>
    <col min="2051" max="2051" width="31.140625" style="31" customWidth="1"/>
    <col min="2052" max="2052" width="26.7109375" style="31" customWidth="1"/>
    <col min="2053" max="2053" width="25" style="31" customWidth="1"/>
    <col min="2054" max="2055" width="29.7109375" style="31" customWidth="1"/>
    <col min="2056" max="2056" width="23" style="31" customWidth="1"/>
    <col min="2057" max="2057" width="27.28515625" style="31" customWidth="1"/>
    <col min="2058" max="2058" width="29.5703125" style="31" customWidth="1"/>
    <col min="2059" max="2059" width="33" style="31" customWidth="1"/>
    <col min="2060" max="2060" width="29.85546875" style="31" customWidth="1"/>
    <col min="2061" max="2061" width="26.28515625" style="31" customWidth="1"/>
    <col min="2062" max="2062" width="22.140625" style="31" customWidth="1"/>
    <col min="2063" max="2063" width="26.140625" style="31" customWidth="1"/>
    <col min="2064" max="2064" width="19.5703125" style="31" bestFit="1" customWidth="1"/>
    <col min="2065" max="2065" width="21.85546875" style="31" customWidth="1"/>
    <col min="2066" max="2066" width="18.28515625" style="31" customWidth="1"/>
    <col min="2067" max="2070" width="6.42578125" style="31" customWidth="1"/>
    <col min="2071" max="2299" width="11.42578125" style="31" customWidth="1"/>
    <col min="2300" max="2300" width="1" style="31" customWidth="1"/>
    <col min="2301" max="2301" width="4.28515625" style="31" customWidth="1"/>
    <col min="2302" max="2302" width="34.7109375" style="31" customWidth="1"/>
    <col min="2303" max="2303" width="0" style="31" hidden="1" customWidth="1"/>
    <col min="2304" max="2304" width="20" style="31"/>
    <col min="2305" max="2305" width="3.140625" style="31" bestFit="1" customWidth="1"/>
    <col min="2306" max="2306" width="58.85546875" style="31" customWidth="1"/>
    <col min="2307" max="2307" width="31.140625" style="31" customWidth="1"/>
    <col min="2308" max="2308" width="26.7109375" style="31" customWidth="1"/>
    <col min="2309" max="2309" width="25" style="31" customWidth="1"/>
    <col min="2310" max="2311" width="29.7109375" style="31" customWidth="1"/>
    <col min="2312" max="2312" width="23" style="31" customWidth="1"/>
    <col min="2313" max="2313" width="27.28515625" style="31" customWidth="1"/>
    <col min="2314" max="2314" width="29.5703125" style="31" customWidth="1"/>
    <col min="2315" max="2315" width="33" style="31" customWidth="1"/>
    <col min="2316" max="2316" width="29.85546875" style="31" customWidth="1"/>
    <col min="2317" max="2317" width="26.28515625" style="31" customWidth="1"/>
    <col min="2318" max="2318" width="22.140625" style="31" customWidth="1"/>
    <col min="2319" max="2319" width="26.140625" style="31" customWidth="1"/>
    <col min="2320" max="2320" width="19.5703125" style="31" bestFit="1" customWidth="1"/>
    <col min="2321" max="2321" width="21.85546875" style="31" customWidth="1"/>
    <col min="2322" max="2322" width="18.28515625" style="31" customWidth="1"/>
    <col min="2323" max="2326" width="6.42578125" style="31" customWidth="1"/>
    <col min="2327" max="2555" width="11.42578125" style="31" customWidth="1"/>
    <col min="2556" max="2556" width="1" style="31" customWidth="1"/>
    <col min="2557" max="2557" width="4.28515625" style="31" customWidth="1"/>
    <col min="2558" max="2558" width="34.7109375" style="31" customWidth="1"/>
    <col min="2559" max="2559" width="0" style="31" hidden="1" customWidth="1"/>
    <col min="2560" max="2560" width="20" style="31"/>
    <col min="2561" max="2561" width="3.140625" style="31" bestFit="1" customWidth="1"/>
    <col min="2562" max="2562" width="58.85546875" style="31" customWidth="1"/>
    <col min="2563" max="2563" width="31.140625" style="31" customWidth="1"/>
    <col min="2564" max="2564" width="26.7109375" style="31" customWidth="1"/>
    <col min="2565" max="2565" width="25" style="31" customWidth="1"/>
    <col min="2566" max="2567" width="29.7109375" style="31" customWidth="1"/>
    <col min="2568" max="2568" width="23" style="31" customWidth="1"/>
    <col min="2569" max="2569" width="27.28515625" style="31" customWidth="1"/>
    <col min="2570" max="2570" width="29.5703125" style="31" customWidth="1"/>
    <col min="2571" max="2571" width="33" style="31" customWidth="1"/>
    <col min="2572" max="2572" width="29.85546875" style="31" customWidth="1"/>
    <col min="2573" max="2573" width="26.28515625" style="31" customWidth="1"/>
    <col min="2574" max="2574" width="22.140625" style="31" customWidth="1"/>
    <col min="2575" max="2575" width="26.140625" style="31" customWidth="1"/>
    <col min="2576" max="2576" width="19.5703125" style="31" bestFit="1" customWidth="1"/>
    <col min="2577" max="2577" width="21.85546875" style="31" customWidth="1"/>
    <col min="2578" max="2578" width="18.28515625" style="31" customWidth="1"/>
    <col min="2579" max="2582" width="6.42578125" style="31" customWidth="1"/>
    <col min="2583" max="2811" width="11.42578125" style="31" customWidth="1"/>
    <col min="2812" max="2812" width="1" style="31" customWidth="1"/>
    <col min="2813" max="2813" width="4.28515625" style="31" customWidth="1"/>
    <col min="2814" max="2814" width="34.7109375" style="31" customWidth="1"/>
    <col min="2815" max="2815" width="0" style="31" hidden="1" customWidth="1"/>
    <col min="2816" max="2816" width="20" style="31"/>
    <col min="2817" max="2817" width="3.140625" style="31" bestFit="1" customWidth="1"/>
    <col min="2818" max="2818" width="58.85546875" style="31" customWidth="1"/>
    <col min="2819" max="2819" width="31.140625" style="31" customWidth="1"/>
    <col min="2820" max="2820" width="26.7109375" style="31" customWidth="1"/>
    <col min="2821" max="2821" width="25" style="31" customWidth="1"/>
    <col min="2822" max="2823" width="29.7109375" style="31" customWidth="1"/>
    <col min="2824" max="2824" width="23" style="31" customWidth="1"/>
    <col min="2825" max="2825" width="27.28515625" style="31" customWidth="1"/>
    <col min="2826" max="2826" width="29.5703125" style="31" customWidth="1"/>
    <col min="2827" max="2827" width="33" style="31" customWidth="1"/>
    <col min="2828" max="2828" width="29.85546875" style="31" customWidth="1"/>
    <col min="2829" max="2829" width="26.28515625" style="31" customWidth="1"/>
    <col min="2830" max="2830" width="22.140625" style="31" customWidth="1"/>
    <col min="2831" max="2831" width="26.140625" style="31" customWidth="1"/>
    <col min="2832" max="2832" width="19.5703125" style="31" bestFit="1" customWidth="1"/>
    <col min="2833" max="2833" width="21.85546875" style="31" customWidth="1"/>
    <col min="2834" max="2834" width="18.28515625" style="31" customWidth="1"/>
    <col min="2835" max="2838" width="6.42578125" style="31" customWidth="1"/>
    <col min="2839" max="3067" width="11.42578125" style="31" customWidth="1"/>
    <col min="3068" max="3068" width="1" style="31" customWidth="1"/>
    <col min="3069" max="3069" width="4.28515625" style="31" customWidth="1"/>
    <col min="3070" max="3070" width="34.7109375" style="31" customWidth="1"/>
    <col min="3071" max="3071" width="0" style="31" hidden="1" customWidth="1"/>
    <col min="3072" max="3072" width="20" style="31"/>
    <col min="3073" max="3073" width="3.140625" style="31" bestFit="1" customWidth="1"/>
    <col min="3074" max="3074" width="58.85546875" style="31" customWidth="1"/>
    <col min="3075" max="3075" width="31.140625" style="31" customWidth="1"/>
    <col min="3076" max="3076" width="26.7109375" style="31" customWidth="1"/>
    <col min="3077" max="3077" width="25" style="31" customWidth="1"/>
    <col min="3078" max="3079" width="29.7109375" style="31" customWidth="1"/>
    <col min="3080" max="3080" width="23" style="31" customWidth="1"/>
    <col min="3081" max="3081" width="27.28515625" style="31" customWidth="1"/>
    <col min="3082" max="3082" width="29.5703125" style="31" customWidth="1"/>
    <col min="3083" max="3083" width="33" style="31" customWidth="1"/>
    <col min="3084" max="3084" width="29.85546875" style="31" customWidth="1"/>
    <col min="3085" max="3085" width="26.28515625" style="31" customWidth="1"/>
    <col min="3086" max="3086" width="22.140625" style="31" customWidth="1"/>
    <col min="3087" max="3087" width="26.140625" style="31" customWidth="1"/>
    <col min="3088" max="3088" width="19.5703125" style="31" bestFit="1" customWidth="1"/>
    <col min="3089" max="3089" width="21.85546875" style="31" customWidth="1"/>
    <col min="3090" max="3090" width="18.28515625" style="31" customWidth="1"/>
    <col min="3091" max="3094" width="6.42578125" style="31" customWidth="1"/>
    <col min="3095" max="3323" width="11.42578125" style="31" customWidth="1"/>
    <col min="3324" max="3324" width="1" style="31" customWidth="1"/>
    <col min="3325" max="3325" width="4.28515625" style="31" customWidth="1"/>
    <col min="3326" max="3326" width="34.7109375" style="31" customWidth="1"/>
    <col min="3327" max="3327" width="0" style="31" hidden="1" customWidth="1"/>
    <col min="3328" max="3328" width="20" style="31"/>
    <col min="3329" max="3329" width="3.140625" style="31" bestFit="1" customWidth="1"/>
    <col min="3330" max="3330" width="58.85546875" style="31" customWidth="1"/>
    <col min="3331" max="3331" width="31.140625" style="31" customWidth="1"/>
    <col min="3332" max="3332" width="26.7109375" style="31" customWidth="1"/>
    <col min="3333" max="3333" width="25" style="31" customWidth="1"/>
    <col min="3334" max="3335" width="29.7109375" style="31" customWidth="1"/>
    <col min="3336" max="3336" width="23" style="31" customWidth="1"/>
    <col min="3337" max="3337" width="27.28515625" style="31" customWidth="1"/>
    <col min="3338" max="3338" width="29.5703125" style="31" customWidth="1"/>
    <col min="3339" max="3339" width="33" style="31" customWidth="1"/>
    <col min="3340" max="3340" width="29.85546875" style="31" customWidth="1"/>
    <col min="3341" max="3341" width="26.28515625" style="31" customWidth="1"/>
    <col min="3342" max="3342" width="22.140625" style="31" customWidth="1"/>
    <col min="3343" max="3343" width="26.140625" style="31" customWidth="1"/>
    <col min="3344" max="3344" width="19.5703125" style="31" bestFit="1" customWidth="1"/>
    <col min="3345" max="3345" width="21.85546875" style="31" customWidth="1"/>
    <col min="3346" max="3346" width="18.28515625" style="31" customWidth="1"/>
    <col min="3347" max="3350" width="6.42578125" style="31" customWidth="1"/>
    <col min="3351" max="3579" width="11.42578125" style="31" customWidth="1"/>
    <col min="3580" max="3580" width="1" style="31" customWidth="1"/>
    <col min="3581" max="3581" width="4.28515625" style="31" customWidth="1"/>
    <col min="3582" max="3582" width="34.7109375" style="31" customWidth="1"/>
    <col min="3583" max="3583" width="0" style="31" hidden="1" customWidth="1"/>
    <col min="3584" max="3584" width="20" style="31"/>
    <col min="3585" max="3585" width="3.140625" style="31" bestFit="1" customWidth="1"/>
    <col min="3586" max="3586" width="58.85546875" style="31" customWidth="1"/>
    <col min="3587" max="3587" width="31.140625" style="31" customWidth="1"/>
    <col min="3588" max="3588" width="26.7109375" style="31" customWidth="1"/>
    <col min="3589" max="3589" width="25" style="31" customWidth="1"/>
    <col min="3590" max="3591" width="29.7109375" style="31" customWidth="1"/>
    <col min="3592" max="3592" width="23" style="31" customWidth="1"/>
    <col min="3593" max="3593" width="27.28515625" style="31" customWidth="1"/>
    <col min="3594" max="3594" width="29.5703125" style="31" customWidth="1"/>
    <col min="3595" max="3595" width="33" style="31" customWidth="1"/>
    <col min="3596" max="3596" width="29.85546875" style="31" customWidth="1"/>
    <col min="3597" max="3597" width="26.28515625" style="31" customWidth="1"/>
    <col min="3598" max="3598" width="22.140625" style="31" customWidth="1"/>
    <col min="3599" max="3599" width="26.140625" style="31" customWidth="1"/>
    <col min="3600" max="3600" width="19.5703125" style="31" bestFit="1" customWidth="1"/>
    <col min="3601" max="3601" width="21.85546875" style="31" customWidth="1"/>
    <col min="3602" max="3602" width="18.28515625" style="31" customWidth="1"/>
    <col min="3603" max="3606" width="6.42578125" style="31" customWidth="1"/>
    <col min="3607" max="3835" width="11.42578125" style="31" customWidth="1"/>
    <col min="3836" max="3836" width="1" style="31" customWidth="1"/>
    <col min="3837" max="3837" width="4.28515625" style="31" customWidth="1"/>
    <col min="3838" max="3838" width="34.7109375" style="31" customWidth="1"/>
    <col min="3839" max="3839" width="0" style="31" hidden="1" customWidth="1"/>
    <col min="3840" max="3840" width="20" style="31"/>
    <col min="3841" max="3841" width="3.140625" style="31" bestFit="1" customWidth="1"/>
    <col min="3842" max="3842" width="58.85546875" style="31" customWidth="1"/>
    <col min="3843" max="3843" width="31.140625" style="31" customWidth="1"/>
    <col min="3844" max="3844" width="26.7109375" style="31" customWidth="1"/>
    <col min="3845" max="3845" width="25" style="31" customWidth="1"/>
    <col min="3846" max="3847" width="29.7109375" style="31" customWidth="1"/>
    <col min="3848" max="3848" width="23" style="31" customWidth="1"/>
    <col min="3849" max="3849" width="27.28515625" style="31" customWidth="1"/>
    <col min="3850" max="3850" width="29.5703125" style="31" customWidth="1"/>
    <col min="3851" max="3851" width="33" style="31" customWidth="1"/>
    <col min="3852" max="3852" width="29.85546875" style="31" customWidth="1"/>
    <col min="3853" max="3853" width="26.28515625" style="31" customWidth="1"/>
    <col min="3854" max="3854" width="22.140625" style="31" customWidth="1"/>
    <col min="3855" max="3855" width="26.140625" style="31" customWidth="1"/>
    <col min="3856" max="3856" width="19.5703125" style="31" bestFit="1" customWidth="1"/>
    <col min="3857" max="3857" width="21.85546875" style="31" customWidth="1"/>
    <col min="3858" max="3858" width="18.28515625" style="31" customWidth="1"/>
    <col min="3859" max="3862" width="6.42578125" style="31" customWidth="1"/>
    <col min="3863" max="4091" width="11.42578125" style="31" customWidth="1"/>
    <col min="4092" max="4092" width="1" style="31" customWidth="1"/>
    <col min="4093" max="4093" width="4.28515625" style="31" customWidth="1"/>
    <col min="4094" max="4094" width="34.7109375" style="31" customWidth="1"/>
    <col min="4095" max="4095" width="0" style="31" hidden="1" customWidth="1"/>
    <col min="4096" max="4096" width="20" style="31"/>
    <col min="4097" max="4097" width="3.140625" style="31" bestFit="1" customWidth="1"/>
    <col min="4098" max="4098" width="58.85546875" style="31" customWidth="1"/>
    <col min="4099" max="4099" width="31.140625" style="31" customWidth="1"/>
    <col min="4100" max="4100" width="26.7109375" style="31" customWidth="1"/>
    <col min="4101" max="4101" width="25" style="31" customWidth="1"/>
    <col min="4102" max="4103" width="29.7109375" style="31" customWidth="1"/>
    <col min="4104" max="4104" width="23" style="31" customWidth="1"/>
    <col min="4105" max="4105" width="27.28515625" style="31" customWidth="1"/>
    <col min="4106" max="4106" width="29.5703125" style="31" customWidth="1"/>
    <col min="4107" max="4107" width="33" style="31" customWidth="1"/>
    <col min="4108" max="4108" width="29.85546875" style="31" customWidth="1"/>
    <col min="4109" max="4109" width="26.28515625" style="31" customWidth="1"/>
    <col min="4110" max="4110" width="22.140625" style="31" customWidth="1"/>
    <col min="4111" max="4111" width="26.140625" style="31" customWidth="1"/>
    <col min="4112" max="4112" width="19.5703125" style="31" bestFit="1" customWidth="1"/>
    <col min="4113" max="4113" width="21.85546875" style="31" customWidth="1"/>
    <col min="4114" max="4114" width="18.28515625" style="31" customWidth="1"/>
    <col min="4115" max="4118" width="6.42578125" style="31" customWidth="1"/>
    <col min="4119" max="4347" width="11.42578125" style="31" customWidth="1"/>
    <col min="4348" max="4348" width="1" style="31" customWidth="1"/>
    <col min="4349" max="4349" width="4.28515625" style="31" customWidth="1"/>
    <col min="4350" max="4350" width="34.7109375" style="31" customWidth="1"/>
    <col min="4351" max="4351" width="0" style="31" hidden="1" customWidth="1"/>
    <col min="4352" max="4352" width="20" style="31"/>
    <col min="4353" max="4353" width="3.140625" style="31" bestFit="1" customWidth="1"/>
    <col min="4354" max="4354" width="58.85546875" style="31" customWidth="1"/>
    <col min="4355" max="4355" width="31.140625" style="31" customWidth="1"/>
    <col min="4356" max="4356" width="26.7109375" style="31" customWidth="1"/>
    <col min="4357" max="4357" width="25" style="31" customWidth="1"/>
    <col min="4358" max="4359" width="29.7109375" style="31" customWidth="1"/>
    <col min="4360" max="4360" width="23" style="31" customWidth="1"/>
    <col min="4361" max="4361" width="27.28515625" style="31" customWidth="1"/>
    <col min="4362" max="4362" width="29.5703125" style="31" customWidth="1"/>
    <col min="4363" max="4363" width="33" style="31" customWidth="1"/>
    <col min="4364" max="4364" width="29.85546875" style="31" customWidth="1"/>
    <col min="4365" max="4365" width="26.28515625" style="31" customWidth="1"/>
    <col min="4366" max="4366" width="22.140625" style="31" customWidth="1"/>
    <col min="4367" max="4367" width="26.140625" style="31" customWidth="1"/>
    <col min="4368" max="4368" width="19.5703125" style="31" bestFit="1" customWidth="1"/>
    <col min="4369" max="4369" width="21.85546875" style="31" customWidth="1"/>
    <col min="4370" max="4370" width="18.28515625" style="31" customWidth="1"/>
    <col min="4371" max="4374" width="6.42578125" style="31" customWidth="1"/>
    <col min="4375" max="4603" width="11.42578125" style="31" customWidth="1"/>
    <col min="4604" max="4604" width="1" style="31" customWidth="1"/>
    <col min="4605" max="4605" width="4.28515625" style="31" customWidth="1"/>
    <col min="4606" max="4606" width="34.7109375" style="31" customWidth="1"/>
    <col min="4607" max="4607" width="0" style="31" hidden="1" customWidth="1"/>
    <col min="4608" max="4608" width="20" style="31"/>
    <col min="4609" max="4609" width="3.140625" style="31" bestFit="1" customWidth="1"/>
    <col min="4610" max="4610" width="58.85546875" style="31" customWidth="1"/>
    <col min="4611" max="4611" width="31.140625" style="31" customWidth="1"/>
    <col min="4612" max="4612" width="26.7109375" style="31" customWidth="1"/>
    <col min="4613" max="4613" width="25" style="31" customWidth="1"/>
    <col min="4614" max="4615" width="29.7109375" style="31" customWidth="1"/>
    <col min="4616" max="4616" width="23" style="31" customWidth="1"/>
    <col min="4617" max="4617" width="27.28515625" style="31" customWidth="1"/>
    <col min="4618" max="4618" width="29.5703125" style="31" customWidth="1"/>
    <col min="4619" max="4619" width="33" style="31" customWidth="1"/>
    <col min="4620" max="4620" width="29.85546875" style="31" customWidth="1"/>
    <col min="4621" max="4621" width="26.28515625" style="31" customWidth="1"/>
    <col min="4622" max="4622" width="22.140625" style="31" customWidth="1"/>
    <col min="4623" max="4623" width="26.140625" style="31" customWidth="1"/>
    <col min="4624" max="4624" width="19.5703125" style="31" bestFit="1" customWidth="1"/>
    <col min="4625" max="4625" width="21.85546875" style="31" customWidth="1"/>
    <col min="4626" max="4626" width="18.28515625" style="31" customWidth="1"/>
    <col min="4627" max="4630" width="6.42578125" style="31" customWidth="1"/>
    <col min="4631" max="4859" width="11.42578125" style="31" customWidth="1"/>
    <col min="4860" max="4860" width="1" style="31" customWidth="1"/>
    <col min="4861" max="4861" width="4.28515625" style="31" customWidth="1"/>
    <col min="4862" max="4862" width="34.7109375" style="31" customWidth="1"/>
    <col min="4863" max="4863" width="0" style="31" hidden="1" customWidth="1"/>
    <col min="4864" max="4864" width="20" style="31"/>
    <col min="4865" max="4865" width="3.140625" style="31" bestFit="1" customWidth="1"/>
    <col min="4866" max="4866" width="58.85546875" style="31" customWidth="1"/>
    <col min="4867" max="4867" width="31.140625" style="31" customWidth="1"/>
    <col min="4868" max="4868" width="26.7109375" style="31" customWidth="1"/>
    <col min="4869" max="4869" width="25" style="31" customWidth="1"/>
    <col min="4870" max="4871" width="29.7109375" style="31" customWidth="1"/>
    <col min="4872" max="4872" width="23" style="31" customWidth="1"/>
    <col min="4873" max="4873" width="27.28515625" style="31" customWidth="1"/>
    <col min="4874" max="4874" width="29.5703125" style="31" customWidth="1"/>
    <col min="4875" max="4875" width="33" style="31" customWidth="1"/>
    <col min="4876" max="4876" width="29.85546875" style="31" customWidth="1"/>
    <col min="4877" max="4877" width="26.28515625" style="31" customWidth="1"/>
    <col min="4878" max="4878" width="22.140625" style="31" customWidth="1"/>
    <col min="4879" max="4879" width="26.140625" style="31" customWidth="1"/>
    <col min="4880" max="4880" width="19.5703125" style="31" bestFit="1" customWidth="1"/>
    <col min="4881" max="4881" width="21.85546875" style="31" customWidth="1"/>
    <col min="4882" max="4882" width="18.28515625" style="31" customWidth="1"/>
    <col min="4883" max="4886" width="6.42578125" style="31" customWidth="1"/>
    <col min="4887" max="5115" width="11.42578125" style="31" customWidth="1"/>
    <col min="5116" max="5116" width="1" style="31" customWidth="1"/>
    <col min="5117" max="5117" width="4.28515625" style="31" customWidth="1"/>
    <col min="5118" max="5118" width="34.7109375" style="31" customWidth="1"/>
    <col min="5119" max="5119" width="0" style="31" hidden="1" customWidth="1"/>
    <col min="5120" max="5120" width="20" style="31"/>
    <col min="5121" max="5121" width="3.140625" style="31" bestFit="1" customWidth="1"/>
    <col min="5122" max="5122" width="58.85546875" style="31" customWidth="1"/>
    <col min="5123" max="5123" width="31.140625" style="31" customWidth="1"/>
    <col min="5124" max="5124" width="26.7109375" style="31" customWidth="1"/>
    <col min="5125" max="5125" width="25" style="31" customWidth="1"/>
    <col min="5126" max="5127" width="29.7109375" style="31" customWidth="1"/>
    <col min="5128" max="5128" width="23" style="31" customWidth="1"/>
    <col min="5129" max="5129" width="27.28515625" style="31" customWidth="1"/>
    <col min="5130" max="5130" width="29.5703125" style="31" customWidth="1"/>
    <col min="5131" max="5131" width="33" style="31" customWidth="1"/>
    <col min="5132" max="5132" width="29.85546875" style="31" customWidth="1"/>
    <col min="5133" max="5133" width="26.28515625" style="31" customWidth="1"/>
    <col min="5134" max="5134" width="22.140625" style="31" customWidth="1"/>
    <col min="5135" max="5135" width="26.140625" style="31" customWidth="1"/>
    <col min="5136" max="5136" width="19.5703125" style="31" bestFit="1" customWidth="1"/>
    <col min="5137" max="5137" width="21.85546875" style="31" customWidth="1"/>
    <col min="5138" max="5138" width="18.28515625" style="31" customWidth="1"/>
    <col min="5139" max="5142" width="6.42578125" style="31" customWidth="1"/>
    <col min="5143" max="5371" width="11.42578125" style="31" customWidth="1"/>
    <col min="5372" max="5372" width="1" style="31" customWidth="1"/>
    <col min="5373" max="5373" width="4.28515625" style="31" customWidth="1"/>
    <col min="5374" max="5374" width="34.7109375" style="31" customWidth="1"/>
    <col min="5375" max="5375" width="0" style="31" hidden="1" customWidth="1"/>
    <col min="5376" max="5376" width="20" style="31"/>
    <col min="5377" max="5377" width="3.140625" style="31" bestFit="1" customWidth="1"/>
    <col min="5378" max="5378" width="58.85546875" style="31" customWidth="1"/>
    <col min="5379" max="5379" width="31.140625" style="31" customWidth="1"/>
    <col min="5380" max="5380" width="26.7109375" style="31" customWidth="1"/>
    <col min="5381" max="5381" width="25" style="31" customWidth="1"/>
    <col min="5382" max="5383" width="29.7109375" style="31" customWidth="1"/>
    <col min="5384" max="5384" width="23" style="31" customWidth="1"/>
    <col min="5385" max="5385" width="27.28515625" style="31" customWidth="1"/>
    <col min="5386" max="5386" width="29.5703125" style="31" customWidth="1"/>
    <col min="5387" max="5387" width="33" style="31" customWidth="1"/>
    <col min="5388" max="5388" width="29.85546875" style="31" customWidth="1"/>
    <col min="5389" max="5389" width="26.28515625" style="31" customWidth="1"/>
    <col min="5390" max="5390" width="22.140625" style="31" customWidth="1"/>
    <col min="5391" max="5391" width="26.140625" style="31" customWidth="1"/>
    <col min="5392" max="5392" width="19.5703125" style="31" bestFit="1" customWidth="1"/>
    <col min="5393" max="5393" width="21.85546875" style="31" customWidth="1"/>
    <col min="5394" max="5394" width="18.28515625" style="31" customWidth="1"/>
    <col min="5395" max="5398" width="6.42578125" style="31" customWidth="1"/>
    <col min="5399" max="5627" width="11.42578125" style="31" customWidth="1"/>
    <col min="5628" max="5628" width="1" style="31" customWidth="1"/>
    <col min="5629" max="5629" width="4.28515625" style="31" customWidth="1"/>
    <col min="5630" max="5630" width="34.7109375" style="31" customWidth="1"/>
    <col min="5631" max="5631" width="0" style="31" hidden="1" customWidth="1"/>
    <col min="5632" max="5632" width="20" style="31"/>
    <col min="5633" max="5633" width="3.140625" style="31" bestFit="1" customWidth="1"/>
    <col min="5634" max="5634" width="58.85546875" style="31" customWidth="1"/>
    <col min="5635" max="5635" width="31.140625" style="31" customWidth="1"/>
    <col min="5636" max="5636" width="26.7109375" style="31" customWidth="1"/>
    <col min="5637" max="5637" width="25" style="31" customWidth="1"/>
    <col min="5638" max="5639" width="29.7109375" style="31" customWidth="1"/>
    <col min="5640" max="5640" width="23" style="31" customWidth="1"/>
    <col min="5641" max="5641" width="27.28515625" style="31" customWidth="1"/>
    <col min="5642" max="5642" width="29.5703125" style="31" customWidth="1"/>
    <col min="5643" max="5643" width="33" style="31" customWidth="1"/>
    <col min="5644" max="5644" width="29.85546875" style="31" customWidth="1"/>
    <col min="5645" max="5645" width="26.28515625" style="31" customWidth="1"/>
    <col min="5646" max="5646" width="22.140625" style="31" customWidth="1"/>
    <col min="5647" max="5647" width="26.140625" style="31" customWidth="1"/>
    <col min="5648" max="5648" width="19.5703125" style="31" bestFit="1" customWidth="1"/>
    <col min="5649" max="5649" width="21.85546875" style="31" customWidth="1"/>
    <col min="5650" max="5650" width="18.28515625" style="31" customWidth="1"/>
    <col min="5651" max="5654" width="6.42578125" style="31" customWidth="1"/>
    <col min="5655" max="5883" width="11.42578125" style="31" customWidth="1"/>
    <col min="5884" max="5884" width="1" style="31" customWidth="1"/>
    <col min="5885" max="5885" width="4.28515625" style="31" customWidth="1"/>
    <col min="5886" max="5886" width="34.7109375" style="31" customWidth="1"/>
    <col min="5887" max="5887" width="0" style="31" hidden="1" customWidth="1"/>
    <col min="5888" max="5888" width="20" style="31"/>
    <col min="5889" max="5889" width="3.140625" style="31" bestFit="1" customWidth="1"/>
    <col min="5890" max="5890" width="58.85546875" style="31" customWidth="1"/>
    <col min="5891" max="5891" width="31.140625" style="31" customWidth="1"/>
    <col min="5892" max="5892" width="26.7109375" style="31" customWidth="1"/>
    <col min="5893" max="5893" width="25" style="31" customWidth="1"/>
    <col min="5894" max="5895" width="29.7109375" style="31" customWidth="1"/>
    <col min="5896" max="5896" width="23" style="31" customWidth="1"/>
    <col min="5897" max="5897" width="27.28515625" style="31" customWidth="1"/>
    <col min="5898" max="5898" width="29.5703125" style="31" customWidth="1"/>
    <col min="5899" max="5899" width="33" style="31" customWidth="1"/>
    <col min="5900" max="5900" width="29.85546875" style="31" customWidth="1"/>
    <col min="5901" max="5901" width="26.28515625" style="31" customWidth="1"/>
    <col min="5902" max="5902" width="22.140625" style="31" customWidth="1"/>
    <col min="5903" max="5903" width="26.140625" style="31" customWidth="1"/>
    <col min="5904" max="5904" width="19.5703125" style="31" bestFit="1" customWidth="1"/>
    <col min="5905" max="5905" width="21.85546875" style="31" customWidth="1"/>
    <col min="5906" max="5906" width="18.28515625" style="31" customWidth="1"/>
    <col min="5907" max="5910" width="6.42578125" style="31" customWidth="1"/>
    <col min="5911" max="6139" width="11.42578125" style="31" customWidth="1"/>
    <col min="6140" max="6140" width="1" style="31" customWidth="1"/>
    <col min="6141" max="6141" width="4.28515625" style="31" customWidth="1"/>
    <col min="6142" max="6142" width="34.7109375" style="31" customWidth="1"/>
    <col min="6143" max="6143" width="0" style="31" hidden="1" customWidth="1"/>
    <col min="6144" max="6144" width="20" style="31"/>
    <col min="6145" max="6145" width="3.140625" style="31" bestFit="1" customWidth="1"/>
    <col min="6146" max="6146" width="58.85546875" style="31" customWidth="1"/>
    <col min="6147" max="6147" width="31.140625" style="31" customWidth="1"/>
    <col min="6148" max="6148" width="26.7109375" style="31" customWidth="1"/>
    <col min="6149" max="6149" width="25" style="31" customWidth="1"/>
    <col min="6150" max="6151" width="29.7109375" style="31" customWidth="1"/>
    <col min="6152" max="6152" width="23" style="31" customWidth="1"/>
    <col min="6153" max="6153" width="27.28515625" style="31" customWidth="1"/>
    <col min="6154" max="6154" width="29.5703125" style="31" customWidth="1"/>
    <col min="6155" max="6155" width="33" style="31" customWidth="1"/>
    <col min="6156" max="6156" width="29.85546875" style="31" customWidth="1"/>
    <col min="6157" max="6157" width="26.28515625" style="31" customWidth="1"/>
    <col min="6158" max="6158" width="22.140625" style="31" customWidth="1"/>
    <col min="6159" max="6159" width="26.140625" style="31" customWidth="1"/>
    <col min="6160" max="6160" width="19.5703125" style="31" bestFit="1" customWidth="1"/>
    <col min="6161" max="6161" width="21.85546875" style="31" customWidth="1"/>
    <col min="6162" max="6162" width="18.28515625" style="31" customWidth="1"/>
    <col min="6163" max="6166" width="6.42578125" style="31" customWidth="1"/>
    <col min="6167" max="6395" width="11.42578125" style="31" customWidth="1"/>
    <col min="6396" max="6396" width="1" style="31" customWidth="1"/>
    <col min="6397" max="6397" width="4.28515625" style="31" customWidth="1"/>
    <col min="6398" max="6398" width="34.7109375" style="31" customWidth="1"/>
    <col min="6399" max="6399" width="0" style="31" hidden="1" customWidth="1"/>
    <col min="6400" max="6400" width="20" style="31"/>
    <col min="6401" max="6401" width="3.140625" style="31" bestFit="1" customWidth="1"/>
    <col min="6402" max="6402" width="58.85546875" style="31" customWidth="1"/>
    <col min="6403" max="6403" width="31.140625" style="31" customWidth="1"/>
    <col min="6404" max="6404" width="26.7109375" style="31" customWidth="1"/>
    <col min="6405" max="6405" width="25" style="31" customWidth="1"/>
    <col min="6406" max="6407" width="29.7109375" style="31" customWidth="1"/>
    <col min="6408" max="6408" width="23" style="31" customWidth="1"/>
    <col min="6409" max="6409" width="27.28515625" style="31" customWidth="1"/>
    <col min="6410" max="6410" width="29.5703125" style="31" customWidth="1"/>
    <col min="6411" max="6411" width="33" style="31" customWidth="1"/>
    <col min="6412" max="6412" width="29.85546875" style="31" customWidth="1"/>
    <col min="6413" max="6413" width="26.28515625" style="31" customWidth="1"/>
    <col min="6414" max="6414" width="22.140625" style="31" customWidth="1"/>
    <col min="6415" max="6415" width="26.140625" style="31" customWidth="1"/>
    <col min="6416" max="6416" width="19.5703125" style="31" bestFit="1" customWidth="1"/>
    <col min="6417" max="6417" width="21.85546875" style="31" customWidth="1"/>
    <col min="6418" max="6418" width="18.28515625" style="31" customWidth="1"/>
    <col min="6419" max="6422" width="6.42578125" style="31" customWidth="1"/>
    <col min="6423" max="6651" width="11.42578125" style="31" customWidth="1"/>
    <col min="6652" max="6652" width="1" style="31" customWidth="1"/>
    <col min="6653" max="6653" width="4.28515625" style="31" customWidth="1"/>
    <col min="6654" max="6654" width="34.7109375" style="31" customWidth="1"/>
    <col min="6655" max="6655" width="0" style="31" hidden="1" customWidth="1"/>
    <col min="6656" max="6656" width="20" style="31"/>
    <col min="6657" max="6657" width="3.140625" style="31" bestFit="1" customWidth="1"/>
    <col min="6658" max="6658" width="58.85546875" style="31" customWidth="1"/>
    <col min="6659" max="6659" width="31.140625" style="31" customWidth="1"/>
    <col min="6660" max="6660" width="26.7109375" style="31" customWidth="1"/>
    <col min="6661" max="6661" width="25" style="31" customWidth="1"/>
    <col min="6662" max="6663" width="29.7109375" style="31" customWidth="1"/>
    <col min="6664" max="6664" width="23" style="31" customWidth="1"/>
    <col min="6665" max="6665" width="27.28515625" style="31" customWidth="1"/>
    <col min="6666" max="6666" width="29.5703125" style="31" customWidth="1"/>
    <col min="6667" max="6667" width="33" style="31" customWidth="1"/>
    <col min="6668" max="6668" width="29.85546875" style="31" customWidth="1"/>
    <col min="6669" max="6669" width="26.28515625" style="31" customWidth="1"/>
    <col min="6670" max="6670" width="22.140625" style="31" customWidth="1"/>
    <col min="6671" max="6671" width="26.140625" style="31" customWidth="1"/>
    <col min="6672" max="6672" width="19.5703125" style="31" bestFit="1" customWidth="1"/>
    <col min="6673" max="6673" width="21.85546875" style="31" customWidth="1"/>
    <col min="6674" max="6674" width="18.28515625" style="31" customWidth="1"/>
    <col min="6675" max="6678" width="6.42578125" style="31" customWidth="1"/>
    <col min="6679" max="6907" width="11.42578125" style="31" customWidth="1"/>
    <col min="6908" max="6908" width="1" style="31" customWidth="1"/>
    <col min="6909" max="6909" width="4.28515625" style="31" customWidth="1"/>
    <col min="6910" max="6910" width="34.7109375" style="31" customWidth="1"/>
    <col min="6911" max="6911" width="0" style="31" hidden="1" customWidth="1"/>
    <col min="6912" max="6912" width="20" style="31"/>
    <col min="6913" max="6913" width="3.140625" style="31" bestFit="1" customWidth="1"/>
    <col min="6914" max="6914" width="58.85546875" style="31" customWidth="1"/>
    <col min="6915" max="6915" width="31.140625" style="31" customWidth="1"/>
    <col min="6916" max="6916" width="26.7109375" style="31" customWidth="1"/>
    <col min="6917" max="6917" width="25" style="31" customWidth="1"/>
    <col min="6918" max="6919" width="29.7109375" style="31" customWidth="1"/>
    <col min="6920" max="6920" width="23" style="31" customWidth="1"/>
    <col min="6921" max="6921" width="27.28515625" style="31" customWidth="1"/>
    <col min="6922" max="6922" width="29.5703125" style="31" customWidth="1"/>
    <col min="6923" max="6923" width="33" style="31" customWidth="1"/>
    <col min="6924" max="6924" width="29.85546875" style="31" customWidth="1"/>
    <col min="6925" max="6925" width="26.28515625" style="31" customWidth="1"/>
    <col min="6926" max="6926" width="22.140625" style="31" customWidth="1"/>
    <col min="6927" max="6927" width="26.140625" style="31" customWidth="1"/>
    <col min="6928" max="6928" width="19.5703125" style="31" bestFit="1" customWidth="1"/>
    <col min="6929" max="6929" width="21.85546875" style="31" customWidth="1"/>
    <col min="6930" max="6930" width="18.28515625" style="31" customWidth="1"/>
    <col min="6931" max="6934" width="6.42578125" style="31" customWidth="1"/>
    <col min="6935" max="7163" width="11.42578125" style="31" customWidth="1"/>
    <col min="7164" max="7164" width="1" style="31" customWidth="1"/>
    <col min="7165" max="7165" width="4.28515625" style="31" customWidth="1"/>
    <col min="7166" max="7166" width="34.7109375" style="31" customWidth="1"/>
    <col min="7167" max="7167" width="0" style="31" hidden="1" customWidth="1"/>
    <col min="7168" max="7168" width="20" style="31"/>
    <col min="7169" max="7169" width="3.140625" style="31" bestFit="1" customWidth="1"/>
    <col min="7170" max="7170" width="58.85546875" style="31" customWidth="1"/>
    <col min="7171" max="7171" width="31.140625" style="31" customWidth="1"/>
    <col min="7172" max="7172" width="26.7109375" style="31" customWidth="1"/>
    <col min="7173" max="7173" width="25" style="31" customWidth="1"/>
    <col min="7174" max="7175" width="29.7109375" style="31" customWidth="1"/>
    <col min="7176" max="7176" width="23" style="31" customWidth="1"/>
    <col min="7177" max="7177" width="27.28515625" style="31" customWidth="1"/>
    <col min="7178" max="7178" width="29.5703125" style="31" customWidth="1"/>
    <col min="7179" max="7179" width="33" style="31" customWidth="1"/>
    <col min="7180" max="7180" width="29.85546875" style="31" customWidth="1"/>
    <col min="7181" max="7181" width="26.28515625" style="31" customWidth="1"/>
    <col min="7182" max="7182" width="22.140625" style="31" customWidth="1"/>
    <col min="7183" max="7183" width="26.140625" style="31" customWidth="1"/>
    <col min="7184" max="7184" width="19.5703125" style="31" bestFit="1" customWidth="1"/>
    <col min="7185" max="7185" width="21.85546875" style="31" customWidth="1"/>
    <col min="7186" max="7186" width="18.28515625" style="31" customWidth="1"/>
    <col min="7187" max="7190" width="6.42578125" style="31" customWidth="1"/>
    <col min="7191" max="7419" width="11.42578125" style="31" customWidth="1"/>
    <col min="7420" max="7420" width="1" style="31" customWidth="1"/>
    <col min="7421" max="7421" width="4.28515625" style="31" customWidth="1"/>
    <col min="7422" max="7422" width="34.7109375" style="31" customWidth="1"/>
    <col min="7423" max="7423" width="0" style="31" hidden="1" customWidth="1"/>
    <col min="7424" max="7424" width="20" style="31"/>
    <col min="7425" max="7425" width="3.140625" style="31" bestFit="1" customWidth="1"/>
    <col min="7426" max="7426" width="58.85546875" style="31" customWidth="1"/>
    <col min="7427" max="7427" width="31.140625" style="31" customWidth="1"/>
    <col min="7428" max="7428" width="26.7109375" style="31" customWidth="1"/>
    <col min="7429" max="7429" width="25" style="31" customWidth="1"/>
    <col min="7430" max="7431" width="29.7109375" style="31" customWidth="1"/>
    <col min="7432" max="7432" width="23" style="31" customWidth="1"/>
    <col min="7433" max="7433" width="27.28515625" style="31" customWidth="1"/>
    <col min="7434" max="7434" width="29.5703125" style="31" customWidth="1"/>
    <col min="7435" max="7435" width="33" style="31" customWidth="1"/>
    <col min="7436" max="7436" width="29.85546875" style="31" customWidth="1"/>
    <col min="7437" max="7437" width="26.28515625" style="31" customWidth="1"/>
    <col min="7438" max="7438" width="22.140625" style="31" customWidth="1"/>
    <col min="7439" max="7439" width="26.140625" style="31" customWidth="1"/>
    <col min="7440" max="7440" width="19.5703125" style="31" bestFit="1" customWidth="1"/>
    <col min="7441" max="7441" width="21.85546875" style="31" customWidth="1"/>
    <col min="7442" max="7442" width="18.28515625" style="31" customWidth="1"/>
    <col min="7443" max="7446" width="6.42578125" style="31" customWidth="1"/>
    <col min="7447" max="7675" width="11.42578125" style="31" customWidth="1"/>
    <col min="7676" max="7676" width="1" style="31" customWidth="1"/>
    <col min="7677" max="7677" width="4.28515625" style="31" customWidth="1"/>
    <col min="7678" max="7678" width="34.7109375" style="31" customWidth="1"/>
    <col min="7679" max="7679" width="0" style="31" hidden="1" customWidth="1"/>
    <col min="7680" max="7680" width="20" style="31"/>
    <col min="7681" max="7681" width="3.140625" style="31" bestFit="1" customWidth="1"/>
    <col min="7682" max="7682" width="58.85546875" style="31" customWidth="1"/>
    <col min="7683" max="7683" width="31.140625" style="31" customWidth="1"/>
    <col min="7684" max="7684" width="26.7109375" style="31" customWidth="1"/>
    <col min="7685" max="7685" width="25" style="31" customWidth="1"/>
    <col min="7686" max="7687" width="29.7109375" style="31" customWidth="1"/>
    <col min="7688" max="7688" width="23" style="31" customWidth="1"/>
    <col min="7689" max="7689" width="27.28515625" style="31" customWidth="1"/>
    <col min="7690" max="7690" width="29.5703125" style="31" customWidth="1"/>
    <col min="7691" max="7691" width="33" style="31" customWidth="1"/>
    <col min="7692" max="7692" width="29.85546875" style="31" customWidth="1"/>
    <col min="7693" max="7693" width="26.28515625" style="31" customWidth="1"/>
    <col min="7694" max="7694" width="22.140625" style="31" customWidth="1"/>
    <col min="7695" max="7695" width="26.140625" style="31" customWidth="1"/>
    <col min="7696" max="7696" width="19.5703125" style="31" bestFit="1" customWidth="1"/>
    <col min="7697" max="7697" width="21.85546875" style="31" customWidth="1"/>
    <col min="7698" max="7698" width="18.28515625" style="31" customWidth="1"/>
    <col min="7699" max="7702" width="6.42578125" style="31" customWidth="1"/>
    <col min="7703" max="7931" width="11.42578125" style="31" customWidth="1"/>
    <col min="7932" max="7932" width="1" style="31" customWidth="1"/>
    <col min="7933" max="7933" width="4.28515625" style="31" customWidth="1"/>
    <col min="7934" max="7934" width="34.7109375" style="31" customWidth="1"/>
    <col min="7935" max="7935" width="0" style="31" hidden="1" customWidth="1"/>
    <col min="7936" max="7936" width="20" style="31"/>
    <col min="7937" max="7937" width="3.140625" style="31" bestFit="1" customWidth="1"/>
    <col min="7938" max="7938" width="58.85546875" style="31" customWidth="1"/>
    <col min="7939" max="7939" width="31.140625" style="31" customWidth="1"/>
    <col min="7940" max="7940" width="26.7109375" style="31" customWidth="1"/>
    <col min="7941" max="7941" width="25" style="31" customWidth="1"/>
    <col min="7942" max="7943" width="29.7109375" style="31" customWidth="1"/>
    <col min="7944" max="7944" width="23" style="31" customWidth="1"/>
    <col min="7945" max="7945" width="27.28515625" style="31" customWidth="1"/>
    <col min="7946" max="7946" width="29.5703125" style="31" customWidth="1"/>
    <col min="7947" max="7947" width="33" style="31" customWidth="1"/>
    <col min="7948" max="7948" width="29.85546875" style="31" customWidth="1"/>
    <col min="7949" max="7949" width="26.28515625" style="31" customWidth="1"/>
    <col min="7950" max="7950" width="22.140625" style="31" customWidth="1"/>
    <col min="7951" max="7951" width="26.140625" style="31" customWidth="1"/>
    <col min="7952" max="7952" width="19.5703125" style="31" bestFit="1" customWidth="1"/>
    <col min="7953" max="7953" width="21.85546875" style="31" customWidth="1"/>
    <col min="7954" max="7954" width="18.28515625" style="31" customWidth="1"/>
    <col min="7955" max="7958" width="6.42578125" style="31" customWidth="1"/>
    <col min="7959" max="8187" width="11.42578125" style="31" customWidth="1"/>
    <col min="8188" max="8188" width="1" style="31" customWidth="1"/>
    <col min="8189" max="8189" width="4.28515625" style="31" customWidth="1"/>
    <col min="8190" max="8190" width="34.7109375" style="31" customWidth="1"/>
    <col min="8191" max="8191" width="0" style="31" hidden="1" customWidth="1"/>
    <col min="8192" max="8192" width="20" style="31"/>
    <col min="8193" max="8193" width="3.140625" style="31" bestFit="1" customWidth="1"/>
    <col min="8194" max="8194" width="58.85546875" style="31" customWidth="1"/>
    <col min="8195" max="8195" width="31.140625" style="31" customWidth="1"/>
    <col min="8196" max="8196" width="26.7109375" style="31" customWidth="1"/>
    <col min="8197" max="8197" width="25" style="31" customWidth="1"/>
    <col min="8198" max="8199" width="29.7109375" style="31" customWidth="1"/>
    <col min="8200" max="8200" width="23" style="31" customWidth="1"/>
    <col min="8201" max="8201" width="27.28515625" style="31" customWidth="1"/>
    <col min="8202" max="8202" width="29.5703125" style="31" customWidth="1"/>
    <col min="8203" max="8203" width="33" style="31" customWidth="1"/>
    <col min="8204" max="8204" width="29.85546875" style="31" customWidth="1"/>
    <col min="8205" max="8205" width="26.28515625" style="31" customWidth="1"/>
    <col min="8206" max="8206" width="22.140625" style="31" customWidth="1"/>
    <col min="8207" max="8207" width="26.140625" style="31" customWidth="1"/>
    <col min="8208" max="8208" width="19.5703125" style="31" bestFit="1" customWidth="1"/>
    <col min="8209" max="8209" width="21.85546875" style="31" customWidth="1"/>
    <col min="8210" max="8210" width="18.28515625" style="31" customWidth="1"/>
    <col min="8211" max="8214" width="6.42578125" style="31" customWidth="1"/>
    <col min="8215" max="8443" width="11.42578125" style="31" customWidth="1"/>
    <col min="8444" max="8444" width="1" style="31" customWidth="1"/>
    <col min="8445" max="8445" width="4.28515625" style="31" customWidth="1"/>
    <col min="8446" max="8446" width="34.7109375" style="31" customWidth="1"/>
    <col min="8447" max="8447" width="0" style="31" hidden="1" customWidth="1"/>
    <col min="8448" max="8448" width="20" style="31"/>
    <col min="8449" max="8449" width="3.140625" style="31" bestFit="1" customWidth="1"/>
    <col min="8450" max="8450" width="58.85546875" style="31" customWidth="1"/>
    <col min="8451" max="8451" width="31.140625" style="31" customWidth="1"/>
    <col min="8452" max="8452" width="26.7109375" style="31" customWidth="1"/>
    <col min="8453" max="8453" width="25" style="31" customWidth="1"/>
    <col min="8454" max="8455" width="29.7109375" style="31" customWidth="1"/>
    <col min="8456" max="8456" width="23" style="31" customWidth="1"/>
    <col min="8457" max="8457" width="27.28515625" style="31" customWidth="1"/>
    <col min="8458" max="8458" width="29.5703125" style="31" customWidth="1"/>
    <col min="8459" max="8459" width="33" style="31" customWidth="1"/>
    <col min="8460" max="8460" width="29.85546875" style="31" customWidth="1"/>
    <col min="8461" max="8461" width="26.28515625" style="31" customWidth="1"/>
    <col min="8462" max="8462" width="22.140625" style="31" customWidth="1"/>
    <col min="8463" max="8463" width="26.140625" style="31" customWidth="1"/>
    <col min="8464" max="8464" width="19.5703125" style="31" bestFit="1" customWidth="1"/>
    <col min="8465" max="8465" width="21.85546875" style="31" customWidth="1"/>
    <col min="8466" max="8466" width="18.28515625" style="31" customWidth="1"/>
    <col min="8467" max="8470" width="6.42578125" style="31" customWidth="1"/>
    <col min="8471" max="8699" width="11.42578125" style="31" customWidth="1"/>
    <col min="8700" max="8700" width="1" style="31" customWidth="1"/>
    <col min="8701" max="8701" width="4.28515625" style="31" customWidth="1"/>
    <col min="8702" max="8702" width="34.7109375" style="31" customWidth="1"/>
    <col min="8703" max="8703" width="0" style="31" hidden="1" customWidth="1"/>
    <col min="8704" max="8704" width="20" style="31"/>
    <col min="8705" max="8705" width="3.140625" style="31" bestFit="1" customWidth="1"/>
    <col min="8706" max="8706" width="58.85546875" style="31" customWidth="1"/>
    <col min="8707" max="8707" width="31.140625" style="31" customWidth="1"/>
    <col min="8708" max="8708" width="26.7109375" style="31" customWidth="1"/>
    <col min="8709" max="8709" width="25" style="31" customWidth="1"/>
    <col min="8710" max="8711" width="29.7109375" style="31" customWidth="1"/>
    <col min="8712" max="8712" width="23" style="31" customWidth="1"/>
    <col min="8713" max="8713" width="27.28515625" style="31" customWidth="1"/>
    <col min="8714" max="8714" width="29.5703125" style="31" customWidth="1"/>
    <col min="8715" max="8715" width="33" style="31" customWidth="1"/>
    <col min="8716" max="8716" width="29.85546875" style="31" customWidth="1"/>
    <col min="8717" max="8717" width="26.28515625" style="31" customWidth="1"/>
    <col min="8718" max="8718" width="22.140625" style="31" customWidth="1"/>
    <col min="8719" max="8719" width="26.140625" style="31" customWidth="1"/>
    <col min="8720" max="8720" width="19.5703125" style="31" bestFit="1" customWidth="1"/>
    <col min="8721" max="8721" width="21.85546875" style="31" customWidth="1"/>
    <col min="8722" max="8722" width="18.28515625" style="31" customWidth="1"/>
    <col min="8723" max="8726" width="6.42578125" style="31" customWidth="1"/>
    <col min="8727" max="8955" width="11.42578125" style="31" customWidth="1"/>
    <col min="8956" max="8956" width="1" style="31" customWidth="1"/>
    <col min="8957" max="8957" width="4.28515625" style="31" customWidth="1"/>
    <col min="8958" max="8958" width="34.7109375" style="31" customWidth="1"/>
    <col min="8959" max="8959" width="0" style="31" hidden="1" customWidth="1"/>
    <col min="8960" max="8960" width="20" style="31"/>
    <col min="8961" max="8961" width="3.140625" style="31" bestFit="1" customWidth="1"/>
    <col min="8962" max="8962" width="58.85546875" style="31" customWidth="1"/>
    <col min="8963" max="8963" width="31.140625" style="31" customWidth="1"/>
    <col min="8964" max="8964" width="26.7109375" style="31" customWidth="1"/>
    <col min="8965" max="8965" width="25" style="31" customWidth="1"/>
    <col min="8966" max="8967" width="29.7109375" style="31" customWidth="1"/>
    <col min="8968" max="8968" width="23" style="31" customWidth="1"/>
    <col min="8969" max="8969" width="27.28515625" style="31" customWidth="1"/>
    <col min="8970" max="8970" width="29.5703125" style="31" customWidth="1"/>
    <col min="8971" max="8971" width="33" style="31" customWidth="1"/>
    <col min="8972" max="8972" width="29.85546875" style="31" customWidth="1"/>
    <col min="8973" max="8973" width="26.28515625" style="31" customWidth="1"/>
    <col min="8974" max="8974" width="22.140625" style="31" customWidth="1"/>
    <col min="8975" max="8975" width="26.140625" style="31" customWidth="1"/>
    <col min="8976" max="8976" width="19.5703125" style="31" bestFit="1" customWidth="1"/>
    <col min="8977" max="8977" width="21.85546875" style="31" customWidth="1"/>
    <col min="8978" max="8978" width="18.28515625" style="31" customWidth="1"/>
    <col min="8979" max="8982" width="6.42578125" style="31" customWidth="1"/>
    <col min="8983" max="9211" width="11.42578125" style="31" customWidth="1"/>
    <col min="9212" max="9212" width="1" style="31" customWidth="1"/>
    <col min="9213" max="9213" width="4.28515625" style="31" customWidth="1"/>
    <col min="9214" max="9214" width="34.7109375" style="31" customWidth="1"/>
    <col min="9215" max="9215" width="0" style="31" hidden="1" customWidth="1"/>
    <col min="9216" max="9216" width="20" style="31"/>
    <col min="9217" max="9217" width="3.140625" style="31" bestFit="1" customWidth="1"/>
    <col min="9218" max="9218" width="58.85546875" style="31" customWidth="1"/>
    <col min="9219" max="9219" width="31.140625" style="31" customWidth="1"/>
    <col min="9220" max="9220" width="26.7109375" style="31" customWidth="1"/>
    <col min="9221" max="9221" width="25" style="31" customWidth="1"/>
    <col min="9222" max="9223" width="29.7109375" style="31" customWidth="1"/>
    <col min="9224" max="9224" width="23" style="31" customWidth="1"/>
    <col min="9225" max="9225" width="27.28515625" style="31" customWidth="1"/>
    <col min="9226" max="9226" width="29.5703125" style="31" customWidth="1"/>
    <col min="9227" max="9227" width="33" style="31" customWidth="1"/>
    <col min="9228" max="9228" width="29.85546875" style="31" customWidth="1"/>
    <col min="9229" max="9229" width="26.28515625" style="31" customWidth="1"/>
    <col min="9230" max="9230" width="22.140625" style="31" customWidth="1"/>
    <col min="9231" max="9231" width="26.140625" style="31" customWidth="1"/>
    <col min="9232" max="9232" width="19.5703125" style="31" bestFit="1" customWidth="1"/>
    <col min="9233" max="9233" width="21.85546875" style="31" customWidth="1"/>
    <col min="9234" max="9234" width="18.28515625" style="31" customWidth="1"/>
    <col min="9235" max="9238" width="6.42578125" style="31" customWidth="1"/>
    <col min="9239" max="9467" width="11.42578125" style="31" customWidth="1"/>
    <col min="9468" max="9468" width="1" style="31" customWidth="1"/>
    <col min="9469" max="9469" width="4.28515625" style="31" customWidth="1"/>
    <col min="9470" max="9470" width="34.7109375" style="31" customWidth="1"/>
    <col min="9471" max="9471" width="0" style="31" hidden="1" customWidth="1"/>
    <col min="9472" max="9472" width="20" style="31"/>
    <col min="9473" max="9473" width="3.140625" style="31" bestFit="1" customWidth="1"/>
    <col min="9474" max="9474" width="58.85546875" style="31" customWidth="1"/>
    <col min="9475" max="9475" width="31.140625" style="31" customWidth="1"/>
    <col min="9476" max="9476" width="26.7109375" style="31" customWidth="1"/>
    <col min="9477" max="9477" width="25" style="31" customWidth="1"/>
    <col min="9478" max="9479" width="29.7109375" style="31" customWidth="1"/>
    <col min="9480" max="9480" width="23" style="31" customWidth="1"/>
    <col min="9481" max="9481" width="27.28515625" style="31" customWidth="1"/>
    <col min="9482" max="9482" width="29.5703125" style="31" customWidth="1"/>
    <col min="9483" max="9483" width="33" style="31" customWidth="1"/>
    <col min="9484" max="9484" width="29.85546875" style="31" customWidth="1"/>
    <col min="9485" max="9485" width="26.28515625" style="31" customWidth="1"/>
    <col min="9486" max="9486" width="22.140625" style="31" customWidth="1"/>
    <col min="9487" max="9487" width="26.140625" style="31" customWidth="1"/>
    <col min="9488" max="9488" width="19.5703125" style="31" bestFit="1" customWidth="1"/>
    <col min="9489" max="9489" width="21.85546875" style="31" customWidth="1"/>
    <col min="9490" max="9490" width="18.28515625" style="31" customWidth="1"/>
    <col min="9491" max="9494" width="6.42578125" style="31" customWidth="1"/>
    <col min="9495" max="9723" width="11.42578125" style="31" customWidth="1"/>
    <col min="9724" max="9724" width="1" style="31" customWidth="1"/>
    <col min="9725" max="9725" width="4.28515625" style="31" customWidth="1"/>
    <col min="9726" max="9726" width="34.7109375" style="31" customWidth="1"/>
    <col min="9727" max="9727" width="0" style="31" hidden="1" customWidth="1"/>
    <col min="9728" max="9728" width="20" style="31"/>
    <col min="9729" max="9729" width="3.140625" style="31" bestFit="1" customWidth="1"/>
    <col min="9730" max="9730" width="58.85546875" style="31" customWidth="1"/>
    <col min="9731" max="9731" width="31.140625" style="31" customWidth="1"/>
    <col min="9732" max="9732" width="26.7109375" style="31" customWidth="1"/>
    <col min="9733" max="9733" width="25" style="31" customWidth="1"/>
    <col min="9734" max="9735" width="29.7109375" style="31" customWidth="1"/>
    <col min="9736" max="9736" width="23" style="31" customWidth="1"/>
    <col min="9737" max="9737" width="27.28515625" style="31" customWidth="1"/>
    <col min="9738" max="9738" width="29.5703125" style="31" customWidth="1"/>
    <col min="9739" max="9739" width="33" style="31" customWidth="1"/>
    <col min="9740" max="9740" width="29.85546875" style="31" customWidth="1"/>
    <col min="9741" max="9741" width="26.28515625" style="31" customWidth="1"/>
    <col min="9742" max="9742" width="22.140625" style="31" customWidth="1"/>
    <col min="9743" max="9743" width="26.140625" style="31" customWidth="1"/>
    <col min="9744" max="9744" width="19.5703125" style="31" bestFit="1" customWidth="1"/>
    <col min="9745" max="9745" width="21.85546875" style="31" customWidth="1"/>
    <col min="9746" max="9746" width="18.28515625" style="31" customWidth="1"/>
    <col min="9747" max="9750" width="6.42578125" style="31" customWidth="1"/>
    <col min="9751" max="9979" width="11.42578125" style="31" customWidth="1"/>
    <col min="9980" max="9980" width="1" style="31" customWidth="1"/>
    <col min="9981" max="9981" width="4.28515625" style="31" customWidth="1"/>
    <col min="9982" max="9982" width="34.7109375" style="31" customWidth="1"/>
    <col min="9983" max="9983" width="0" style="31" hidden="1" customWidth="1"/>
    <col min="9984" max="9984" width="20" style="31"/>
    <col min="9985" max="9985" width="3.140625" style="31" bestFit="1" customWidth="1"/>
    <col min="9986" max="9986" width="58.85546875" style="31" customWidth="1"/>
    <col min="9987" max="9987" width="31.140625" style="31" customWidth="1"/>
    <col min="9988" max="9988" width="26.7109375" style="31" customWidth="1"/>
    <col min="9989" max="9989" width="25" style="31" customWidth="1"/>
    <col min="9990" max="9991" width="29.7109375" style="31" customWidth="1"/>
    <col min="9992" max="9992" width="23" style="31" customWidth="1"/>
    <col min="9993" max="9993" width="27.28515625" style="31" customWidth="1"/>
    <col min="9994" max="9994" width="29.5703125" style="31" customWidth="1"/>
    <col min="9995" max="9995" width="33" style="31" customWidth="1"/>
    <col min="9996" max="9996" width="29.85546875" style="31" customWidth="1"/>
    <col min="9997" max="9997" width="26.28515625" style="31" customWidth="1"/>
    <col min="9998" max="9998" width="22.140625" style="31" customWidth="1"/>
    <col min="9999" max="9999" width="26.140625" style="31" customWidth="1"/>
    <col min="10000" max="10000" width="19.5703125" style="31" bestFit="1" customWidth="1"/>
    <col min="10001" max="10001" width="21.85546875" style="31" customWidth="1"/>
    <col min="10002" max="10002" width="18.28515625" style="31" customWidth="1"/>
    <col min="10003" max="10006" width="6.42578125" style="31" customWidth="1"/>
    <col min="10007" max="10235" width="11.42578125" style="31" customWidth="1"/>
    <col min="10236" max="10236" width="1" style="31" customWidth="1"/>
    <col min="10237" max="10237" width="4.28515625" style="31" customWidth="1"/>
    <col min="10238" max="10238" width="34.7109375" style="31" customWidth="1"/>
    <col min="10239" max="10239" width="0" style="31" hidden="1" customWidth="1"/>
    <col min="10240" max="10240" width="20" style="31"/>
    <col min="10241" max="10241" width="3.140625" style="31" bestFit="1" customWidth="1"/>
    <col min="10242" max="10242" width="58.85546875" style="31" customWidth="1"/>
    <col min="10243" max="10243" width="31.140625" style="31" customWidth="1"/>
    <col min="10244" max="10244" width="26.7109375" style="31" customWidth="1"/>
    <col min="10245" max="10245" width="25" style="31" customWidth="1"/>
    <col min="10246" max="10247" width="29.7109375" style="31" customWidth="1"/>
    <col min="10248" max="10248" width="23" style="31" customWidth="1"/>
    <col min="10249" max="10249" width="27.28515625" style="31" customWidth="1"/>
    <col min="10250" max="10250" width="29.5703125" style="31" customWidth="1"/>
    <col min="10251" max="10251" width="33" style="31" customWidth="1"/>
    <col min="10252" max="10252" width="29.85546875" style="31" customWidth="1"/>
    <col min="10253" max="10253" width="26.28515625" style="31" customWidth="1"/>
    <col min="10254" max="10254" width="22.140625" style="31" customWidth="1"/>
    <col min="10255" max="10255" width="26.140625" style="31" customWidth="1"/>
    <col min="10256" max="10256" width="19.5703125" style="31" bestFit="1" customWidth="1"/>
    <col min="10257" max="10257" width="21.85546875" style="31" customWidth="1"/>
    <col min="10258" max="10258" width="18.28515625" style="31" customWidth="1"/>
    <col min="10259" max="10262" width="6.42578125" style="31" customWidth="1"/>
    <col min="10263" max="10491" width="11.42578125" style="31" customWidth="1"/>
    <col min="10492" max="10492" width="1" style="31" customWidth="1"/>
    <col min="10493" max="10493" width="4.28515625" style="31" customWidth="1"/>
    <col min="10494" max="10494" width="34.7109375" style="31" customWidth="1"/>
    <col min="10495" max="10495" width="0" style="31" hidden="1" customWidth="1"/>
    <col min="10496" max="10496" width="20" style="31"/>
    <col min="10497" max="10497" width="3.140625" style="31" bestFit="1" customWidth="1"/>
    <col min="10498" max="10498" width="58.85546875" style="31" customWidth="1"/>
    <col min="10499" max="10499" width="31.140625" style="31" customWidth="1"/>
    <col min="10500" max="10500" width="26.7109375" style="31" customWidth="1"/>
    <col min="10501" max="10501" width="25" style="31" customWidth="1"/>
    <col min="10502" max="10503" width="29.7109375" style="31" customWidth="1"/>
    <col min="10504" max="10504" width="23" style="31" customWidth="1"/>
    <col min="10505" max="10505" width="27.28515625" style="31" customWidth="1"/>
    <col min="10506" max="10506" width="29.5703125" style="31" customWidth="1"/>
    <col min="10507" max="10507" width="33" style="31" customWidth="1"/>
    <col min="10508" max="10508" width="29.85546875" style="31" customWidth="1"/>
    <col min="10509" max="10509" width="26.28515625" style="31" customWidth="1"/>
    <col min="10510" max="10510" width="22.140625" style="31" customWidth="1"/>
    <col min="10511" max="10511" width="26.140625" style="31" customWidth="1"/>
    <col min="10512" max="10512" width="19.5703125" style="31" bestFit="1" customWidth="1"/>
    <col min="10513" max="10513" width="21.85546875" style="31" customWidth="1"/>
    <col min="10514" max="10514" width="18.28515625" style="31" customWidth="1"/>
    <col min="10515" max="10518" width="6.42578125" style="31" customWidth="1"/>
    <col min="10519" max="10747" width="11.42578125" style="31" customWidth="1"/>
    <col min="10748" max="10748" width="1" style="31" customWidth="1"/>
    <col min="10749" max="10749" width="4.28515625" style="31" customWidth="1"/>
    <col min="10750" max="10750" width="34.7109375" style="31" customWidth="1"/>
    <col min="10751" max="10751" width="0" style="31" hidden="1" customWidth="1"/>
    <col min="10752" max="10752" width="20" style="31"/>
    <col min="10753" max="10753" width="3.140625" style="31" bestFit="1" customWidth="1"/>
    <col min="10754" max="10754" width="58.85546875" style="31" customWidth="1"/>
    <col min="10755" max="10755" width="31.140625" style="31" customWidth="1"/>
    <col min="10756" max="10756" width="26.7109375" style="31" customWidth="1"/>
    <col min="10757" max="10757" width="25" style="31" customWidth="1"/>
    <col min="10758" max="10759" width="29.7109375" style="31" customWidth="1"/>
    <col min="10760" max="10760" width="23" style="31" customWidth="1"/>
    <col min="10761" max="10761" width="27.28515625" style="31" customWidth="1"/>
    <col min="10762" max="10762" width="29.5703125" style="31" customWidth="1"/>
    <col min="10763" max="10763" width="33" style="31" customWidth="1"/>
    <col min="10764" max="10764" width="29.85546875" style="31" customWidth="1"/>
    <col min="10765" max="10765" width="26.28515625" style="31" customWidth="1"/>
    <col min="10766" max="10766" width="22.140625" style="31" customWidth="1"/>
    <col min="10767" max="10767" width="26.140625" style="31" customWidth="1"/>
    <col min="10768" max="10768" width="19.5703125" style="31" bestFit="1" customWidth="1"/>
    <col min="10769" max="10769" width="21.85546875" style="31" customWidth="1"/>
    <col min="10770" max="10770" width="18.28515625" style="31" customWidth="1"/>
    <col min="10771" max="10774" width="6.42578125" style="31" customWidth="1"/>
    <col min="10775" max="11003" width="11.42578125" style="31" customWidth="1"/>
    <col min="11004" max="11004" width="1" style="31" customWidth="1"/>
    <col min="11005" max="11005" width="4.28515625" style="31" customWidth="1"/>
    <col min="11006" max="11006" width="34.7109375" style="31" customWidth="1"/>
    <col min="11007" max="11007" width="0" style="31" hidden="1" customWidth="1"/>
    <col min="11008" max="11008" width="20" style="31"/>
    <col min="11009" max="11009" width="3.140625" style="31" bestFit="1" customWidth="1"/>
    <col min="11010" max="11010" width="58.85546875" style="31" customWidth="1"/>
    <col min="11011" max="11011" width="31.140625" style="31" customWidth="1"/>
    <col min="11012" max="11012" width="26.7109375" style="31" customWidth="1"/>
    <col min="11013" max="11013" width="25" style="31" customWidth="1"/>
    <col min="11014" max="11015" width="29.7109375" style="31" customWidth="1"/>
    <col min="11016" max="11016" width="23" style="31" customWidth="1"/>
    <col min="11017" max="11017" width="27.28515625" style="31" customWidth="1"/>
    <col min="11018" max="11018" width="29.5703125" style="31" customWidth="1"/>
    <col min="11019" max="11019" width="33" style="31" customWidth="1"/>
    <col min="11020" max="11020" width="29.85546875" style="31" customWidth="1"/>
    <col min="11021" max="11021" width="26.28515625" style="31" customWidth="1"/>
    <col min="11022" max="11022" width="22.140625" style="31" customWidth="1"/>
    <col min="11023" max="11023" width="26.140625" style="31" customWidth="1"/>
    <col min="11024" max="11024" width="19.5703125" style="31" bestFit="1" customWidth="1"/>
    <col min="11025" max="11025" width="21.85546875" style="31" customWidth="1"/>
    <col min="11026" max="11026" width="18.28515625" style="31" customWidth="1"/>
    <col min="11027" max="11030" width="6.42578125" style="31" customWidth="1"/>
    <col min="11031" max="11259" width="11.42578125" style="31" customWidth="1"/>
    <col min="11260" max="11260" width="1" style="31" customWidth="1"/>
    <col min="11261" max="11261" width="4.28515625" style="31" customWidth="1"/>
    <col min="11262" max="11262" width="34.7109375" style="31" customWidth="1"/>
    <col min="11263" max="11263" width="0" style="31" hidden="1" customWidth="1"/>
    <col min="11264" max="11264" width="20" style="31"/>
    <col min="11265" max="11265" width="3.140625" style="31" bestFit="1" customWidth="1"/>
    <col min="11266" max="11266" width="58.85546875" style="31" customWidth="1"/>
    <col min="11267" max="11267" width="31.140625" style="31" customWidth="1"/>
    <col min="11268" max="11268" width="26.7109375" style="31" customWidth="1"/>
    <col min="11269" max="11269" width="25" style="31" customWidth="1"/>
    <col min="11270" max="11271" width="29.7109375" style="31" customWidth="1"/>
    <col min="11272" max="11272" width="23" style="31" customWidth="1"/>
    <col min="11273" max="11273" width="27.28515625" style="31" customWidth="1"/>
    <col min="11274" max="11274" width="29.5703125" style="31" customWidth="1"/>
    <col min="11275" max="11275" width="33" style="31" customWidth="1"/>
    <col min="11276" max="11276" width="29.85546875" style="31" customWidth="1"/>
    <col min="11277" max="11277" width="26.28515625" style="31" customWidth="1"/>
    <col min="11278" max="11278" width="22.140625" style="31" customWidth="1"/>
    <col min="11279" max="11279" width="26.140625" style="31" customWidth="1"/>
    <col min="11280" max="11280" width="19.5703125" style="31" bestFit="1" customWidth="1"/>
    <col min="11281" max="11281" width="21.85546875" style="31" customWidth="1"/>
    <col min="11282" max="11282" width="18.28515625" style="31" customWidth="1"/>
    <col min="11283" max="11286" width="6.42578125" style="31" customWidth="1"/>
    <col min="11287" max="11515" width="11.42578125" style="31" customWidth="1"/>
    <col min="11516" max="11516" width="1" style="31" customWidth="1"/>
    <col min="11517" max="11517" width="4.28515625" style="31" customWidth="1"/>
    <col min="11518" max="11518" width="34.7109375" style="31" customWidth="1"/>
    <col min="11519" max="11519" width="0" style="31" hidden="1" customWidth="1"/>
    <col min="11520" max="11520" width="20" style="31"/>
    <col min="11521" max="11521" width="3.140625" style="31" bestFit="1" customWidth="1"/>
    <col min="11522" max="11522" width="58.85546875" style="31" customWidth="1"/>
    <col min="11523" max="11523" width="31.140625" style="31" customWidth="1"/>
    <col min="11524" max="11524" width="26.7109375" style="31" customWidth="1"/>
    <col min="11525" max="11525" width="25" style="31" customWidth="1"/>
    <col min="11526" max="11527" width="29.7109375" style="31" customWidth="1"/>
    <col min="11528" max="11528" width="23" style="31" customWidth="1"/>
    <col min="11529" max="11529" width="27.28515625" style="31" customWidth="1"/>
    <col min="11530" max="11530" width="29.5703125" style="31" customWidth="1"/>
    <col min="11531" max="11531" width="33" style="31" customWidth="1"/>
    <col min="11532" max="11532" width="29.85546875" style="31" customWidth="1"/>
    <col min="11533" max="11533" width="26.28515625" style="31" customWidth="1"/>
    <col min="11534" max="11534" width="22.140625" style="31" customWidth="1"/>
    <col min="11535" max="11535" width="26.140625" style="31" customWidth="1"/>
    <col min="11536" max="11536" width="19.5703125" style="31" bestFit="1" customWidth="1"/>
    <col min="11537" max="11537" width="21.85546875" style="31" customWidth="1"/>
    <col min="11538" max="11538" width="18.28515625" style="31" customWidth="1"/>
    <col min="11539" max="11542" width="6.42578125" style="31" customWidth="1"/>
    <col min="11543" max="11771" width="11.42578125" style="31" customWidth="1"/>
    <col min="11772" max="11772" width="1" style="31" customWidth="1"/>
    <col min="11773" max="11773" width="4.28515625" style="31" customWidth="1"/>
    <col min="11774" max="11774" width="34.7109375" style="31" customWidth="1"/>
    <col min="11775" max="11775" width="0" style="31" hidden="1" customWidth="1"/>
    <col min="11776" max="11776" width="20" style="31"/>
    <col min="11777" max="11777" width="3.140625" style="31" bestFit="1" customWidth="1"/>
    <col min="11778" max="11778" width="58.85546875" style="31" customWidth="1"/>
    <col min="11779" max="11779" width="31.140625" style="31" customWidth="1"/>
    <col min="11780" max="11780" width="26.7109375" style="31" customWidth="1"/>
    <col min="11781" max="11781" width="25" style="31" customWidth="1"/>
    <col min="11782" max="11783" width="29.7109375" style="31" customWidth="1"/>
    <col min="11784" max="11784" width="23" style="31" customWidth="1"/>
    <col min="11785" max="11785" width="27.28515625" style="31" customWidth="1"/>
    <col min="11786" max="11786" width="29.5703125" style="31" customWidth="1"/>
    <col min="11787" max="11787" width="33" style="31" customWidth="1"/>
    <col min="11788" max="11788" width="29.85546875" style="31" customWidth="1"/>
    <col min="11789" max="11789" width="26.28515625" style="31" customWidth="1"/>
    <col min="11790" max="11790" width="22.140625" style="31" customWidth="1"/>
    <col min="11791" max="11791" width="26.140625" style="31" customWidth="1"/>
    <col min="11792" max="11792" width="19.5703125" style="31" bestFit="1" customWidth="1"/>
    <col min="11793" max="11793" width="21.85546875" style="31" customWidth="1"/>
    <col min="11794" max="11794" width="18.28515625" style="31" customWidth="1"/>
    <col min="11795" max="11798" width="6.42578125" style="31" customWidth="1"/>
    <col min="11799" max="12027" width="11.42578125" style="31" customWidth="1"/>
    <col min="12028" max="12028" width="1" style="31" customWidth="1"/>
    <col min="12029" max="12029" width="4.28515625" style="31" customWidth="1"/>
    <col min="12030" max="12030" width="34.7109375" style="31" customWidth="1"/>
    <col min="12031" max="12031" width="0" style="31" hidden="1" customWidth="1"/>
    <col min="12032" max="12032" width="20" style="31"/>
    <col min="12033" max="12033" width="3.140625" style="31" bestFit="1" customWidth="1"/>
    <col min="12034" max="12034" width="58.85546875" style="31" customWidth="1"/>
    <col min="12035" max="12035" width="31.140625" style="31" customWidth="1"/>
    <col min="12036" max="12036" width="26.7109375" style="31" customWidth="1"/>
    <col min="12037" max="12037" width="25" style="31" customWidth="1"/>
    <col min="12038" max="12039" width="29.7109375" style="31" customWidth="1"/>
    <col min="12040" max="12040" width="23" style="31" customWidth="1"/>
    <col min="12041" max="12041" width="27.28515625" style="31" customWidth="1"/>
    <col min="12042" max="12042" width="29.5703125" style="31" customWidth="1"/>
    <col min="12043" max="12043" width="33" style="31" customWidth="1"/>
    <col min="12044" max="12044" width="29.85546875" style="31" customWidth="1"/>
    <col min="12045" max="12045" width="26.28515625" style="31" customWidth="1"/>
    <col min="12046" max="12046" width="22.140625" style="31" customWidth="1"/>
    <col min="12047" max="12047" width="26.140625" style="31" customWidth="1"/>
    <col min="12048" max="12048" width="19.5703125" style="31" bestFit="1" customWidth="1"/>
    <col min="12049" max="12049" width="21.85546875" style="31" customWidth="1"/>
    <col min="12050" max="12050" width="18.28515625" style="31" customWidth="1"/>
    <col min="12051" max="12054" width="6.42578125" style="31" customWidth="1"/>
    <col min="12055" max="12283" width="11.42578125" style="31" customWidth="1"/>
    <col min="12284" max="12284" width="1" style="31" customWidth="1"/>
    <col min="12285" max="12285" width="4.28515625" style="31" customWidth="1"/>
    <col min="12286" max="12286" width="34.7109375" style="31" customWidth="1"/>
    <col min="12287" max="12287" width="0" style="31" hidden="1" customWidth="1"/>
    <col min="12288" max="12288" width="20" style="31"/>
    <col min="12289" max="12289" width="3.140625" style="31" bestFit="1" customWidth="1"/>
    <col min="12290" max="12290" width="58.85546875" style="31" customWidth="1"/>
    <col min="12291" max="12291" width="31.140625" style="31" customWidth="1"/>
    <col min="12292" max="12292" width="26.7109375" style="31" customWidth="1"/>
    <col min="12293" max="12293" width="25" style="31" customWidth="1"/>
    <col min="12294" max="12295" width="29.7109375" style="31" customWidth="1"/>
    <col min="12296" max="12296" width="23" style="31" customWidth="1"/>
    <col min="12297" max="12297" width="27.28515625" style="31" customWidth="1"/>
    <col min="12298" max="12298" width="29.5703125" style="31" customWidth="1"/>
    <col min="12299" max="12299" width="33" style="31" customWidth="1"/>
    <col min="12300" max="12300" width="29.85546875" style="31" customWidth="1"/>
    <col min="12301" max="12301" width="26.28515625" style="31" customWidth="1"/>
    <col min="12302" max="12302" width="22.140625" style="31" customWidth="1"/>
    <col min="12303" max="12303" width="26.140625" style="31" customWidth="1"/>
    <col min="12304" max="12304" width="19.5703125" style="31" bestFit="1" customWidth="1"/>
    <col min="12305" max="12305" width="21.85546875" style="31" customWidth="1"/>
    <col min="12306" max="12306" width="18.28515625" style="31" customWidth="1"/>
    <col min="12307" max="12310" width="6.42578125" style="31" customWidth="1"/>
    <col min="12311" max="12539" width="11.42578125" style="31" customWidth="1"/>
    <col min="12540" max="12540" width="1" style="31" customWidth="1"/>
    <col min="12541" max="12541" width="4.28515625" style="31" customWidth="1"/>
    <col min="12542" max="12542" width="34.7109375" style="31" customWidth="1"/>
    <col min="12543" max="12543" width="0" style="31" hidden="1" customWidth="1"/>
    <col min="12544" max="12544" width="20" style="31"/>
    <col min="12545" max="12545" width="3.140625" style="31" bestFit="1" customWidth="1"/>
    <col min="12546" max="12546" width="58.85546875" style="31" customWidth="1"/>
    <col min="12547" max="12547" width="31.140625" style="31" customWidth="1"/>
    <col min="12548" max="12548" width="26.7109375" style="31" customWidth="1"/>
    <col min="12549" max="12549" width="25" style="31" customWidth="1"/>
    <col min="12550" max="12551" width="29.7109375" style="31" customWidth="1"/>
    <col min="12552" max="12552" width="23" style="31" customWidth="1"/>
    <col min="12553" max="12553" width="27.28515625" style="31" customWidth="1"/>
    <col min="12554" max="12554" width="29.5703125" style="31" customWidth="1"/>
    <col min="12555" max="12555" width="33" style="31" customWidth="1"/>
    <col min="12556" max="12556" width="29.85546875" style="31" customWidth="1"/>
    <col min="12557" max="12557" width="26.28515625" style="31" customWidth="1"/>
    <col min="12558" max="12558" width="22.140625" style="31" customWidth="1"/>
    <col min="12559" max="12559" width="26.140625" style="31" customWidth="1"/>
    <col min="12560" max="12560" width="19.5703125" style="31" bestFit="1" customWidth="1"/>
    <col min="12561" max="12561" width="21.85546875" style="31" customWidth="1"/>
    <col min="12562" max="12562" width="18.28515625" style="31" customWidth="1"/>
    <col min="12563" max="12566" width="6.42578125" style="31" customWidth="1"/>
    <col min="12567" max="12795" width="11.42578125" style="31" customWidth="1"/>
    <col min="12796" max="12796" width="1" style="31" customWidth="1"/>
    <col min="12797" max="12797" width="4.28515625" style="31" customWidth="1"/>
    <col min="12798" max="12798" width="34.7109375" style="31" customWidth="1"/>
    <col min="12799" max="12799" width="0" style="31" hidden="1" customWidth="1"/>
    <col min="12800" max="12800" width="20" style="31"/>
    <col min="12801" max="12801" width="3.140625" style="31" bestFit="1" customWidth="1"/>
    <col min="12802" max="12802" width="58.85546875" style="31" customWidth="1"/>
    <col min="12803" max="12803" width="31.140625" style="31" customWidth="1"/>
    <col min="12804" max="12804" width="26.7109375" style="31" customWidth="1"/>
    <col min="12805" max="12805" width="25" style="31" customWidth="1"/>
    <col min="12806" max="12807" width="29.7109375" style="31" customWidth="1"/>
    <col min="12808" max="12808" width="23" style="31" customWidth="1"/>
    <col min="12809" max="12809" width="27.28515625" style="31" customWidth="1"/>
    <col min="12810" max="12810" width="29.5703125" style="31" customWidth="1"/>
    <col min="12811" max="12811" width="33" style="31" customWidth="1"/>
    <col min="12812" max="12812" width="29.85546875" style="31" customWidth="1"/>
    <col min="12813" max="12813" width="26.28515625" style="31" customWidth="1"/>
    <col min="12814" max="12814" width="22.140625" style="31" customWidth="1"/>
    <col min="12815" max="12815" width="26.140625" style="31" customWidth="1"/>
    <col min="12816" max="12816" width="19.5703125" style="31" bestFit="1" customWidth="1"/>
    <col min="12817" max="12817" width="21.85546875" style="31" customWidth="1"/>
    <col min="12818" max="12818" width="18.28515625" style="31" customWidth="1"/>
    <col min="12819" max="12822" width="6.42578125" style="31" customWidth="1"/>
    <col min="12823" max="13051" width="11.42578125" style="31" customWidth="1"/>
    <col min="13052" max="13052" width="1" style="31" customWidth="1"/>
    <col min="13053" max="13053" width="4.28515625" style="31" customWidth="1"/>
    <col min="13054" max="13054" width="34.7109375" style="31" customWidth="1"/>
    <col min="13055" max="13055" width="0" style="31" hidden="1" customWidth="1"/>
    <col min="13056" max="13056" width="20" style="31"/>
    <col min="13057" max="13057" width="3.140625" style="31" bestFit="1" customWidth="1"/>
    <col min="13058" max="13058" width="58.85546875" style="31" customWidth="1"/>
    <col min="13059" max="13059" width="31.140625" style="31" customWidth="1"/>
    <col min="13060" max="13060" width="26.7109375" style="31" customWidth="1"/>
    <col min="13061" max="13061" width="25" style="31" customWidth="1"/>
    <col min="13062" max="13063" width="29.7109375" style="31" customWidth="1"/>
    <col min="13064" max="13064" width="23" style="31" customWidth="1"/>
    <col min="13065" max="13065" width="27.28515625" style="31" customWidth="1"/>
    <col min="13066" max="13066" width="29.5703125" style="31" customWidth="1"/>
    <col min="13067" max="13067" width="33" style="31" customWidth="1"/>
    <col min="13068" max="13068" width="29.85546875" style="31" customWidth="1"/>
    <col min="13069" max="13069" width="26.28515625" style="31" customWidth="1"/>
    <col min="13070" max="13070" width="22.140625" style="31" customWidth="1"/>
    <col min="13071" max="13071" width="26.140625" style="31" customWidth="1"/>
    <col min="13072" max="13072" width="19.5703125" style="31" bestFit="1" customWidth="1"/>
    <col min="13073" max="13073" width="21.85546875" style="31" customWidth="1"/>
    <col min="13074" max="13074" width="18.28515625" style="31" customWidth="1"/>
    <col min="13075" max="13078" width="6.42578125" style="31" customWidth="1"/>
    <col min="13079" max="13307" width="11.42578125" style="31" customWidth="1"/>
    <col min="13308" max="13308" width="1" style="31" customWidth="1"/>
    <col min="13309" max="13309" width="4.28515625" style="31" customWidth="1"/>
    <col min="13310" max="13310" width="34.7109375" style="31" customWidth="1"/>
    <col min="13311" max="13311" width="0" style="31" hidden="1" customWidth="1"/>
    <col min="13312" max="13312" width="20" style="31"/>
    <col min="13313" max="13313" width="3.140625" style="31" bestFit="1" customWidth="1"/>
    <col min="13314" max="13314" width="58.85546875" style="31" customWidth="1"/>
    <col min="13315" max="13315" width="31.140625" style="31" customWidth="1"/>
    <col min="13316" max="13316" width="26.7109375" style="31" customWidth="1"/>
    <col min="13317" max="13317" width="25" style="31" customWidth="1"/>
    <col min="13318" max="13319" width="29.7109375" style="31" customWidth="1"/>
    <col min="13320" max="13320" width="23" style="31" customWidth="1"/>
    <col min="13321" max="13321" width="27.28515625" style="31" customWidth="1"/>
    <col min="13322" max="13322" width="29.5703125" style="31" customWidth="1"/>
    <col min="13323" max="13323" width="33" style="31" customWidth="1"/>
    <col min="13324" max="13324" width="29.85546875" style="31" customWidth="1"/>
    <col min="13325" max="13325" width="26.28515625" style="31" customWidth="1"/>
    <col min="13326" max="13326" width="22.140625" style="31" customWidth="1"/>
    <col min="13327" max="13327" width="26.140625" style="31" customWidth="1"/>
    <col min="13328" max="13328" width="19.5703125" style="31" bestFit="1" customWidth="1"/>
    <col min="13329" max="13329" width="21.85546875" style="31" customWidth="1"/>
    <col min="13330" max="13330" width="18.28515625" style="31" customWidth="1"/>
    <col min="13331" max="13334" width="6.42578125" style="31" customWidth="1"/>
    <col min="13335" max="13563" width="11.42578125" style="31" customWidth="1"/>
    <col min="13564" max="13564" width="1" style="31" customWidth="1"/>
    <col min="13565" max="13565" width="4.28515625" style="31" customWidth="1"/>
    <col min="13566" max="13566" width="34.7109375" style="31" customWidth="1"/>
    <col min="13567" max="13567" width="0" style="31" hidden="1" customWidth="1"/>
    <col min="13568" max="13568" width="20" style="31"/>
    <col min="13569" max="13569" width="3.140625" style="31" bestFit="1" customWidth="1"/>
    <col min="13570" max="13570" width="58.85546875" style="31" customWidth="1"/>
    <col min="13571" max="13571" width="31.140625" style="31" customWidth="1"/>
    <col min="13572" max="13572" width="26.7109375" style="31" customWidth="1"/>
    <col min="13573" max="13573" width="25" style="31" customWidth="1"/>
    <col min="13574" max="13575" width="29.7109375" style="31" customWidth="1"/>
    <col min="13576" max="13576" width="23" style="31" customWidth="1"/>
    <col min="13577" max="13577" width="27.28515625" style="31" customWidth="1"/>
    <col min="13578" max="13578" width="29.5703125" style="31" customWidth="1"/>
    <col min="13579" max="13579" width="33" style="31" customWidth="1"/>
    <col min="13580" max="13580" width="29.85546875" style="31" customWidth="1"/>
    <col min="13581" max="13581" width="26.28515625" style="31" customWidth="1"/>
    <col min="13582" max="13582" width="22.140625" style="31" customWidth="1"/>
    <col min="13583" max="13583" width="26.140625" style="31" customWidth="1"/>
    <col min="13584" max="13584" width="19.5703125" style="31" bestFit="1" customWidth="1"/>
    <col min="13585" max="13585" width="21.85546875" style="31" customWidth="1"/>
    <col min="13586" max="13586" width="18.28515625" style="31" customWidth="1"/>
    <col min="13587" max="13590" width="6.42578125" style="31" customWidth="1"/>
    <col min="13591" max="13819" width="11.42578125" style="31" customWidth="1"/>
    <col min="13820" max="13820" width="1" style="31" customWidth="1"/>
    <col min="13821" max="13821" width="4.28515625" style="31" customWidth="1"/>
    <col min="13822" max="13822" width="34.7109375" style="31" customWidth="1"/>
    <col min="13823" max="13823" width="0" style="31" hidden="1" customWidth="1"/>
    <col min="13824" max="13824" width="20" style="31"/>
    <col min="13825" max="13825" width="3.140625" style="31" bestFit="1" customWidth="1"/>
    <col min="13826" max="13826" width="58.85546875" style="31" customWidth="1"/>
    <col min="13827" max="13827" width="31.140625" style="31" customWidth="1"/>
    <col min="13828" max="13828" width="26.7109375" style="31" customWidth="1"/>
    <col min="13829" max="13829" width="25" style="31" customWidth="1"/>
    <col min="13830" max="13831" width="29.7109375" style="31" customWidth="1"/>
    <col min="13832" max="13832" width="23" style="31" customWidth="1"/>
    <col min="13833" max="13833" width="27.28515625" style="31" customWidth="1"/>
    <col min="13834" max="13834" width="29.5703125" style="31" customWidth="1"/>
    <col min="13835" max="13835" width="33" style="31" customWidth="1"/>
    <col min="13836" max="13836" width="29.85546875" style="31" customWidth="1"/>
    <col min="13837" max="13837" width="26.28515625" style="31" customWidth="1"/>
    <col min="13838" max="13838" width="22.140625" style="31" customWidth="1"/>
    <col min="13839" max="13839" width="26.140625" style="31" customWidth="1"/>
    <col min="13840" max="13840" width="19.5703125" style="31" bestFit="1" customWidth="1"/>
    <col min="13841" max="13841" width="21.85546875" style="31" customWidth="1"/>
    <col min="13842" max="13842" width="18.28515625" style="31" customWidth="1"/>
    <col min="13843" max="13846" width="6.42578125" style="31" customWidth="1"/>
    <col min="13847" max="14075" width="11.42578125" style="31" customWidth="1"/>
    <col min="14076" max="14076" width="1" style="31" customWidth="1"/>
    <col min="14077" max="14077" width="4.28515625" style="31" customWidth="1"/>
    <col min="14078" max="14078" width="34.7109375" style="31" customWidth="1"/>
    <col min="14079" max="14079" width="0" style="31" hidden="1" customWidth="1"/>
    <col min="14080" max="14080" width="20" style="31"/>
    <col min="14081" max="14081" width="3.140625" style="31" bestFit="1" customWidth="1"/>
    <col min="14082" max="14082" width="58.85546875" style="31" customWidth="1"/>
    <col min="14083" max="14083" width="31.140625" style="31" customWidth="1"/>
    <col min="14084" max="14084" width="26.7109375" style="31" customWidth="1"/>
    <col min="14085" max="14085" width="25" style="31" customWidth="1"/>
    <col min="14086" max="14087" width="29.7109375" style="31" customWidth="1"/>
    <col min="14088" max="14088" width="23" style="31" customWidth="1"/>
    <col min="14089" max="14089" width="27.28515625" style="31" customWidth="1"/>
    <col min="14090" max="14090" width="29.5703125" style="31" customWidth="1"/>
    <col min="14091" max="14091" width="33" style="31" customWidth="1"/>
    <col min="14092" max="14092" width="29.85546875" style="31" customWidth="1"/>
    <col min="14093" max="14093" width="26.28515625" style="31" customWidth="1"/>
    <col min="14094" max="14094" width="22.140625" style="31" customWidth="1"/>
    <col min="14095" max="14095" width="26.140625" style="31" customWidth="1"/>
    <col min="14096" max="14096" width="19.5703125" style="31" bestFit="1" customWidth="1"/>
    <col min="14097" max="14097" width="21.85546875" style="31" customWidth="1"/>
    <col min="14098" max="14098" width="18.28515625" style="31" customWidth="1"/>
    <col min="14099" max="14102" width="6.42578125" style="31" customWidth="1"/>
    <col min="14103" max="14331" width="11.42578125" style="31" customWidth="1"/>
    <col min="14332" max="14332" width="1" style="31" customWidth="1"/>
    <col min="14333" max="14333" width="4.28515625" style="31" customWidth="1"/>
    <col min="14334" max="14334" width="34.7109375" style="31" customWidth="1"/>
    <col min="14335" max="14335" width="0" style="31" hidden="1" customWidth="1"/>
    <col min="14336" max="14336" width="20" style="31"/>
    <col min="14337" max="14337" width="3.140625" style="31" bestFit="1" customWidth="1"/>
    <col min="14338" max="14338" width="58.85546875" style="31" customWidth="1"/>
    <col min="14339" max="14339" width="31.140625" style="31" customWidth="1"/>
    <col min="14340" max="14340" width="26.7109375" style="31" customWidth="1"/>
    <col min="14341" max="14341" width="25" style="31" customWidth="1"/>
    <col min="14342" max="14343" width="29.7109375" style="31" customWidth="1"/>
    <col min="14344" max="14344" width="23" style="31" customWidth="1"/>
    <col min="14345" max="14345" width="27.28515625" style="31" customWidth="1"/>
    <col min="14346" max="14346" width="29.5703125" style="31" customWidth="1"/>
    <col min="14347" max="14347" width="33" style="31" customWidth="1"/>
    <col min="14348" max="14348" width="29.85546875" style="31" customWidth="1"/>
    <col min="14349" max="14349" width="26.28515625" style="31" customWidth="1"/>
    <col min="14350" max="14350" width="22.140625" style="31" customWidth="1"/>
    <col min="14351" max="14351" width="26.140625" style="31" customWidth="1"/>
    <col min="14352" max="14352" width="19.5703125" style="31" bestFit="1" customWidth="1"/>
    <col min="14353" max="14353" width="21.85546875" style="31" customWidth="1"/>
    <col min="14354" max="14354" width="18.28515625" style="31" customWidth="1"/>
    <col min="14355" max="14358" width="6.42578125" style="31" customWidth="1"/>
    <col min="14359" max="14587" width="11.42578125" style="31" customWidth="1"/>
    <col min="14588" max="14588" width="1" style="31" customWidth="1"/>
    <col min="14589" max="14589" width="4.28515625" style="31" customWidth="1"/>
    <col min="14590" max="14590" width="34.7109375" style="31" customWidth="1"/>
    <col min="14591" max="14591" width="0" style="31" hidden="1" customWidth="1"/>
    <col min="14592" max="14592" width="20" style="31"/>
    <col min="14593" max="14593" width="3.140625" style="31" bestFit="1" customWidth="1"/>
    <col min="14594" max="14594" width="58.85546875" style="31" customWidth="1"/>
    <col min="14595" max="14595" width="31.140625" style="31" customWidth="1"/>
    <col min="14596" max="14596" width="26.7109375" style="31" customWidth="1"/>
    <col min="14597" max="14597" width="25" style="31" customWidth="1"/>
    <col min="14598" max="14599" width="29.7109375" style="31" customWidth="1"/>
    <col min="14600" max="14600" width="23" style="31" customWidth="1"/>
    <col min="14601" max="14601" width="27.28515625" style="31" customWidth="1"/>
    <col min="14602" max="14602" width="29.5703125" style="31" customWidth="1"/>
    <col min="14603" max="14603" width="33" style="31" customWidth="1"/>
    <col min="14604" max="14604" width="29.85546875" style="31" customWidth="1"/>
    <col min="14605" max="14605" width="26.28515625" style="31" customWidth="1"/>
    <col min="14606" max="14606" width="22.140625" style="31" customWidth="1"/>
    <col min="14607" max="14607" width="26.140625" style="31" customWidth="1"/>
    <col min="14608" max="14608" width="19.5703125" style="31" bestFit="1" customWidth="1"/>
    <col min="14609" max="14609" width="21.85546875" style="31" customWidth="1"/>
    <col min="14610" max="14610" width="18.28515625" style="31" customWidth="1"/>
    <col min="14611" max="14614" width="6.42578125" style="31" customWidth="1"/>
    <col min="14615" max="14843" width="11.42578125" style="31" customWidth="1"/>
    <col min="14844" max="14844" width="1" style="31" customWidth="1"/>
    <col min="14845" max="14845" width="4.28515625" style="31" customWidth="1"/>
    <col min="14846" max="14846" width="34.7109375" style="31" customWidth="1"/>
    <col min="14847" max="14847" width="0" style="31" hidden="1" customWidth="1"/>
    <col min="14848" max="14848" width="20" style="31"/>
    <col min="14849" max="14849" width="3.140625" style="31" bestFit="1" customWidth="1"/>
    <col min="14850" max="14850" width="58.85546875" style="31" customWidth="1"/>
    <col min="14851" max="14851" width="31.140625" style="31" customWidth="1"/>
    <col min="14852" max="14852" width="26.7109375" style="31" customWidth="1"/>
    <col min="14853" max="14853" width="25" style="31" customWidth="1"/>
    <col min="14854" max="14855" width="29.7109375" style="31" customWidth="1"/>
    <col min="14856" max="14856" width="23" style="31" customWidth="1"/>
    <col min="14857" max="14857" width="27.28515625" style="31" customWidth="1"/>
    <col min="14858" max="14858" width="29.5703125" style="31" customWidth="1"/>
    <col min="14859" max="14859" width="33" style="31" customWidth="1"/>
    <col min="14860" max="14860" width="29.85546875" style="31" customWidth="1"/>
    <col min="14861" max="14861" width="26.28515625" style="31" customWidth="1"/>
    <col min="14862" max="14862" width="22.140625" style="31" customWidth="1"/>
    <col min="14863" max="14863" width="26.140625" style="31" customWidth="1"/>
    <col min="14864" max="14864" width="19.5703125" style="31" bestFit="1" customWidth="1"/>
    <col min="14865" max="14865" width="21.85546875" style="31" customWidth="1"/>
    <col min="14866" max="14866" width="18.28515625" style="31" customWidth="1"/>
    <col min="14867" max="14870" width="6.42578125" style="31" customWidth="1"/>
    <col min="14871" max="15099" width="11.42578125" style="31" customWidth="1"/>
    <col min="15100" max="15100" width="1" style="31" customWidth="1"/>
    <col min="15101" max="15101" width="4.28515625" style="31" customWidth="1"/>
    <col min="15102" max="15102" width="34.7109375" style="31" customWidth="1"/>
    <col min="15103" max="15103" width="0" style="31" hidden="1" customWidth="1"/>
    <col min="15104" max="15104" width="20" style="31"/>
    <col min="15105" max="15105" width="3.140625" style="31" bestFit="1" customWidth="1"/>
    <col min="15106" max="15106" width="58.85546875" style="31" customWidth="1"/>
    <col min="15107" max="15107" width="31.140625" style="31" customWidth="1"/>
    <col min="15108" max="15108" width="26.7109375" style="31" customWidth="1"/>
    <col min="15109" max="15109" width="25" style="31" customWidth="1"/>
    <col min="15110" max="15111" width="29.7109375" style="31" customWidth="1"/>
    <col min="15112" max="15112" width="23" style="31" customWidth="1"/>
    <col min="15113" max="15113" width="27.28515625" style="31" customWidth="1"/>
    <col min="15114" max="15114" width="29.5703125" style="31" customWidth="1"/>
    <col min="15115" max="15115" width="33" style="31" customWidth="1"/>
    <col min="15116" max="15116" width="29.85546875" style="31" customWidth="1"/>
    <col min="15117" max="15117" width="26.28515625" style="31" customWidth="1"/>
    <col min="15118" max="15118" width="22.140625" style="31" customWidth="1"/>
    <col min="15119" max="15119" width="26.140625" style="31" customWidth="1"/>
    <col min="15120" max="15120" width="19.5703125" style="31" bestFit="1" customWidth="1"/>
    <col min="15121" max="15121" width="21.85546875" style="31" customWidth="1"/>
    <col min="15122" max="15122" width="18.28515625" style="31" customWidth="1"/>
    <col min="15123" max="15126" width="6.42578125" style="31" customWidth="1"/>
    <col min="15127" max="15355" width="11.42578125" style="31" customWidth="1"/>
    <col min="15356" max="15356" width="1" style="31" customWidth="1"/>
    <col min="15357" max="15357" width="4.28515625" style="31" customWidth="1"/>
    <col min="15358" max="15358" width="34.7109375" style="31" customWidth="1"/>
    <col min="15359" max="15359" width="0" style="31" hidden="1" customWidth="1"/>
    <col min="15360" max="15360" width="20" style="31"/>
    <col min="15361" max="15361" width="3.140625" style="31" bestFit="1" customWidth="1"/>
    <col min="15362" max="15362" width="58.85546875" style="31" customWidth="1"/>
    <col min="15363" max="15363" width="31.140625" style="31" customWidth="1"/>
    <col min="15364" max="15364" width="26.7109375" style="31" customWidth="1"/>
    <col min="15365" max="15365" width="25" style="31" customWidth="1"/>
    <col min="15366" max="15367" width="29.7109375" style="31" customWidth="1"/>
    <col min="15368" max="15368" width="23" style="31" customWidth="1"/>
    <col min="15369" max="15369" width="27.28515625" style="31" customWidth="1"/>
    <col min="15370" max="15370" width="29.5703125" style="31" customWidth="1"/>
    <col min="15371" max="15371" width="33" style="31" customWidth="1"/>
    <col min="15372" max="15372" width="29.85546875" style="31" customWidth="1"/>
    <col min="15373" max="15373" width="26.28515625" style="31" customWidth="1"/>
    <col min="15374" max="15374" width="22.140625" style="31" customWidth="1"/>
    <col min="15375" max="15375" width="26.140625" style="31" customWidth="1"/>
    <col min="15376" max="15376" width="19.5703125" style="31" bestFit="1" customWidth="1"/>
    <col min="15377" max="15377" width="21.85546875" style="31" customWidth="1"/>
    <col min="15378" max="15378" width="18.28515625" style="31" customWidth="1"/>
    <col min="15379" max="15382" width="6.42578125" style="31" customWidth="1"/>
    <col min="15383" max="15611" width="11.42578125" style="31" customWidth="1"/>
    <col min="15612" max="15612" width="1" style="31" customWidth="1"/>
    <col min="15613" max="15613" width="4.28515625" style="31" customWidth="1"/>
    <col min="15614" max="15614" width="34.7109375" style="31" customWidth="1"/>
    <col min="15615" max="15615" width="0" style="31" hidden="1" customWidth="1"/>
    <col min="15616" max="15616" width="20" style="31"/>
    <col min="15617" max="15617" width="3.140625" style="31" bestFit="1" customWidth="1"/>
    <col min="15618" max="15618" width="58.85546875" style="31" customWidth="1"/>
    <col min="15619" max="15619" width="31.140625" style="31" customWidth="1"/>
    <col min="15620" max="15620" width="26.7109375" style="31" customWidth="1"/>
    <col min="15621" max="15621" width="25" style="31" customWidth="1"/>
    <col min="15622" max="15623" width="29.7109375" style="31" customWidth="1"/>
    <col min="15624" max="15624" width="23" style="31" customWidth="1"/>
    <col min="15625" max="15625" width="27.28515625" style="31" customWidth="1"/>
    <col min="15626" max="15626" width="29.5703125" style="31" customWidth="1"/>
    <col min="15627" max="15627" width="33" style="31" customWidth="1"/>
    <col min="15628" max="15628" width="29.85546875" style="31" customWidth="1"/>
    <col min="15629" max="15629" width="26.28515625" style="31" customWidth="1"/>
    <col min="15630" max="15630" width="22.140625" style="31" customWidth="1"/>
    <col min="15631" max="15631" width="26.140625" style="31" customWidth="1"/>
    <col min="15632" max="15632" width="19.5703125" style="31" bestFit="1" customWidth="1"/>
    <col min="15633" max="15633" width="21.85546875" style="31" customWidth="1"/>
    <col min="15634" max="15634" width="18.28515625" style="31" customWidth="1"/>
    <col min="15635" max="15638" width="6.42578125" style="31" customWidth="1"/>
    <col min="15639" max="15867" width="11.42578125" style="31" customWidth="1"/>
    <col min="15868" max="15868" width="1" style="31" customWidth="1"/>
    <col min="15869" max="15869" width="4.28515625" style="31" customWidth="1"/>
    <col min="15870" max="15870" width="34.7109375" style="31" customWidth="1"/>
    <col min="15871" max="15871" width="0" style="31" hidden="1" customWidth="1"/>
    <col min="15872" max="15872" width="20" style="31"/>
    <col min="15873" max="15873" width="3.140625" style="31" bestFit="1" customWidth="1"/>
    <col min="15874" max="15874" width="58.85546875" style="31" customWidth="1"/>
    <col min="15875" max="15875" width="31.140625" style="31" customWidth="1"/>
    <col min="15876" max="15876" width="26.7109375" style="31" customWidth="1"/>
    <col min="15877" max="15877" width="25" style="31" customWidth="1"/>
    <col min="15878" max="15879" width="29.7109375" style="31" customWidth="1"/>
    <col min="15880" max="15880" width="23" style="31" customWidth="1"/>
    <col min="15881" max="15881" width="27.28515625" style="31" customWidth="1"/>
    <col min="15882" max="15882" width="29.5703125" style="31" customWidth="1"/>
    <col min="15883" max="15883" width="33" style="31" customWidth="1"/>
    <col min="15884" max="15884" width="29.85546875" style="31" customWidth="1"/>
    <col min="15885" max="15885" width="26.28515625" style="31" customWidth="1"/>
    <col min="15886" max="15886" width="22.140625" style="31" customWidth="1"/>
    <col min="15887" max="15887" width="26.140625" style="31" customWidth="1"/>
    <col min="15888" max="15888" width="19.5703125" style="31" bestFit="1" customWidth="1"/>
    <col min="15889" max="15889" width="21.85546875" style="31" customWidth="1"/>
    <col min="15890" max="15890" width="18.28515625" style="31" customWidth="1"/>
    <col min="15891" max="15894" width="6.42578125" style="31" customWidth="1"/>
    <col min="15895" max="16123" width="11.42578125" style="31" customWidth="1"/>
    <col min="16124" max="16124" width="1" style="31" customWidth="1"/>
    <col min="16125" max="16125" width="4.28515625" style="31" customWidth="1"/>
    <col min="16126" max="16126" width="34.7109375" style="31" customWidth="1"/>
    <col min="16127" max="16127" width="0" style="31" hidden="1" customWidth="1"/>
    <col min="16128" max="16128" width="20" style="31"/>
    <col min="16129" max="16129" width="3.140625" style="31" bestFit="1" customWidth="1"/>
    <col min="16130" max="16130" width="58.85546875" style="31" customWidth="1"/>
    <col min="16131" max="16131" width="31.140625" style="31" customWidth="1"/>
    <col min="16132" max="16132" width="26.7109375" style="31" customWidth="1"/>
    <col min="16133" max="16133" width="25" style="31" customWidth="1"/>
    <col min="16134" max="16135" width="29.7109375" style="31" customWidth="1"/>
    <col min="16136" max="16136" width="23" style="31" customWidth="1"/>
    <col min="16137" max="16137" width="27.28515625" style="31" customWidth="1"/>
    <col min="16138" max="16138" width="29.5703125" style="31" customWidth="1"/>
    <col min="16139" max="16139" width="33" style="31" customWidth="1"/>
    <col min="16140" max="16140" width="29.85546875" style="31" customWidth="1"/>
    <col min="16141" max="16141" width="26.28515625" style="31" customWidth="1"/>
    <col min="16142" max="16142" width="22.140625" style="31" customWidth="1"/>
    <col min="16143" max="16143" width="26.140625" style="31" customWidth="1"/>
    <col min="16144" max="16144" width="19.5703125" style="31" bestFit="1" customWidth="1"/>
    <col min="16145" max="16145" width="21.85546875" style="31" customWidth="1"/>
    <col min="16146" max="16146" width="18.28515625" style="31" customWidth="1"/>
    <col min="16147" max="16150" width="6.42578125" style="31" customWidth="1"/>
    <col min="16151" max="16379" width="11.42578125" style="31" customWidth="1"/>
    <col min="16380" max="16380" width="1" style="31" customWidth="1"/>
    <col min="16381" max="16381" width="4.28515625" style="31" customWidth="1"/>
    <col min="16382" max="16382" width="34.7109375" style="31" customWidth="1"/>
    <col min="16383" max="16383" width="0" style="31" hidden="1" customWidth="1"/>
    <col min="16384" max="16384" width="20" style="31"/>
  </cols>
  <sheetData>
    <row r="2" spans="1:16" ht="15" x14ac:dyDescent="0.25">
      <c r="B2" s="1069" t="s">
        <v>2</v>
      </c>
      <c r="C2" s="1070"/>
      <c r="D2" s="1070"/>
      <c r="E2" s="1070"/>
      <c r="F2" s="1070"/>
      <c r="G2" s="1070"/>
      <c r="H2" s="1070"/>
      <c r="I2" s="1070"/>
      <c r="J2" s="1070"/>
      <c r="K2" s="1070"/>
      <c r="L2" s="1070"/>
      <c r="M2" s="1070"/>
      <c r="N2" s="1070"/>
      <c r="O2" s="1070"/>
      <c r="P2" s="1070"/>
    </row>
    <row r="4" spans="1:16" ht="15" x14ac:dyDescent="0.25">
      <c r="B4" s="1080" t="s">
        <v>3</v>
      </c>
      <c r="C4" s="1080"/>
      <c r="D4" s="1080"/>
      <c r="E4" s="1080"/>
      <c r="F4" s="1080"/>
      <c r="G4" s="1080"/>
      <c r="H4" s="1080"/>
      <c r="I4" s="1080"/>
      <c r="J4" s="1080"/>
      <c r="K4" s="1080"/>
      <c r="L4" s="1080"/>
      <c r="M4" s="1080"/>
      <c r="N4" s="1080"/>
      <c r="O4" s="1080"/>
      <c r="P4" s="1080"/>
    </row>
    <row r="5" spans="1:16" s="59" customFormat="1" ht="15" x14ac:dyDescent="0.25">
      <c r="A5" s="1083" t="s">
        <v>4</v>
      </c>
      <c r="B5" s="1083"/>
      <c r="C5" s="1083"/>
      <c r="D5" s="1083"/>
      <c r="E5" s="1083"/>
      <c r="F5" s="1083"/>
      <c r="G5" s="1083"/>
      <c r="H5" s="1083"/>
      <c r="I5" s="1083"/>
      <c r="J5" s="1083"/>
      <c r="K5" s="1083"/>
      <c r="L5" s="1083"/>
    </row>
    <row r="6" spans="1:16" ht="15" thickBot="1" x14ac:dyDescent="0.3"/>
    <row r="7" spans="1:16" ht="15.75" thickBot="1" x14ac:dyDescent="0.3">
      <c r="B7" s="238" t="s">
        <v>5</v>
      </c>
      <c r="C7" s="1075" t="s">
        <v>604</v>
      </c>
      <c r="D7" s="1075"/>
      <c r="E7" s="1075"/>
      <c r="F7" s="1075"/>
      <c r="G7" s="1075"/>
      <c r="H7" s="1075"/>
      <c r="I7" s="1075"/>
      <c r="J7" s="1075"/>
      <c r="K7" s="1075"/>
      <c r="L7" s="1075"/>
      <c r="M7" s="1075"/>
      <c r="N7" s="1076"/>
    </row>
    <row r="8" spans="1:16" ht="15.75" thickBot="1" x14ac:dyDescent="0.3">
      <c r="B8" s="238" t="s">
        <v>6</v>
      </c>
      <c r="C8" s="1075"/>
      <c r="D8" s="1075"/>
      <c r="E8" s="1075"/>
      <c r="F8" s="1075"/>
      <c r="G8" s="1075"/>
      <c r="H8" s="1075"/>
      <c r="I8" s="1075"/>
      <c r="J8" s="1075"/>
      <c r="K8" s="1075"/>
      <c r="L8" s="1075"/>
      <c r="M8" s="1075"/>
      <c r="N8" s="1076"/>
    </row>
    <row r="9" spans="1:16" ht="15.75" thickBot="1" x14ac:dyDescent="0.3">
      <c r="B9" s="238" t="s">
        <v>7</v>
      </c>
      <c r="C9" s="1075"/>
      <c r="D9" s="1075"/>
      <c r="E9" s="1075"/>
      <c r="F9" s="1075"/>
      <c r="G9" s="1075"/>
      <c r="H9" s="1075"/>
      <c r="I9" s="1075"/>
      <c r="J9" s="1075"/>
      <c r="K9" s="1075"/>
      <c r="L9" s="1075"/>
      <c r="M9" s="1075"/>
      <c r="N9" s="1076"/>
    </row>
    <row r="10" spans="1:16" ht="15.75" thickBot="1" x14ac:dyDescent="0.3">
      <c r="B10" s="238" t="s">
        <v>8</v>
      </c>
      <c r="C10" s="1075"/>
      <c r="D10" s="1075"/>
      <c r="E10" s="1075"/>
      <c r="F10" s="1075"/>
      <c r="G10" s="1075"/>
      <c r="H10" s="1075"/>
      <c r="I10" s="1075"/>
      <c r="J10" s="1075"/>
      <c r="K10" s="1075"/>
      <c r="L10" s="1075"/>
      <c r="M10" s="1075"/>
      <c r="N10" s="1076"/>
    </row>
    <row r="11" spans="1:16" ht="15.75" thickBot="1" x14ac:dyDescent="0.3">
      <c r="B11" s="238" t="s">
        <v>9</v>
      </c>
      <c r="C11" s="1077">
        <v>27</v>
      </c>
      <c r="D11" s="1077"/>
      <c r="E11" s="1078"/>
      <c r="F11" s="60"/>
      <c r="G11" s="60"/>
      <c r="H11" s="60"/>
      <c r="I11" s="60"/>
      <c r="J11" s="60"/>
      <c r="K11" s="60"/>
      <c r="L11" s="60"/>
      <c r="M11" s="60"/>
      <c r="N11" s="61"/>
    </row>
    <row r="12" spans="1:16" ht="15.75" thickBot="1" x14ac:dyDescent="0.3">
      <c r="B12" s="35" t="s">
        <v>10</v>
      </c>
      <c r="C12" s="38">
        <v>42021</v>
      </c>
      <c r="D12" s="207"/>
      <c r="E12" s="207"/>
      <c r="F12" s="207"/>
      <c r="G12" s="207"/>
      <c r="H12" s="207"/>
      <c r="I12" s="207"/>
      <c r="J12" s="207"/>
      <c r="K12" s="207"/>
      <c r="L12" s="207"/>
      <c r="M12" s="207"/>
      <c r="N12" s="208"/>
    </row>
    <row r="13" spans="1:16" ht="15" x14ac:dyDescent="0.25">
      <c r="B13" s="36"/>
      <c r="C13" s="39"/>
      <c r="D13" s="239"/>
      <c r="E13" s="239"/>
      <c r="F13" s="239"/>
      <c r="G13" s="239"/>
      <c r="H13" s="239"/>
      <c r="I13" s="62"/>
      <c r="J13" s="62"/>
      <c r="K13" s="62"/>
      <c r="L13" s="62"/>
      <c r="M13" s="62"/>
      <c r="N13" s="239"/>
    </row>
    <row r="14" spans="1:16" ht="15" x14ac:dyDescent="0.25">
      <c r="I14" s="62"/>
      <c r="J14" s="62"/>
      <c r="K14" s="62"/>
      <c r="L14" s="62"/>
      <c r="M14" s="62"/>
      <c r="N14" s="63"/>
    </row>
    <row r="15" spans="1:16" ht="30" customHeight="1" x14ac:dyDescent="0.25">
      <c r="B15" s="1071" t="s">
        <v>11</v>
      </c>
      <c r="C15" s="1071"/>
      <c r="D15" s="205" t="s">
        <v>12</v>
      </c>
      <c r="E15" s="205" t="s">
        <v>13</v>
      </c>
      <c r="F15" s="205" t="s">
        <v>14</v>
      </c>
      <c r="G15" s="64"/>
      <c r="I15" s="40"/>
      <c r="J15" s="40"/>
      <c r="K15" s="40"/>
      <c r="L15" s="40"/>
      <c r="M15" s="40"/>
      <c r="N15" s="63"/>
    </row>
    <row r="16" spans="1:16" ht="15" x14ac:dyDescent="0.25">
      <c r="B16" s="1071"/>
      <c r="C16" s="1071"/>
      <c r="D16" s="205">
        <v>27</v>
      </c>
      <c r="E16" s="65">
        <v>890072350</v>
      </c>
      <c r="F16" s="65">
        <v>305</v>
      </c>
      <c r="G16" s="66"/>
      <c r="I16" s="41"/>
      <c r="J16" s="41"/>
      <c r="K16" s="41"/>
      <c r="L16" s="41"/>
      <c r="M16" s="41"/>
      <c r="N16" s="63"/>
    </row>
    <row r="17" spans="1:14" ht="15" x14ac:dyDescent="0.25">
      <c r="B17" s="1071"/>
      <c r="C17" s="1071"/>
      <c r="D17" s="205"/>
      <c r="E17" s="65"/>
      <c r="F17" s="65"/>
      <c r="G17" s="66"/>
      <c r="I17" s="41"/>
      <c r="J17" s="41"/>
      <c r="K17" s="41"/>
      <c r="L17" s="41"/>
      <c r="M17" s="41"/>
      <c r="N17" s="63"/>
    </row>
    <row r="18" spans="1:14" ht="15" x14ac:dyDescent="0.25">
      <c r="B18" s="1071"/>
      <c r="C18" s="1071"/>
      <c r="D18" s="205"/>
      <c r="E18" s="65"/>
      <c r="F18" s="65"/>
      <c r="G18" s="66"/>
      <c r="I18" s="41"/>
      <c r="J18" s="41"/>
      <c r="K18" s="41"/>
      <c r="L18" s="41"/>
      <c r="M18" s="41"/>
      <c r="N18" s="63"/>
    </row>
    <row r="19" spans="1:14" ht="15" x14ac:dyDescent="0.25">
      <c r="B19" s="1071"/>
      <c r="C19" s="1071"/>
      <c r="D19" s="205"/>
      <c r="E19" s="67"/>
      <c r="F19" s="65"/>
      <c r="G19" s="66"/>
      <c r="H19" s="42"/>
      <c r="I19" s="41"/>
      <c r="J19" s="41"/>
      <c r="K19" s="41"/>
      <c r="L19" s="41"/>
      <c r="M19" s="41"/>
      <c r="N19" s="68"/>
    </row>
    <row r="20" spans="1:14" ht="15" x14ac:dyDescent="0.25">
      <c r="B20" s="1071"/>
      <c r="C20" s="1071"/>
      <c r="D20" s="205"/>
      <c r="E20" s="67"/>
      <c r="F20" s="65"/>
      <c r="G20" s="66"/>
      <c r="H20" s="42"/>
      <c r="I20" s="43"/>
      <c r="J20" s="43"/>
      <c r="K20" s="43"/>
      <c r="L20" s="43"/>
      <c r="M20" s="43"/>
      <c r="N20" s="68"/>
    </row>
    <row r="21" spans="1:14" ht="15" x14ac:dyDescent="0.25">
      <c r="B21" s="1071"/>
      <c r="C21" s="1071"/>
      <c r="D21" s="205"/>
      <c r="E21" s="67"/>
      <c r="F21" s="65"/>
      <c r="G21" s="66"/>
      <c r="H21" s="42"/>
      <c r="I21" s="62"/>
      <c r="J21" s="62"/>
      <c r="K21" s="62"/>
      <c r="L21" s="62"/>
      <c r="M21" s="62"/>
      <c r="N21" s="68"/>
    </row>
    <row r="22" spans="1:14" ht="15" x14ac:dyDescent="0.25">
      <c r="B22" s="1071"/>
      <c r="C22" s="1071"/>
      <c r="D22" s="205"/>
      <c r="E22" s="67"/>
      <c r="F22" s="65"/>
      <c r="G22" s="66"/>
      <c r="H22" s="42"/>
      <c r="I22" s="62"/>
      <c r="J22" s="62"/>
      <c r="K22" s="62"/>
      <c r="L22" s="62"/>
      <c r="M22" s="62"/>
      <c r="N22" s="68"/>
    </row>
    <row r="23" spans="1:14" ht="15.75" thickBot="1" x14ac:dyDescent="0.3">
      <c r="B23" s="1056" t="s">
        <v>15</v>
      </c>
      <c r="C23" s="1058"/>
      <c r="D23" s="205"/>
      <c r="E23" s="69">
        <f>SUM(E16:E22)</f>
        <v>890072350</v>
      </c>
      <c r="F23" s="65">
        <f>SUM(F16:F22)</f>
        <v>305</v>
      </c>
      <c r="G23" s="66"/>
      <c r="H23" s="42"/>
      <c r="I23" s="62"/>
      <c r="J23" s="62"/>
      <c r="K23" s="62"/>
      <c r="L23" s="62"/>
      <c r="M23" s="62"/>
      <c r="N23" s="68"/>
    </row>
    <row r="24" spans="1:14" ht="43.5" thickBot="1" x14ac:dyDescent="0.3">
      <c r="A24" s="35"/>
      <c r="B24" s="212" t="s">
        <v>16</v>
      </c>
      <c r="C24" s="212" t="s">
        <v>17</v>
      </c>
      <c r="E24" s="40"/>
      <c r="F24" s="40"/>
      <c r="G24" s="40"/>
      <c r="H24" s="40"/>
      <c r="I24" s="36"/>
      <c r="J24" s="36"/>
      <c r="K24" s="36"/>
      <c r="L24" s="36"/>
      <c r="M24" s="36"/>
    </row>
    <row r="25" spans="1:14" ht="15.75" thickBot="1" x14ac:dyDescent="0.3">
      <c r="A25" s="70">
        <v>1</v>
      </c>
      <c r="C25" s="71">
        <f>+F23*80%</f>
        <v>244</v>
      </c>
      <c r="D25" s="41"/>
      <c r="E25" s="72">
        <f>E23</f>
        <v>890072350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205" t="s">
        <v>19</v>
      </c>
      <c r="C30" s="205" t="s">
        <v>0</v>
      </c>
      <c r="D30" s="205" t="s">
        <v>20</v>
      </c>
      <c r="E30" s="59"/>
      <c r="F30" s="59"/>
      <c r="G30" s="59"/>
      <c r="H30" s="59"/>
      <c r="I30" s="62"/>
      <c r="J30" s="62"/>
      <c r="K30" s="62"/>
      <c r="L30" s="62"/>
      <c r="M30" s="62"/>
      <c r="N30" s="63"/>
    </row>
    <row r="31" spans="1:14" ht="15" x14ac:dyDescent="0.2">
      <c r="A31" s="74"/>
      <c r="B31" s="213" t="s">
        <v>22</v>
      </c>
      <c r="C31" s="204" t="s">
        <v>23</v>
      </c>
      <c r="D31" s="213"/>
      <c r="E31" s="59"/>
      <c r="F31" s="59"/>
      <c r="G31" s="59"/>
      <c r="H31" s="59"/>
      <c r="I31" s="62"/>
      <c r="J31" s="62"/>
      <c r="K31" s="62"/>
      <c r="L31" s="62"/>
      <c r="M31" s="62"/>
      <c r="N31" s="63"/>
    </row>
    <row r="32" spans="1:14" ht="15" x14ac:dyDescent="0.2">
      <c r="A32" s="74"/>
      <c r="B32" s="213" t="s">
        <v>24</v>
      </c>
      <c r="C32" s="204" t="s">
        <v>23</v>
      </c>
      <c r="D32" s="213"/>
      <c r="E32" s="59"/>
      <c r="F32" s="59"/>
      <c r="G32" s="59"/>
      <c r="H32" s="59"/>
      <c r="I32" s="62"/>
      <c r="J32" s="62"/>
      <c r="K32" s="62"/>
      <c r="L32" s="62"/>
      <c r="M32" s="62"/>
      <c r="N32" s="63"/>
    </row>
    <row r="33" spans="1:14" ht="15" x14ac:dyDescent="0.2">
      <c r="A33" s="74"/>
      <c r="B33" s="213" t="s">
        <v>25</v>
      </c>
      <c r="C33" s="204" t="s">
        <v>23</v>
      </c>
      <c r="D33" s="213"/>
      <c r="E33" s="59"/>
      <c r="F33" s="59"/>
      <c r="G33" s="59"/>
      <c r="H33" s="59"/>
      <c r="I33" s="62"/>
      <c r="J33" s="62"/>
      <c r="K33" s="62"/>
      <c r="L33" s="62"/>
      <c r="M33" s="62"/>
      <c r="N33" s="63"/>
    </row>
    <row r="34" spans="1:14" ht="15" x14ac:dyDescent="0.2">
      <c r="A34" s="74"/>
      <c r="B34" s="213" t="s">
        <v>26</v>
      </c>
      <c r="C34" s="204" t="s">
        <v>23</v>
      </c>
      <c r="D34" s="213"/>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205" t="s">
        <v>19</v>
      </c>
      <c r="C40" s="205" t="s">
        <v>28</v>
      </c>
      <c r="D40" s="206" t="s">
        <v>29</v>
      </c>
      <c r="E40" s="206" t="s">
        <v>30</v>
      </c>
      <c r="F40" s="59"/>
      <c r="G40" s="59"/>
      <c r="H40" s="59"/>
      <c r="I40" s="62"/>
      <c r="J40" s="62"/>
      <c r="K40" s="62"/>
      <c r="L40" s="62"/>
      <c r="M40" s="62"/>
      <c r="N40" s="63"/>
    </row>
    <row r="41" spans="1:14" ht="42.75" x14ac:dyDescent="0.2">
      <c r="A41" s="74"/>
      <c r="B41" s="76" t="s">
        <v>31</v>
      </c>
      <c r="C41" s="141">
        <v>40</v>
      </c>
      <c r="D41" s="204">
        <v>20</v>
      </c>
      <c r="E41" s="1052">
        <f>+D41+D42</f>
        <v>80</v>
      </c>
      <c r="F41" s="59"/>
      <c r="G41" s="59"/>
      <c r="H41" s="59"/>
      <c r="I41" s="62"/>
      <c r="J41" s="62"/>
      <c r="K41" s="62"/>
      <c r="L41" s="62"/>
      <c r="M41" s="62"/>
      <c r="N41" s="63"/>
    </row>
    <row r="42" spans="1:14" ht="71.25" x14ac:dyDescent="0.2">
      <c r="A42" s="74"/>
      <c r="B42" s="76" t="s">
        <v>32</v>
      </c>
      <c r="C42" s="141">
        <v>60</v>
      </c>
      <c r="D42" s="204">
        <v>60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M47" s="77"/>
      <c r="N47" s="77"/>
    </row>
    <row r="48" spans="1:14" ht="15" thickBot="1" x14ac:dyDescent="0.3">
      <c r="M48" s="77"/>
      <c r="N48" s="77"/>
    </row>
    <row r="49" spans="1:26" s="62" customFormat="1" ht="75"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200" t="s">
        <v>48</v>
      </c>
      <c r="Q49" s="200" t="s">
        <v>49</v>
      </c>
    </row>
    <row r="50" spans="1:26" s="129" customFormat="1" ht="28.5" x14ac:dyDescent="0.25">
      <c r="A50" s="141">
        <v>1</v>
      </c>
      <c r="B50" s="4" t="s">
        <v>574</v>
      </c>
      <c r="C50" s="4" t="s">
        <v>574</v>
      </c>
      <c r="D50" s="4" t="s">
        <v>623</v>
      </c>
      <c r="E50" s="4" t="s">
        <v>624</v>
      </c>
      <c r="F50" s="260" t="s">
        <v>0</v>
      </c>
      <c r="G50" s="223" t="s">
        <v>111</v>
      </c>
      <c r="H50" s="224">
        <v>40574</v>
      </c>
      <c r="I50" s="224">
        <v>40908</v>
      </c>
      <c r="J50" s="225" t="s">
        <v>20</v>
      </c>
      <c r="K50" s="263">
        <f>(I50-H50)/30</f>
        <v>11.133333333333333</v>
      </c>
      <c r="L50" s="227" t="s">
        <v>50</v>
      </c>
      <c r="M50" s="6">
        <v>170</v>
      </c>
      <c r="N50" s="228" t="s">
        <v>50</v>
      </c>
      <c r="O50" s="243">
        <v>215504925</v>
      </c>
      <c r="P50" s="243">
        <v>250</v>
      </c>
      <c r="Q50" s="211"/>
      <c r="R50" s="8"/>
      <c r="S50" s="8"/>
      <c r="T50" s="8"/>
      <c r="U50" s="8"/>
      <c r="V50" s="8"/>
      <c r="W50" s="8"/>
      <c r="X50" s="8"/>
      <c r="Y50" s="8"/>
      <c r="Z50" s="8"/>
    </row>
    <row r="51" spans="1:26" s="129" customFormat="1" ht="28.5" x14ac:dyDescent="0.25">
      <c r="A51" s="141">
        <f>+A50+1</f>
        <v>2</v>
      </c>
      <c r="B51" s="4" t="s">
        <v>574</v>
      </c>
      <c r="C51" s="4" t="s">
        <v>574</v>
      </c>
      <c r="D51" s="4" t="s">
        <v>623</v>
      </c>
      <c r="E51" s="4" t="s">
        <v>625</v>
      </c>
      <c r="F51" s="262" t="s">
        <v>0</v>
      </c>
      <c r="G51" s="5" t="s">
        <v>111</v>
      </c>
      <c r="H51" s="224">
        <v>41353</v>
      </c>
      <c r="I51" s="224">
        <v>41639</v>
      </c>
      <c r="J51" s="225" t="s">
        <v>20</v>
      </c>
      <c r="K51" s="263">
        <f>(I51-H51)/30</f>
        <v>9.5333333333333332</v>
      </c>
      <c r="L51" s="227" t="s">
        <v>50</v>
      </c>
      <c r="M51" s="6">
        <v>380</v>
      </c>
      <c r="N51" s="228" t="s">
        <v>50</v>
      </c>
      <c r="O51" s="243">
        <v>634937060</v>
      </c>
      <c r="P51" s="243">
        <v>251</v>
      </c>
      <c r="Q51" s="211"/>
      <c r="R51" s="8"/>
      <c r="S51" s="8"/>
      <c r="T51" s="8"/>
      <c r="U51" s="8"/>
      <c r="V51" s="8"/>
      <c r="W51" s="8"/>
      <c r="X51" s="8"/>
      <c r="Y51" s="8"/>
      <c r="Z51" s="8"/>
    </row>
    <row r="52" spans="1:26" s="129" customFormat="1" ht="28.5" x14ac:dyDescent="0.25">
      <c r="A52" s="141">
        <f t="shared" ref="A52:A57" si="0">+A51+1</f>
        <v>3</v>
      </c>
      <c r="B52" s="4" t="s">
        <v>574</v>
      </c>
      <c r="C52" s="4" t="s">
        <v>574</v>
      </c>
      <c r="D52" s="4" t="s">
        <v>623</v>
      </c>
      <c r="E52" s="4" t="s">
        <v>626</v>
      </c>
      <c r="F52" s="262" t="s">
        <v>0</v>
      </c>
      <c r="G52" s="5" t="s">
        <v>111</v>
      </c>
      <c r="H52" s="224">
        <v>41516</v>
      </c>
      <c r="I52" s="224">
        <v>41943</v>
      </c>
      <c r="J52" s="225" t="s">
        <v>20</v>
      </c>
      <c r="K52" s="263">
        <f>(I52-H52)/30</f>
        <v>14.233333333333333</v>
      </c>
      <c r="L52" s="227" t="s">
        <v>627</v>
      </c>
      <c r="M52" s="6">
        <v>200</v>
      </c>
      <c r="N52" s="228" t="s">
        <v>50</v>
      </c>
      <c r="O52" s="243">
        <v>555783000</v>
      </c>
      <c r="P52" s="243">
        <v>252</v>
      </c>
      <c r="Q52" s="211"/>
      <c r="R52" s="8"/>
      <c r="S52" s="8"/>
      <c r="T52" s="8"/>
      <c r="U52" s="8"/>
      <c r="V52" s="8"/>
      <c r="W52" s="8"/>
      <c r="X52" s="8"/>
      <c r="Y52" s="8"/>
      <c r="Z52" s="8"/>
    </row>
    <row r="53" spans="1:26" s="129" customFormat="1" x14ac:dyDescent="0.25">
      <c r="A53" s="141">
        <f t="shared" si="0"/>
        <v>4</v>
      </c>
      <c r="B53" s="4"/>
      <c r="C53" s="4"/>
      <c r="D53" s="4"/>
      <c r="E53" s="4"/>
      <c r="F53" s="262"/>
      <c r="G53" s="5"/>
      <c r="H53" s="224"/>
      <c r="I53" s="224"/>
      <c r="J53" s="225"/>
      <c r="K53" s="263"/>
      <c r="L53" s="265"/>
      <c r="M53" s="228"/>
      <c r="N53" s="228"/>
      <c r="O53" s="243"/>
      <c r="P53" s="243"/>
      <c r="Q53" s="211"/>
      <c r="R53" s="8"/>
      <c r="S53" s="8"/>
      <c r="T53" s="8"/>
      <c r="U53" s="8"/>
      <c r="V53" s="8"/>
      <c r="W53" s="8"/>
      <c r="X53" s="8"/>
      <c r="Y53" s="8"/>
      <c r="Z53" s="8"/>
    </row>
    <row r="54" spans="1:26" s="129" customFormat="1" x14ac:dyDescent="0.25">
      <c r="A54" s="141">
        <f t="shared" si="0"/>
        <v>5</v>
      </c>
      <c r="B54" s="4"/>
      <c r="C54" s="5"/>
      <c r="D54" s="4"/>
      <c r="E54" s="240"/>
      <c r="F54" s="5"/>
      <c r="G54" s="5"/>
      <c r="H54" s="224"/>
      <c r="I54" s="224"/>
      <c r="J54" s="225"/>
      <c r="K54" s="263"/>
      <c r="L54" s="225"/>
      <c r="M54" s="228"/>
      <c r="N54" s="228"/>
      <c r="O54" s="243"/>
      <c r="P54" s="243"/>
      <c r="Q54" s="211"/>
      <c r="R54" s="8"/>
      <c r="S54" s="8"/>
      <c r="T54" s="8"/>
      <c r="U54" s="8"/>
      <c r="V54" s="8"/>
      <c r="W54" s="8"/>
      <c r="X54" s="8"/>
      <c r="Y54" s="8"/>
      <c r="Z54" s="8"/>
    </row>
    <row r="55" spans="1:26" s="129" customFormat="1" x14ac:dyDescent="0.25">
      <c r="A55" s="141">
        <f t="shared" si="0"/>
        <v>6</v>
      </c>
      <c r="B55" s="4"/>
      <c r="C55" s="5"/>
      <c r="D55" s="4"/>
      <c r="E55" s="240"/>
      <c r="F55" s="5"/>
      <c r="G55" s="5"/>
      <c r="H55" s="224"/>
      <c r="I55" s="227"/>
      <c r="J55" s="225"/>
      <c r="K55" s="225"/>
      <c r="L55" s="225"/>
      <c r="M55" s="228"/>
      <c r="N55" s="228"/>
      <c r="O55" s="243"/>
      <c r="P55" s="243"/>
      <c r="Q55" s="211"/>
      <c r="R55" s="8"/>
      <c r="S55" s="8"/>
      <c r="T55" s="8"/>
      <c r="U55" s="8"/>
      <c r="V55" s="8"/>
      <c r="W55" s="8"/>
      <c r="X55" s="8"/>
      <c r="Y55" s="8"/>
      <c r="Z55" s="8"/>
    </row>
    <row r="56" spans="1:26" s="129" customFormat="1" x14ac:dyDescent="0.25">
      <c r="A56" s="141">
        <f t="shared" si="0"/>
        <v>7</v>
      </c>
      <c r="B56" s="4"/>
      <c r="C56" s="5"/>
      <c r="D56" s="4"/>
      <c r="E56" s="240"/>
      <c r="F56" s="5"/>
      <c r="G56" s="5"/>
      <c r="H56" s="224"/>
      <c r="I56" s="227"/>
      <c r="J56" s="225"/>
      <c r="K56" s="225"/>
      <c r="L56" s="225"/>
      <c r="M56" s="228"/>
      <c r="N56" s="228"/>
      <c r="O56" s="243"/>
      <c r="P56" s="243"/>
      <c r="Q56" s="211"/>
      <c r="R56" s="8"/>
      <c r="S56" s="8"/>
      <c r="T56" s="8"/>
      <c r="U56" s="8"/>
      <c r="V56" s="8"/>
      <c r="W56" s="8"/>
      <c r="X56" s="8"/>
      <c r="Y56" s="8"/>
      <c r="Z56" s="8"/>
    </row>
    <row r="57" spans="1:26" s="129" customFormat="1" x14ac:dyDescent="0.25">
      <c r="A57" s="141">
        <f t="shared" si="0"/>
        <v>8</v>
      </c>
      <c r="B57" s="4"/>
      <c r="C57" s="5"/>
      <c r="D57" s="4"/>
      <c r="E57" s="240"/>
      <c r="F57" s="5"/>
      <c r="G57" s="5"/>
      <c r="H57" s="224"/>
      <c r="I57" s="224"/>
      <c r="J57" s="225"/>
      <c r="K57" s="225"/>
      <c r="L57" s="225"/>
      <c r="M57" s="228"/>
      <c r="N57" s="228"/>
      <c r="O57" s="243"/>
      <c r="P57" s="243"/>
      <c r="Q57" s="211"/>
      <c r="R57" s="8"/>
      <c r="S57" s="8"/>
      <c r="T57" s="8"/>
      <c r="U57" s="8"/>
      <c r="V57" s="8"/>
      <c r="W57" s="8"/>
      <c r="X57" s="8"/>
      <c r="Y57" s="8"/>
      <c r="Z57" s="8"/>
    </row>
    <row r="58" spans="1:26" s="129" customFormat="1" ht="15" x14ac:dyDescent="0.25">
      <c r="A58" s="141"/>
      <c r="B58" s="26" t="s">
        <v>30</v>
      </c>
      <c r="C58" s="5"/>
      <c r="D58" s="4"/>
      <c r="E58" s="240"/>
      <c r="F58" s="5"/>
      <c r="G58" s="5"/>
      <c r="H58" s="5"/>
      <c r="I58" s="225"/>
      <c r="J58" s="225"/>
      <c r="K58" s="241">
        <f>SUM(K50:K57)</f>
        <v>34.9</v>
      </c>
      <c r="L58" s="242" t="s">
        <v>627</v>
      </c>
      <c r="M58" s="241">
        <v>580</v>
      </c>
      <c r="N58" s="242">
        <f>SUM(N50:N57)</f>
        <v>0</v>
      </c>
      <c r="O58" s="243"/>
      <c r="P58" s="243"/>
      <c r="Q58" s="211"/>
    </row>
    <row r="59" spans="1:26" ht="57" x14ac:dyDescent="0.25">
      <c r="E59" s="46"/>
      <c r="K59" s="290">
        <f>+(K58-M61)</f>
        <v>30.799999999999997</v>
      </c>
      <c r="L59" s="212" t="s">
        <v>628</v>
      </c>
    </row>
    <row r="60" spans="1:26" ht="15" x14ac:dyDescent="0.25">
      <c r="B60" s="1049" t="s">
        <v>51</v>
      </c>
      <c r="C60" s="1049" t="s">
        <v>52</v>
      </c>
      <c r="D60" s="1080" t="s">
        <v>53</v>
      </c>
      <c r="E60" s="1080"/>
      <c r="K60" s="48"/>
      <c r="L60" s="48"/>
      <c r="M60" s="48"/>
    </row>
    <row r="61" spans="1:26" ht="15" x14ac:dyDescent="0.25">
      <c r="B61" s="1051"/>
      <c r="C61" s="1051"/>
      <c r="D61" s="206" t="s">
        <v>54</v>
      </c>
      <c r="E61" s="49" t="s">
        <v>55</v>
      </c>
      <c r="H61" s="244"/>
      <c r="I61" s="51"/>
      <c r="K61" s="51">
        <v>41516</v>
      </c>
      <c r="L61" s="51">
        <v>41639</v>
      </c>
      <c r="M61" s="31">
        <f>+(L61-K61)/30</f>
        <v>4.0999999999999996</v>
      </c>
    </row>
    <row r="62" spans="1:26" ht="15" x14ac:dyDescent="0.25">
      <c r="B62" s="50" t="s">
        <v>56</v>
      </c>
      <c r="C62" s="52">
        <f>+K59</f>
        <v>30.799999999999997</v>
      </c>
      <c r="D62" s="204" t="s">
        <v>23</v>
      </c>
      <c r="E62" s="204"/>
      <c r="F62" s="245"/>
      <c r="G62" s="245"/>
      <c r="H62" s="245"/>
      <c r="I62" s="245"/>
      <c r="J62" s="245"/>
      <c r="L62" s="246">
        <f>K50+K51+K52+K53</f>
        <v>34.9</v>
      </c>
      <c r="M62" s="245"/>
    </row>
    <row r="63" spans="1:26" ht="15" x14ac:dyDescent="0.25">
      <c r="B63" s="50" t="s">
        <v>57</v>
      </c>
      <c r="C63" s="54">
        <f>+M58</f>
        <v>580</v>
      </c>
      <c r="D63" s="204" t="s">
        <v>23</v>
      </c>
      <c r="E63" s="204"/>
    </row>
    <row r="64" spans="1:26" x14ac:dyDescent="0.25">
      <c r="B64" s="74"/>
      <c r="C64" s="1081"/>
      <c r="D64" s="1081"/>
      <c r="E64" s="1081"/>
      <c r="F64" s="1081"/>
      <c r="G64" s="1081"/>
      <c r="H64" s="1081"/>
      <c r="I64" s="1081"/>
      <c r="J64" s="1081"/>
      <c r="K64" s="1081"/>
      <c r="L64" s="1081"/>
      <c r="M64" s="1081"/>
      <c r="N64" s="1081"/>
    </row>
    <row r="65" spans="2:18" ht="15" thickBot="1" x14ac:dyDescent="0.3"/>
    <row r="66" spans="2:18" ht="15.75" thickBot="1" x14ac:dyDescent="0.3">
      <c r="B66" s="1082" t="s">
        <v>58</v>
      </c>
      <c r="C66" s="1082"/>
      <c r="D66" s="1082"/>
      <c r="E66" s="1082"/>
      <c r="F66" s="1082"/>
      <c r="G66" s="1082"/>
      <c r="H66" s="1082"/>
      <c r="I66" s="1082"/>
      <c r="J66" s="1082"/>
      <c r="K66" s="1082"/>
      <c r="L66" s="1082"/>
      <c r="M66" s="1082"/>
      <c r="N66" s="1082"/>
    </row>
    <row r="69" spans="2:18" ht="90" x14ac:dyDescent="0.25">
      <c r="B69" s="205" t="s">
        <v>59</v>
      </c>
      <c r="C69" s="80" t="s">
        <v>60</v>
      </c>
      <c r="D69" s="80" t="s">
        <v>61</v>
      </c>
      <c r="E69" s="80" t="s">
        <v>62</v>
      </c>
      <c r="F69" s="80" t="s">
        <v>63</v>
      </c>
      <c r="G69" s="80" t="s">
        <v>64</v>
      </c>
      <c r="H69" s="80" t="s">
        <v>498</v>
      </c>
      <c r="I69" s="205" t="s">
        <v>65</v>
      </c>
      <c r="J69" s="80" t="s">
        <v>66</v>
      </c>
      <c r="K69" s="80" t="s">
        <v>67</v>
      </c>
      <c r="L69" s="80" t="s">
        <v>68</v>
      </c>
      <c r="M69" s="80" t="s">
        <v>69</v>
      </c>
      <c r="N69" s="81" t="s">
        <v>70</v>
      </c>
      <c r="O69" s="81" t="s">
        <v>71</v>
      </c>
      <c r="P69" s="1056" t="s">
        <v>21</v>
      </c>
      <c r="Q69" s="1058"/>
      <c r="R69" s="80" t="s">
        <v>72</v>
      </c>
    </row>
    <row r="70" spans="2:18" ht="28.5" x14ac:dyDescent="0.25">
      <c r="B70" s="213" t="s">
        <v>577</v>
      </c>
      <c r="C70" s="213" t="s">
        <v>577</v>
      </c>
      <c r="D70" s="212" t="s">
        <v>629</v>
      </c>
      <c r="E70" s="212">
        <v>100</v>
      </c>
      <c r="F70" s="141" t="s">
        <v>630</v>
      </c>
      <c r="G70" s="198" t="s">
        <v>122</v>
      </c>
      <c r="H70" s="141" t="s">
        <v>121</v>
      </c>
      <c r="I70" s="141" t="s">
        <v>121</v>
      </c>
      <c r="J70" s="141" t="s">
        <v>121</v>
      </c>
      <c r="K70" s="141" t="s">
        <v>122</v>
      </c>
      <c r="L70" s="141" t="s">
        <v>122</v>
      </c>
      <c r="M70" s="141" t="s">
        <v>122</v>
      </c>
      <c r="N70" s="141" t="s">
        <v>122</v>
      </c>
      <c r="O70" s="141" t="s">
        <v>122</v>
      </c>
      <c r="P70" s="1046"/>
      <c r="Q70" s="1047"/>
      <c r="R70" s="141" t="s">
        <v>0</v>
      </c>
    </row>
    <row r="71" spans="2:18" ht="28.5" x14ac:dyDescent="0.2">
      <c r="B71" s="213" t="s">
        <v>577</v>
      </c>
      <c r="C71" s="213" t="s">
        <v>577</v>
      </c>
      <c r="D71" s="37" t="s">
        <v>631</v>
      </c>
      <c r="E71" s="56">
        <v>100</v>
      </c>
      <c r="F71" s="141" t="s">
        <v>630</v>
      </c>
      <c r="G71" s="58" t="s">
        <v>122</v>
      </c>
      <c r="H71" s="57" t="s">
        <v>121</v>
      </c>
      <c r="I71" s="141" t="s">
        <v>121</v>
      </c>
      <c r="J71" s="141" t="s">
        <v>121</v>
      </c>
      <c r="K71" s="141" t="s">
        <v>122</v>
      </c>
      <c r="L71" s="141" t="s">
        <v>122</v>
      </c>
      <c r="M71" s="141" t="s">
        <v>122</v>
      </c>
      <c r="N71" s="141" t="s">
        <v>122</v>
      </c>
      <c r="O71" s="141" t="s">
        <v>122</v>
      </c>
      <c r="P71" s="1056"/>
      <c r="Q71" s="1058"/>
      <c r="R71" s="141" t="s">
        <v>0</v>
      </c>
    </row>
    <row r="72" spans="2:18" ht="28.5" x14ac:dyDescent="0.2">
      <c r="B72" s="213" t="s">
        <v>577</v>
      </c>
      <c r="C72" s="213" t="s">
        <v>577</v>
      </c>
      <c r="D72" s="37" t="s">
        <v>632</v>
      </c>
      <c r="E72" s="56">
        <v>105</v>
      </c>
      <c r="F72" s="141" t="s">
        <v>630</v>
      </c>
      <c r="G72" s="58" t="s">
        <v>122</v>
      </c>
      <c r="H72" s="57" t="s">
        <v>121</v>
      </c>
      <c r="I72" s="141" t="s">
        <v>121</v>
      </c>
      <c r="J72" s="141" t="s">
        <v>121</v>
      </c>
      <c r="K72" s="141" t="s">
        <v>122</v>
      </c>
      <c r="L72" s="141" t="s">
        <v>122</v>
      </c>
      <c r="M72" s="141" t="s">
        <v>122</v>
      </c>
      <c r="N72" s="141" t="s">
        <v>122</v>
      </c>
      <c r="O72" s="141" t="s">
        <v>122</v>
      </c>
      <c r="P72" s="1056"/>
      <c r="Q72" s="1058"/>
      <c r="R72" s="141" t="s">
        <v>0</v>
      </c>
    </row>
    <row r="73" spans="2:18" ht="15" x14ac:dyDescent="0.2">
      <c r="B73" s="11"/>
      <c r="C73" s="11"/>
      <c r="D73" s="56"/>
      <c r="E73" s="56"/>
      <c r="F73" s="57"/>
      <c r="G73" s="58"/>
      <c r="H73" s="57"/>
      <c r="I73" s="213"/>
      <c r="J73" s="11"/>
      <c r="K73" s="11"/>
      <c r="L73" s="213"/>
      <c r="M73" s="213"/>
      <c r="N73" s="213"/>
      <c r="O73" s="213"/>
      <c r="P73" s="1056"/>
      <c r="Q73" s="1058"/>
      <c r="R73" s="213"/>
    </row>
    <row r="74" spans="2:18" ht="15" x14ac:dyDescent="0.2">
      <c r="B74" s="11"/>
      <c r="C74" s="11"/>
      <c r="D74" s="56"/>
      <c r="E74" s="56"/>
      <c r="F74" s="57"/>
      <c r="G74" s="58"/>
      <c r="H74" s="57"/>
      <c r="I74" s="213"/>
      <c r="J74" s="11"/>
      <c r="K74" s="11"/>
      <c r="L74" s="213"/>
      <c r="M74" s="213"/>
      <c r="N74" s="213"/>
      <c r="O74" s="213"/>
      <c r="P74" s="1056"/>
      <c r="Q74" s="1058"/>
      <c r="R74" s="213"/>
    </row>
    <row r="75" spans="2:18" ht="15" x14ac:dyDescent="0.2">
      <c r="B75" s="11"/>
      <c r="C75" s="11"/>
      <c r="D75" s="56"/>
      <c r="E75" s="56"/>
      <c r="F75" s="57"/>
      <c r="G75" s="58"/>
      <c r="H75" s="57"/>
      <c r="I75" s="213"/>
      <c r="J75" s="11"/>
      <c r="K75" s="11"/>
      <c r="L75" s="213"/>
      <c r="M75" s="213"/>
      <c r="N75" s="213"/>
      <c r="O75" s="213"/>
      <c r="P75" s="1056"/>
      <c r="Q75" s="1058"/>
      <c r="R75" s="213"/>
    </row>
    <row r="76" spans="2:18" ht="15" x14ac:dyDescent="0.25">
      <c r="B76" s="213"/>
      <c r="C76" s="213"/>
      <c r="D76" s="213"/>
      <c r="E76" s="213"/>
      <c r="F76" s="213"/>
      <c r="G76" s="131"/>
      <c r="H76" s="213"/>
      <c r="I76" s="213"/>
      <c r="J76" s="213"/>
      <c r="K76" s="213"/>
      <c r="L76" s="213"/>
      <c r="M76" s="213"/>
      <c r="N76" s="213"/>
      <c r="O76" s="213"/>
      <c r="P76" s="1056"/>
      <c r="Q76" s="1058"/>
      <c r="R76" s="213"/>
    </row>
    <row r="77" spans="2:18" x14ac:dyDescent="0.25">
      <c r="B77" s="31" t="s">
        <v>73</v>
      </c>
      <c r="H77" s="213"/>
      <c r="I77" s="213"/>
    </row>
    <row r="78" spans="2:18" x14ac:dyDescent="0.25">
      <c r="B78" s="31" t="s">
        <v>74</v>
      </c>
    </row>
    <row r="79" spans="2:18" x14ac:dyDescent="0.25">
      <c r="B79" s="31" t="s">
        <v>75</v>
      </c>
    </row>
    <row r="81" spans="2:17" ht="15" thickBot="1" x14ac:dyDescent="0.3"/>
    <row r="82" spans="2:17" ht="15.75" thickBot="1" x14ac:dyDescent="0.3">
      <c r="B82" s="1063" t="s">
        <v>76</v>
      </c>
      <c r="C82" s="1064"/>
      <c r="D82" s="1064"/>
      <c r="E82" s="1064"/>
      <c r="F82" s="1064"/>
      <c r="G82" s="1064"/>
      <c r="H82" s="1064"/>
      <c r="I82" s="1064"/>
      <c r="J82" s="1064"/>
      <c r="K82" s="1064"/>
      <c r="L82" s="1064"/>
      <c r="M82" s="1064"/>
      <c r="N82" s="1065"/>
    </row>
    <row r="87" spans="2:17" ht="15" x14ac:dyDescent="0.25">
      <c r="B87" s="1054" t="s">
        <v>77</v>
      </c>
      <c r="C87" s="1071" t="s">
        <v>78</v>
      </c>
      <c r="D87" s="1071" t="s">
        <v>79</v>
      </c>
      <c r="E87" s="1071" t="s">
        <v>80</v>
      </c>
      <c r="F87" s="1071" t="s">
        <v>81</v>
      </c>
      <c r="G87" s="1071" t="s">
        <v>82</v>
      </c>
      <c r="H87" s="1071" t="s">
        <v>83</v>
      </c>
      <c r="I87" s="1071" t="s">
        <v>84</v>
      </c>
      <c r="J87" s="1071" t="s">
        <v>85</v>
      </c>
      <c r="K87" s="1071"/>
      <c r="L87" s="1071"/>
      <c r="M87" s="1071" t="s">
        <v>86</v>
      </c>
      <c r="N87" s="1071" t="s">
        <v>478</v>
      </c>
      <c r="O87" s="1071" t="s">
        <v>479</v>
      </c>
      <c r="P87" s="1071" t="s">
        <v>21</v>
      </c>
      <c r="Q87" s="1071"/>
    </row>
    <row r="88" spans="2:17" ht="28.5" x14ac:dyDescent="0.2">
      <c r="B88" s="1055"/>
      <c r="C88" s="1071"/>
      <c r="D88" s="1071"/>
      <c r="E88" s="1071"/>
      <c r="F88" s="1071"/>
      <c r="G88" s="1071"/>
      <c r="H88" s="1071"/>
      <c r="I88" s="1071"/>
      <c r="J88" s="56" t="s">
        <v>87</v>
      </c>
      <c r="K88" s="37" t="s">
        <v>88</v>
      </c>
      <c r="L88" s="11" t="s">
        <v>89</v>
      </c>
      <c r="M88" s="1071"/>
      <c r="N88" s="1071"/>
      <c r="O88" s="1071"/>
      <c r="P88" s="1071"/>
      <c r="Q88" s="1071"/>
    </row>
    <row r="89" spans="2:17" ht="42.75" x14ac:dyDescent="0.2">
      <c r="B89" s="2" t="s">
        <v>90</v>
      </c>
      <c r="C89" s="92">
        <v>200</v>
      </c>
      <c r="D89" s="2" t="s">
        <v>633</v>
      </c>
      <c r="E89" s="3">
        <v>52057076</v>
      </c>
      <c r="F89" s="211" t="s">
        <v>556</v>
      </c>
      <c r="G89" s="211" t="s">
        <v>634</v>
      </c>
      <c r="H89" s="7">
        <v>39521</v>
      </c>
      <c r="I89" s="3" t="s">
        <v>121</v>
      </c>
      <c r="J89" s="211" t="s">
        <v>604</v>
      </c>
      <c r="K89" s="82" t="s">
        <v>635</v>
      </c>
      <c r="L89" s="82" t="s">
        <v>636</v>
      </c>
      <c r="M89" s="211" t="s">
        <v>23</v>
      </c>
      <c r="N89" s="211" t="s">
        <v>23</v>
      </c>
      <c r="O89" s="211" t="s">
        <v>23</v>
      </c>
      <c r="P89" s="1074"/>
      <c r="Q89" s="1074"/>
    </row>
    <row r="90" spans="2:17" ht="28.5" x14ac:dyDescent="0.2">
      <c r="B90" s="37" t="s">
        <v>91</v>
      </c>
      <c r="C90" s="92">
        <v>200</v>
      </c>
      <c r="D90" s="214" t="s">
        <v>637</v>
      </c>
      <c r="E90" s="275">
        <v>1032397006</v>
      </c>
      <c r="F90" s="276" t="s">
        <v>129</v>
      </c>
      <c r="G90" s="214" t="s">
        <v>638</v>
      </c>
      <c r="H90" s="284">
        <v>40893</v>
      </c>
      <c r="I90" s="211">
        <v>126006</v>
      </c>
      <c r="J90" s="11" t="s">
        <v>604</v>
      </c>
      <c r="K90" s="91" t="s">
        <v>639</v>
      </c>
      <c r="L90" s="11" t="s">
        <v>512</v>
      </c>
      <c r="M90" s="213" t="s">
        <v>23</v>
      </c>
      <c r="N90" s="213" t="s">
        <v>23</v>
      </c>
      <c r="O90" s="213" t="s">
        <v>23</v>
      </c>
      <c r="P90" s="1175"/>
      <c r="Q90" s="1175"/>
    </row>
    <row r="91" spans="2:17" ht="28.5" x14ac:dyDescent="0.2">
      <c r="B91" s="2" t="s">
        <v>90</v>
      </c>
      <c r="C91" s="92">
        <v>200</v>
      </c>
      <c r="D91" s="2" t="s">
        <v>640</v>
      </c>
      <c r="E91" s="3">
        <v>1019006176</v>
      </c>
      <c r="F91" s="211" t="s">
        <v>556</v>
      </c>
      <c r="G91" s="211" t="s">
        <v>634</v>
      </c>
      <c r="H91" s="7">
        <v>40892</v>
      </c>
      <c r="I91" s="3" t="s">
        <v>121</v>
      </c>
      <c r="J91" s="211" t="s">
        <v>604</v>
      </c>
      <c r="K91" s="82" t="s">
        <v>641</v>
      </c>
      <c r="L91" s="82" t="s">
        <v>642</v>
      </c>
      <c r="M91" s="211" t="s">
        <v>23</v>
      </c>
      <c r="N91" s="211" t="s">
        <v>23</v>
      </c>
      <c r="O91" s="211" t="s">
        <v>23</v>
      </c>
      <c r="P91" s="1074"/>
      <c r="Q91" s="1074"/>
    </row>
    <row r="92" spans="2:17" ht="28.5" x14ac:dyDescent="0.2">
      <c r="B92" s="37" t="s">
        <v>91</v>
      </c>
      <c r="C92" s="92">
        <v>200</v>
      </c>
      <c r="D92" s="214" t="s">
        <v>643</v>
      </c>
      <c r="E92" s="275">
        <v>53029214</v>
      </c>
      <c r="F92" s="276" t="s">
        <v>129</v>
      </c>
      <c r="G92" s="214" t="s">
        <v>644</v>
      </c>
      <c r="H92" s="284">
        <v>40039</v>
      </c>
      <c r="I92" s="211">
        <v>110914</v>
      </c>
      <c r="J92" s="211" t="s">
        <v>604</v>
      </c>
      <c r="K92" s="11" t="s">
        <v>645</v>
      </c>
      <c r="L92" s="11" t="s">
        <v>512</v>
      </c>
      <c r="M92" s="213" t="s">
        <v>23</v>
      </c>
      <c r="N92" s="213" t="s">
        <v>23</v>
      </c>
      <c r="O92" s="213" t="s">
        <v>23</v>
      </c>
      <c r="P92" s="1175"/>
      <c r="Q92" s="1175"/>
    </row>
    <row r="93" spans="2:17" ht="15" thickBot="1" x14ac:dyDescent="0.25">
      <c r="B93" s="291"/>
      <c r="C93" s="107"/>
      <c r="D93" s="292"/>
      <c r="E93" s="292"/>
      <c r="F93" s="292"/>
      <c r="G93" s="293"/>
      <c r="H93" s="293"/>
      <c r="I93" s="8"/>
      <c r="J93" s="294"/>
      <c r="K93" s="294"/>
      <c r="L93" s="294"/>
      <c r="M93" s="36"/>
      <c r="N93" s="36"/>
      <c r="O93" s="36"/>
      <c r="P93" s="36"/>
      <c r="Q93" s="36"/>
    </row>
    <row r="94" spans="2:17" ht="15.75" thickBot="1" x14ac:dyDescent="0.3">
      <c r="B94" s="1063" t="s">
        <v>92</v>
      </c>
      <c r="C94" s="1064"/>
      <c r="D94" s="1064"/>
      <c r="E94" s="1064"/>
      <c r="F94" s="1064"/>
      <c r="G94" s="1064"/>
      <c r="H94" s="1064"/>
      <c r="I94" s="1064"/>
      <c r="J94" s="1064"/>
      <c r="K94" s="1064"/>
      <c r="L94" s="1064"/>
      <c r="M94" s="1064"/>
      <c r="N94" s="1065"/>
    </row>
    <row r="97" spans="1:26" ht="30" x14ac:dyDescent="0.25">
      <c r="B97" s="80" t="s">
        <v>19</v>
      </c>
      <c r="C97" s="80" t="s">
        <v>72</v>
      </c>
      <c r="D97" s="1056" t="s">
        <v>21</v>
      </c>
      <c r="E97" s="1058"/>
    </row>
    <row r="98" spans="1:26" ht="42.75" x14ac:dyDescent="0.25">
      <c r="B98" s="212" t="s">
        <v>515</v>
      </c>
      <c r="C98" s="215" t="s">
        <v>0</v>
      </c>
      <c r="D98" s="1073"/>
      <c r="E98" s="1073"/>
    </row>
    <row r="101" spans="1:26" ht="15" x14ac:dyDescent="0.25">
      <c r="B101" s="1069" t="s">
        <v>93</v>
      </c>
      <c r="C101" s="1070"/>
      <c r="D101" s="1070"/>
      <c r="E101" s="1070"/>
      <c r="F101" s="1070"/>
      <c r="G101" s="1070"/>
      <c r="H101" s="1070"/>
      <c r="I101" s="1070"/>
      <c r="J101" s="1070"/>
      <c r="K101" s="1070"/>
      <c r="L101" s="1070"/>
      <c r="M101" s="1070"/>
      <c r="N101" s="1070"/>
      <c r="O101" s="1070"/>
      <c r="P101" s="1070"/>
    </row>
    <row r="103" spans="1:26" ht="15" thickBot="1" x14ac:dyDescent="0.3"/>
    <row r="104" spans="1:26" ht="15.75" thickBot="1" x14ac:dyDescent="0.3">
      <c r="B104" s="1063" t="s">
        <v>94</v>
      </c>
      <c r="C104" s="1064"/>
      <c r="D104" s="1064"/>
      <c r="E104" s="1064"/>
      <c r="F104" s="1064"/>
      <c r="G104" s="1064"/>
      <c r="H104" s="1064"/>
      <c r="I104" s="1064"/>
      <c r="J104" s="1064"/>
      <c r="K104" s="1064"/>
      <c r="L104" s="1064"/>
      <c r="M104" s="1064"/>
      <c r="N104" s="1065"/>
    </row>
    <row r="106" spans="1:26" ht="15" thickBot="1" x14ac:dyDescent="0.3">
      <c r="M106" s="77"/>
      <c r="N106" s="77"/>
    </row>
    <row r="107" spans="1:26" s="62" customFormat="1" ht="75" x14ac:dyDescent="0.25">
      <c r="B107" s="78" t="s">
        <v>34</v>
      </c>
      <c r="C107" s="78" t="s">
        <v>35</v>
      </c>
      <c r="D107" s="78" t="s">
        <v>36</v>
      </c>
      <c r="E107" s="78" t="s">
        <v>37</v>
      </c>
      <c r="F107" s="78" t="s">
        <v>38</v>
      </c>
      <c r="G107" s="78" t="s">
        <v>39</v>
      </c>
      <c r="H107" s="78" t="s">
        <v>40</v>
      </c>
      <c r="I107" s="78" t="s">
        <v>41</v>
      </c>
      <c r="J107" s="78" t="s">
        <v>42</v>
      </c>
      <c r="K107" s="78" t="s">
        <v>43</v>
      </c>
      <c r="L107" s="78" t="s">
        <v>44</v>
      </c>
      <c r="M107" s="79" t="s">
        <v>45</v>
      </c>
      <c r="N107" s="78" t="s">
        <v>46</v>
      </c>
      <c r="O107" s="78" t="s">
        <v>47</v>
      </c>
      <c r="P107" s="200" t="s">
        <v>48</v>
      </c>
      <c r="Q107" s="200" t="s">
        <v>49</v>
      </c>
    </row>
    <row r="108" spans="1:26" s="129" customFormat="1" ht="270.75" x14ac:dyDescent="0.25">
      <c r="A108" s="141">
        <v>1</v>
      </c>
      <c r="B108" s="4" t="s">
        <v>604</v>
      </c>
      <c r="C108" s="5" t="s">
        <v>574</v>
      </c>
      <c r="D108" s="4" t="s">
        <v>486</v>
      </c>
      <c r="E108" s="278" t="s">
        <v>646</v>
      </c>
      <c r="F108" s="5" t="s">
        <v>0</v>
      </c>
      <c r="G108" s="223" t="s">
        <v>121</v>
      </c>
      <c r="H108" s="247">
        <v>41655</v>
      </c>
      <c r="I108" s="247">
        <v>41851</v>
      </c>
      <c r="J108" s="225" t="s">
        <v>20</v>
      </c>
      <c r="K108" s="248">
        <f>+(I108-H108)/30</f>
        <v>6.5333333333333332</v>
      </c>
      <c r="L108" s="228" t="s">
        <v>121</v>
      </c>
      <c r="M108" s="278">
        <v>380</v>
      </c>
      <c r="N108" s="228" t="s">
        <v>121</v>
      </c>
      <c r="O108" s="243"/>
      <c r="P108" s="243">
        <v>253</v>
      </c>
      <c r="Q108" s="211" t="s">
        <v>606</v>
      </c>
      <c r="R108" s="8"/>
      <c r="S108" s="8"/>
      <c r="T108" s="8"/>
      <c r="U108" s="8"/>
      <c r="V108" s="8"/>
      <c r="W108" s="8"/>
      <c r="X108" s="8"/>
      <c r="Y108" s="8"/>
      <c r="Z108" s="8"/>
    </row>
    <row r="109" spans="1:26" s="129" customFormat="1" x14ac:dyDescent="0.25">
      <c r="A109" s="141">
        <f>+A108+1</f>
        <v>2</v>
      </c>
      <c r="B109" s="4"/>
      <c r="C109" s="5"/>
      <c r="D109" s="4"/>
      <c r="E109" s="6"/>
      <c r="F109" s="5"/>
      <c r="G109" s="5"/>
      <c r="H109" s="247"/>
      <c r="I109" s="247"/>
      <c r="J109" s="225"/>
      <c r="K109" s="295"/>
      <c r="L109" s="225"/>
      <c r="M109" s="225"/>
      <c r="N109" s="228"/>
      <c r="O109" s="243"/>
      <c r="P109" s="243"/>
      <c r="Q109" s="211"/>
      <c r="R109" s="8"/>
      <c r="S109" s="8"/>
      <c r="T109" s="8"/>
      <c r="U109" s="8"/>
      <c r="V109" s="8"/>
      <c r="W109" s="8"/>
      <c r="X109" s="8"/>
      <c r="Y109" s="8"/>
      <c r="Z109" s="8"/>
    </row>
    <row r="110" spans="1:26" s="129" customFormat="1" x14ac:dyDescent="0.25">
      <c r="A110" s="141">
        <f t="shared" ref="A110:A115" si="1">+A109+1</f>
        <v>3</v>
      </c>
      <c r="B110" s="4"/>
      <c r="C110" s="4"/>
      <c r="D110" s="4"/>
      <c r="E110" s="6"/>
      <c r="F110" s="211"/>
      <c r="G110" s="211"/>
      <c r="H110" s="211"/>
      <c r="I110" s="211"/>
      <c r="J110" s="211"/>
      <c r="K110" s="211"/>
      <c r="L110" s="211"/>
      <c r="M110" s="211"/>
      <c r="N110" s="211"/>
      <c r="O110" s="211"/>
      <c r="P110" s="211"/>
      <c r="Q110" s="211"/>
      <c r="R110" s="8"/>
      <c r="S110" s="8"/>
      <c r="T110" s="8"/>
      <c r="U110" s="8"/>
      <c r="V110" s="8"/>
      <c r="W110" s="8"/>
      <c r="X110" s="8"/>
      <c r="Y110" s="8"/>
      <c r="Z110" s="8"/>
    </row>
    <row r="111" spans="1:26" s="129" customFormat="1" x14ac:dyDescent="0.25">
      <c r="A111" s="141">
        <f t="shared" si="1"/>
        <v>4</v>
      </c>
      <c r="B111" s="4"/>
      <c r="C111" s="5"/>
      <c r="D111" s="4"/>
      <c r="E111" s="240"/>
      <c r="F111" s="5"/>
      <c r="G111" s="228"/>
      <c r="H111" s="228"/>
      <c r="I111" s="228"/>
      <c r="J111" s="225"/>
      <c r="K111" s="228"/>
      <c r="L111" s="228"/>
      <c r="M111" s="228"/>
      <c r="N111" s="228"/>
      <c r="O111" s="228"/>
      <c r="P111" s="228"/>
      <c r="Q111" s="211"/>
      <c r="R111" s="8"/>
      <c r="S111" s="8"/>
      <c r="T111" s="8"/>
      <c r="U111" s="8"/>
      <c r="V111" s="8"/>
      <c r="W111" s="8"/>
      <c r="X111" s="8"/>
      <c r="Y111" s="8"/>
      <c r="Z111" s="8"/>
    </row>
    <row r="112" spans="1:26" s="129" customFormat="1" x14ac:dyDescent="0.25">
      <c r="A112" s="141">
        <f t="shared" si="1"/>
        <v>5</v>
      </c>
      <c r="B112" s="4"/>
      <c r="C112" s="5"/>
      <c r="D112" s="4"/>
      <c r="E112" s="240"/>
      <c r="F112" s="5"/>
      <c r="G112" s="5"/>
      <c r="H112" s="5"/>
      <c r="I112" s="225"/>
      <c r="J112" s="225"/>
      <c r="K112" s="225"/>
      <c r="L112" s="225"/>
      <c r="M112" s="228"/>
      <c r="N112" s="228"/>
      <c r="O112" s="243"/>
      <c r="P112" s="243"/>
      <c r="Q112" s="211"/>
      <c r="R112" s="8"/>
      <c r="S112" s="8"/>
      <c r="T112" s="8"/>
      <c r="U112" s="8"/>
      <c r="V112" s="8"/>
      <c r="W112" s="8"/>
      <c r="X112" s="8"/>
      <c r="Y112" s="8"/>
      <c r="Z112" s="8"/>
    </row>
    <row r="113" spans="1:26" s="129" customFormat="1" x14ac:dyDescent="0.25">
      <c r="A113" s="141">
        <f t="shared" si="1"/>
        <v>6</v>
      </c>
      <c r="B113" s="4"/>
      <c r="C113" s="5"/>
      <c r="D113" s="4"/>
      <c r="E113" s="240"/>
      <c r="F113" s="5"/>
      <c r="G113" s="5"/>
      <c r="H113" s="5"/>
      <c r="I113" s="225"/>
      <c r="J113" s="225"/>
      <c r="K113" s="225"/>
      <c r="L113" s="225"/>
      <c r="M113" s="228"/>
      <c r="N113" s="228"/>
      <c r="O113" s="243"/>
      <c r="P113" s="243"/>
      <c r="Q113" s="211"/>
      <c r="R113" s="8"/>
      <c r="S113" s="8"/>
      <c r="T113" s="8"/>
      <c r="U113" s="8"/>
      <c r="V113" s="8"/>
      <c r="W113" s="8"/>
      <c r="X113" s="8"/>
      <c r="Y113" s="8"/>
      <c r="Z113" s="8"/>
    </row>
    <row r="114" spans="1:26" s="129" customFormat="1" x14ac:dyDescent="0.25">
      <c r="A114" s="141">
        <f t="shared" si="1"/>
        <v>7</v>
      </c>
      <c r="B114" s="4"/>
      <c r="C114" s="5"/>
      <c r="D114" s="4"/>
      <c r="E114" s="240"/>
      <c r="F114" s="5"/>
      <c r="G114" s="5"/>
      <c r="H114" s="5"/>
      <c r="I114" s="225"/>
      <c r="J114" s="225"/>
      <c r="K114" s="225"/>
      <c r="L114" s="225"/>
      <c r="M114" s="228"/>
      <c r="N114" s="228"/>
      <c r="O114" s="243"/>
      <c r="P114" s="243"/>
      <c r="Q114" s="211"/>
      <c r="R114" s="8"/>
      <c r="S114" s="8"/>
      <c r="T114" s="8"/>
      <c r="U114" s="8"/>
      <c r="V114" s="8"/>
      <c r="W114" s="8"/>
      <c r="X114" s="8"/>
      <c r="Y114" s="8"/>
      <c r="Z114" s="8"/>
    </row>
    <row r="115" spans="1:26" s="129" customFormat="1" x14ac:dyDescent="0.25">
      <c r="A115" s="141">
        <f t="shared" si="1"/>
        <v>8</v>
      </c>
      <c r="B115" s="4"/>
      <c r="C115" s="5"/>
      <c r="D115" s="4"/>
      <c r="E115" s="240"/>
      <c r="F115" s="5"/>
      <c r="G115" s="5"/>
      <c r="H115" s="5"/>
      <c r="I115" s="225"/>
      <c r="J115" s="225"/>
      <c r="K115" s="225"/>
      <c r="L115" s="225"/>
      <c r="M115" s="228"/>
      <c r="N115" s="228"/>
      <c r="O115" s="243"/>
      <c r="P115" s="243"/>
      <c r="Q115" s="211"/>
      <c r="R115" s="8"/>
      <c r="S115" s="8"/>
      <c r="T115" s="8"/>
      <c r="U115" s="8"/>
      <c r="V115" s="8"/>
      <c r="W115" s="8"/>
      <c r="X115" s="8"/>
      <c r="Y115" s="8"/>
      <c r="Z115" s="8"/>
    </row>
    <row r="116" spans="1:26" s="129" customFormat="1" ht="15" x14ac:dyDescent="0.25">
      <c r="A116" s="141"/>
      <c r="B116" s="26" t="s">
        <v>30</v>
      </c>
      <c r="C116" s="5"/>
      <c r="D116" s="4"/>
      <c r="E116" s="240"/>
      <c r="F116" s="5"/>
      <c r="G116" s="5"/>
      <c r="H116" s="5"/>
      <c r="I116" s="225"/>
      <c r="J116" s="225"/>
      <c r="K116" s="242">
        <f>SUM(K108:K115)</f>
        <v>6.5333333333333332</v>
      </c>
      <c r="L116" s="242">
        <f>SUM(L108:L115)</f>
        <v>0</v>
      </c>
      <c r="M116" s="241">
        <f>SUM(M108:M115)</f>
        <v>380</v>
      </c>
      <c r="N116" s="242">
        <f>SUM(N108:N115)</f>
        <v>0</v>
      </c>
      <c r="O116" s="243"/>
      <c r="P116" s="243"/>
      <c r="Q116" s="211"/>
    </row>
    <row r="117" spans="1:26" x14ac:dyDescent="0.25">
      <c r="E117" s="46"/>
    </row>
    <row r="118" spans="1:26" ht="15" x14ac:dyDescent="0.25">
      <c r="B118" s="50" t="s">
        <v>95</v>
      </c>
      <c r="C118" s="100">
        <f>+K116</f>
        <v>6.5333333333333332</v>
      </c>
      <c r="H118" s="245"/>
      <c r="I118" s="245"/>
      <c r="J118" s="245"/>
      <c r="K118" s="245"/>
      <c r="L118" s="245"/>
      <c r="M118" s="245"/>
    </row>
    <row r="120" spans="1:26" ht="15" thickBot="1" x14ac:dyDescent="0.3"/>
    <row r="121" spans="1:26" ht="30.75" thickBot="1" x14ac:dyDescent="0.3">
      <c r="B121" s="86" t="s">
        <v>96</v>
      </c>
      <c r="C121" s="87" t="s">
        <v>97</v>
      </c>
      <c r="D121" s="86" t="s">
        <v>29</v>
      </c>
      <c r="E121" s="87" t="s">
        <v>98</v>
      </c>
    </row>
    <row r="122" spans="1:26" x14ac:dyDescent="0.25">
      <c r="B122" s="141" t="s">
        <v>99</v>
      </c>
      <c r="C122" s="88">
        <v>20</v>
      </c>
      <c r="D122" s="88">
        <v>20</v>
      </c>
      <c r="E122" s="1066">
        <f>+D122+D123+D124</f>
        <v>20</v>
      </c>
    </row>
    <row r="123" spans="1:26" x14ac:dyDescent="0.25">
      <c r="B123" s="141" t="s">
        <v>100</v>
      </c>
      <c r="C123" s="204">
        <v>30</v>
      </c>
      <c r="D123" s="204">
        <v>0</v>
      </c>
      <c r="E123" s="1067"/>
    </row>
    <row r="124" spans="1:26" ht="15" thickBot="1" x14ac:dyDescent="0.3">
      <c r="B124" s="141" t="s">
        <v>101</v>
      </c>
      <c r="C124" s="89">
        <v>40</v>
      </c>
      <c r="D124" s="89">
        <v>0</v>
      </c>
      <c r="E124" s="1068"/>
    </row>
    <row r="126" spans="1:26" ht="15" thickBot="1" x14ac:dyDescent="0.3"/>
    <row r="127" spans="1:26" ht="15.75" thickBot="1" x14ac:dyDescent="0.3">
      <c r="B127" s="1063" t="s">
        <v>102</v>
      </c>
      <c r="C127" s="1064"/>
      <c r="D127" s="1064"/>
      <c r="E127" s="1064"/>
      <c r="F127" s="1064"/>
      <c r="G127" s="1064"/>
      <c r="H127" s="1064"/>
      <c r="I127" s="1064"/>
      <c r="J127" s="1064"/>
      <c r="K127" s="1064"/>
      <c r="L127" s="1064"/>
      <c r="M127" s="1064"/>
      <c r="N127" s="1065"/>
    </row>
    <row r="129" spans="2:17" ht="15" x14ac:dyDescent="0.25">
      <c r="B129" s="1054" t="s">
        <v>77</v>
      </c>
      <c r="C129" s="1054" t="s">
        <v>78</v>
      </c>
      <c r="D129" s="1054" t="s">
        <v>79</v>
      </c>
      <c r="E129" s="1054" t="s">
        <v>80</v>
      </c>
      <c r="F129" s="1054" t="s">
        <v>81</v>
      </c>
      <c r="G129" s="1054" t="s">
        <v>82</v>
      </c>
      <c r="H129" s="1054" t="s">
        <v>83</v>
      </c>
      <c r="I129" s="1054" t="s">
        <v>84</v>
      </c>
      <c r="J129" s="1056" t="s">
        <v>85</v>
      </c>
      <c r="K129" s="1057"/>
      <c r="L129" s="1058"/>
      <c r="M129" s="1054" t="s">
        <v>86</v>
      </c>
      <c r="N129" s="1054" t="s">
        <v>478</v>
      </c>
      <c r="O129" s="1054" t="s">
        <v>479</v>
      </c>
      <c r="P129" s="1059" t="s">
        <v>21</v>
      </c>
      <c r="Q129" s="1060"/>
    </row>
    <row r="130" spans="2:17" ht="30" x14ac:dyDescent="0.25">
      <c r="B130" s="1055"/>
      <c r="C130" s="1055"/>
      <c r="D130" s="1055"/>
      <c r="E130" s="1055"/>
      <c r="F130" s="1055"/>
      <c r="G130" s="1055"/>
      <c r="H130" s="1055"/>
      <c r="I130" s="1055"/>
      <c r="J130" s="205" t="s">
        <v>87</v>
      </c>
      <c r="K130" s="205" t="s">
        <v>88</v>
      </c>
      <c r="L130" s="205" t="s">
        <v>89</v>
      </c>
      <c r="M130" s="1055"/>
      <c r="N130" s="1055"/>
      <c r="O130" s="1055"/>
      <c r="P130" s="1061"/>
      <c r="Q130" s="1062"/>
    </row>
    <row r="131" spans="2:17" ht="60.75" customHeight="1" x14ac:dyDescent="0.2">
      <c r="B131" s="2" t="s">
        <v>607</v>
      </c>
      <c r="C131" s="92" t="s">
        <v>647</v>
      </c>
      <c r="D131" s="212" t="s">
        <v>608</v>
      </c>
      <c r="E131" s="102">
        <v>52341741</v>
      </c>
      <c r="F131" s="212" t="s">
        <v>609</v>
      </c>
      <c r="G131" s="212" t="s">
        <v>610</v>
      </c>
      <c r="H131" s="34">
        <v>37239</v>
      </c>
      <c r="I131" s="212" t="s">
        <v>121</v>
      </c>
      <c r="J131" s="212" t="s">
        <v>604</v>
      </c>
      <c r="K131" s="212" t="s">
        <v>611</v>
      </c>
      <c r="L131" s="212" t="s">
        <v>612</v>
      </c>
      <c r="M131" s="213" t="s">
        <v>23</v>
      </c>
      <c r="N131" s="204" t="s">
        <v>0</v>
      </c>
      <c r="O131" s="204" t="s">
        <v>0</v>
      </c>
      <c r="P131" s="1046"/>
      <c r="Q131" s="1047"/>
    </row>
    <row r="132" spans="2:17" s="90" customFormat="1" ht="57" x14ac:dyDescent="0.2">
      <c r="B132" s="2" t="s">
        <v>613</v>
      </c>
      <c r="C132" s="92" t="s">
        <v>647</v>
      </c>
      <c r="D132" s="2" t="s">
        <v>614</v>
      </c>
      <c r="E132" s="109">
        <v>52843542</v>
      </c>
      <c r="F132" s="2" t="s">
        <v>615</v>
      </c>
      <c r="G132" s="2" t="s">
        <v>616</v>
      </c>
      <c r="H132" s="101">
        <v>40523</v>
      </c>
      <c r="I132" s="212" t="s">
        <v>121</v>
      </c>
      <c r="J132" s="212" t="s">
        <v>604</v>
      </c>
      <c r="K132" s="211" t="s">
        <v>617</v>
      </c>
      <c r="L132" s="212" t="s">
        <v>612</v>
      </c>
      <c r="M132" s="111" t="s">
        <v>23</v>
      </c>
      <c r="N132" s="204" t="s">
        <v>0</v>
      </c>
      <c r="O132" s="204" t="s">
        <v>0</v>
      </c>
      <c r="P132" s="1046"/>
      <c r="Q132" s="1047"/>
    </row>
    <row r="133" spans="2:17" s="90" customFormat="1" ht="47.25" customHeight="1" x14ac:dyDescent="0.2">
      <c r="B133" s="2" t="s">
        <v>115</v>
      </c>
      <c r="C133" s="92" t="s">
        <v>647</v>
      </c>
      <c r="D133" s="2" t="s">
        <v>618</v>
      </c>
      <c r="E133" s="109">
        <v>53015957</v>
      </c>
      <c r="F133" s="2" t="s">
        <v>619</v>
      </c>
      <c r="G133" s="212" t="s">
        <v>620</v>
      </c>
      <c r="H133" s="101">
        <v>41327</v>
      </c>
      <c r="I133" s="212" t="s">
        <v>121</v>
      </c>
      <c r="J133" s="2" t="s">
        <v>574</v>
      </c>
      <c r="K133" s="2" t="s">
        <v>621</v>
      </c>
      <c r="L133" s="2" t="s">
        <v>622</v>
      </c>
      <c r="M133" s="111" t="s">
        <v>23</v>
      </c>
      <c r="N133" s="204" t="s">
        <v>0</v>
      </c>
      <c r="O133" s="204" t="s">
        <v>0</v>
      </c>
      <c r="P133" s="1046"/>
      <c r="Q133" s="1047"/>
    </row>
    <row r="134" spans="2:17" x14ac:dyDescent="0.2">
      <c r="B134" s="37"/>
      <c r="C134" s="92"/>
      <c r="D134" s="11"/>
      <c r="E134" s="11"/>
      <c r="F134" s="11"/>
      <c r="G134" s="11"/>
      <c r="H134" s="11"/>
      <c r="I134" s="11"/>
      <c r="J134" s="11"/>
      <c r="K134" s="11"/>
      <c r="L134" s="11"/>
      <c r="M134" s="11"/>
      <c r="N134" s="11"/>
      <c r="O134" s="11"/>
      <c r="P134" s="283"/>
      <c r="Q134" s="199"/>
    </row>
    <row r="137" spans="2:17" ht="15" thickBot="1" x14ac:dyDescent="0.3"/>
    <row r="138" spans="2:17" ht="30" x14ac:dyDescent="0.25">
      <c r="B138" s="206" t="s">
        <v>19</v>
      </c>
      <c r="C138" s="206" t="s">
        <v>96</v>
      </c>
      <c r="D138" s="205" t="s">
        <v>97</v>
      </c>
      <c r="E138" s="206" t="s">
        <v>29</v>
      </c>
      <c r="F138" s="87" t="s">
        <v>103</v>
      </c>
      <c r="G138" s="64"/>
    </row>
    <row r="139" spans="2:17" ht="156.75" x14ac:dyDescent="0.2">
      <c r="B139" s="1048" t="s">
        <v>104</v>
      </c>
      <c r="C139" s="92" t="s">
        <v>105</v>
      </c>
      <c r="D139" s="204">
        <v>25</v>
      </c>
      <c r="E139" s="204">
        <v>25</v>
      </c>
      <c r="F139" s="1049">
        <f>+E139+E140+E141</f>
        <v>60</v>
      </c>
      <c r="G139" s="128"/>
    </row>
    <row r="140" spans="2:17" ht="114" x14ac:dyDescent="0.2">
      <c r="B140" s="1048"/>
      <c r="C140" s="92" t="s">
        <v>106</v>
      </c>
      <c r="D140" s="141">
        <v>25</v>
      </c>
      <c r="E140" s="204">
        <v>25</v>
      </c>
      <c r="F140" s="1050"/>
      <c r="G140" s="128"/>
    </row>
    <row r="141" spans="2:17" ht="99.75" x14ac:dyDescent="0.2">
      <c r="B141" s="1048"/>
      <c r="C141" s="92" t="s">
        <v>107</v>
      </c>
      <c r="D141" s="204">
        <v>10</v>
      </c>
      <c r="E141" s="204">
        <v>10</v>
      </c>
      <c r="F141" s="1051"/>
      <c r="G141" s="128"/>
    </row>
    <row r="142" spans="2:17" x14ac:dyDescent="0.2">
      <c r="C142" s="59"/>
    </row>
    <row r="145" spans="2:5" ht="15" x14ac:dyDescent="0.25">
      <c r="B145" s="75" t="s">
        <v>108</v>
      </c>
    </row>
    <row r="148" spans="2:5" ht="15" x14ac:dyDescent="0.25">
      <c r="B148" s="205" t="s">
        <v>19</v>
      </c>
      <c r="C148" s="205" t="s">
        <v>28</v>
      </c>
      <c r="D148" s="206" t="s">
        <v>29</v>
      </c>
      <c r="E148" s="206" t="s">
        <v>30</v>
      </c>
    </row>
    <row r="149" spans="2:5" ht="42.75" x14ac:dyDescent="0.25">
      <c r="B149" s="76" t="s">
        <v>31</v>
      </c>
      <c r="C149" s="141">
        <v>40</v>
      </c>
      <c r="D149" s="204">
        <f>+E122</f>
        <v>20</v>
      </c>
      <c r="E149" s="1052">
        <f>+D149+D150</f>
        <v>80</v>
      </c>
    </row>
    <row r="150" spans="2:5" ht="71.25" x14ac:dyDescent="0.25">
      <c r="B150" s="76" t="s">
        <v>32</v>
      </c>
      <c r="C150" s="141">
        <v>60</v>
      </c>
      <c r="D150" s="204">
        <f>+F139</f>
        <v>60</v>
      </c>
      <c r="E150" s="1053"/>
    </row>
  </sheetData>
  <mergeCells count="69">
    <mergeCell ref="E149:E150"/>
    <mergeCell ref="P129:Q130"/>
    <mergeCell ref="P131:Q131"/>
    <mergeCell ref="P132:Q132"/>
    <mergeCell ref="P133:Q133"/>
    <mergeCell ref="M129:M130"/>
    <mergeCell ref="N129:N130"/>
    <mergeCell ref="O129:O130"/>
    <mergeCell ref="B139:B141"/>
    <mergeCell ref="F139:F141"/>
    <mergeCell ref="H129:H130"/>
    <mergeCell ref="I129:I130"/>
    <mergeCell ref="J129:L129"/>
    <mergeCell ref="B101:P101"/>
    <mergeCell ref="B104:N104"/>
    <mergeCell ref="E122:E124"/>
    <mergeCell ref="B127:N127"/>
    <mergeCell ref="B129:B130"/>
    <mergeCell ref="C129:C130"/>
    <mergeCell ref="D129:D130"/>
    <mergeCell ref="E129:E130"/>
    <mergeCell ref="F129:F130"/>
    <mergeCell ref="G129:G130"/>
    <mergeCell ref="P90:Q90"/>
    <mergeCell ref="P91:Q91"/>
    <mergeCell ref="P92:Q92"/>
    <mergeCell ref="B94:N94"/>
    <mergeCell ref="D97:E97"/>
    <mergeCell ref="D98:E98"/>
    <mergeCell ref="J87:L87"/>
    <mergeCell ref="M87:M88"/>
    <mergeCell ref="N87:N88"/>
    <mergeCell ref="O87:O88"/>
    <mergeCell ref="P87:Q88"/>
    <mergeCell ref="P89:Q89"/>
    <mergeCell ref="P76:Q76"/>
    <mergeCell ref="B82:N82"/>
    <mergeCell ref="B87:B88"/>
    <mergeCell ref="C87:C88"/>
    <mergeCell ref="D87:D88"/>
    <mergeCell ref="E87:E88"/>
    <mergeCell ref="F87:F88"/>
    <mergeCell ref="G87:G88"/>
    <mergeCell ref="H87:H88"/>
    <mergeCell ref="I87:I88"/>
    <mergeCell ref="P75:Q75"/>
    <mergeCell ref="B60:B61"/>
    <mergeCell ref="C60:C61"/>
    <mergeCell ref="D60:E60"/>
    <mergeCell ref="C64:N64"/>
    <mergeCell ref="B66:N66"/>
    <mergeCell ref="P69:Q69"/>
    <mergeCell ref="P70:Q70"/>
    <mergeCell ref="P71:Q71"/>
    <mergeCell ref="P72:Q72"/>
    <mergeCell ref="P73:Q73"/>
    <mergeCell ref="P74:Q74"/>
    <mergeCell ref="M46:N46"/>
    <mergeCell ref="B2:P2"/>
    <mergeCell ref="B4:P4"/>
    <mergeCell ref="A5:L5"/>
    <mergeCell ref="C7:N7"/>
    <mergeCell ref="C8:N8"/>
    <mergeCell ref="C9:N9"/>
    <mergeCell ref="C10:N10"/>
    <mergeCell ref="C11:E11"/>
    <mergeCell ref="B15:C22"/>
    <mergeCell ref="B23:C23"/>
    <mergeCell ref="E41:E42"/>
  </mergeCells>
  <dataValidations count="2">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1:IV65581 SR65561:SR65581 ACN65561:ACN65581 AMJ65561:AMJ65581 AWF65561:AWF65581 BGB65561:BGB65581 BPX65561:BPX65581 BZT65561:BZT65581 CJP65561:CJP65581 CTL65561:CTL65581 DDH65561:DDH65581 DND65561:DND65581 DWZ65561:DWZ65581 EGV65561:EGV65581 EQR65561:EQR65581 FAN65561:FAN65581 FKJ65561:FKJ65581 FUF65561:FUF65581 GEB65561:GEB65581 GNX65561:GNX65581 GXT65561:GXT65581 HHP65561:HHP65581 HRL65561:HRL65581 IBH65561:IBH65581 ILD65561:ILD65581 IUZ65561:IUZ65581 JEV65561:JEV65581 JOR65561:JOR65581 JYN65561:JYN65581 KIJ65561:KIJ65581 KSF65561:KSF65581 LCB65561:LCB65581 LLX65561:LLX65581 LVT65561:LVT65581 MFP65561:MFP65581 MPL65561:MPL65581 MZH65561:MZH65581 NJD65561:NJD65581 NSZ65561:NSZ65581 OCV65561:OCV65581 OMR65561:OMR65581 OWN65561:OWN65581 PGJ65561:PGJ65581 PQF65561:PQF65581 QAB65561:QAB65581 QJX65561:QJX65581 QTT65561:QTT65581 RDP65561:RDP65581 RNL65561:RNL65581 RXH65561:RXH65581 SHD65561:SHD65581 SQZ65561:SQZ65581 TAV65561:TAV65581 TKR65561:TKR65581 TUN65561:TUN65581 UEJ65561:UEJ65581 UOF65561:UOF65581 UYB65561:UYB65581 VHX65561:VHX65581 VRT65561:VRT65581 WBP65561:WBP65581 WLL65561:WLL65581 WVH65561:WVH65581 XFD65561:XFD65581 IV131097:IV131117 SR131097:SR131117 ACN131097:ACN131117 AMJ131097:AMJ131117 AWF131097:AWF131117 BGB131097:BGB131117 BPX131097:BPX131117 BZT131097:BZT131117 CJP131097:CJP131117 CTL131097:CTL131117 DDH131097:DDH131117 DND131097:DND131117 DWZ131097:DWZ131117 EGV131097:EGV131117 EQR131097:EQR131117 FAN131097:FAN131117 FKJ131097:FKJ131117 FUF131097:FUF131117 GEB131097:GEB131117 GNX131097:GNX131117 GXT131097:GXT131117 HHP131097:HHP131117 HRL131097:HRL131117 IBH131097:IBH131117 ILD131097:ILD131117 IUZ131097:IUZ131117 JEV131097:JEV131117 JOR131097:JOR131117 JYN131097:JYN131117 KIJ131097:KIJ131117 KSF131097:KSF131117 LCB131097:LCB131117 LLX131097:LLX131117 LVT131097:LVT131117 MFP131097:MFP131117 MPL131097:MPL131117 MZH131097:MZH131117 NJD131097:NJD131117 NSZ131097:NSZ131117 OCV131097:OCV131117 OMR131097:OMR131117 OWN131097:OWN131117 PGJ131097:PGJ131117 PQF131097:PQF131117 QAB131097:QAB131117 QJX131097:QJX131117 QTT131097:QTT131117 RDP131097:RDP131117 RNL131097:RNL131117 RXH131097:RXH131117 SHD131097:SHD131117 SQZ131097:SQZ131117 TAV131097:TAV131117 TKR131097:TKR131117 TUN131097:TUN131117 UEJ131097:UEJ131117 UOF131097:UOF131117 UYB131097:UYB131117 VHX131097:VHX131117 VRT131097:VRT131117 WBP131097:WBP131117 WLL131097:WLL131117 WVH131097:WVH131117 XFD131097:XFD131117 IV196633:IV196653 SR196633:SR196653 ACN196633:ACN196653 AMJ196633:AMJ196653 AWF196633:AWF196653 BGB196633:BGB196653 BPX196633:BPX196653 BZT196633:BZT196653 CJP196633:CJP196653 CTL196633:CTL196653 DDH196633:DDH196653 DND196633:DND196653 DWZ196633:DWZ196653 EGV196633:EGV196653 EQR196633:EQR196653 FAN196633:FAN196653 FKJ196633:FKJ196653 FUF196633:FUF196653 GEB196633:GEB196653 GNX196633:GNX196653 GXT196633:GXT196653 HHP196633:HHP196653 HRL196633:HRL196653 IBH196633:IBH196653 ILD196633:ILD196653 IUZ196633:IUZ196653 JEV196633:JEV196653 JOR196633:JOR196653 JYN196633:JYN196653 KIJ196633:KIJ196653 KSF196633:KSF196653 LCB196633:LCB196653 LLX196633:LLX196653 LVT196633:LVT196653 MFP196633:MFP196653 MPL196633:MPL196653 MZH196633:MZH196653 NJD196633:NJD196653 NSZ196633:NSZ196653 OCV196633:OCV196653 OMR196633:OMR196653 OWN196633:OWN196653 PGJ196633:PGJ196653 PQF196633:PQF196653 QAB196633:QAB196653 QJX196633:QJX196653 QTT196633:QTT196653 RDP196633:RDP196653 RNL196633:RNL196653 RXH196633:RXH196653 SHD196633:SHD196653 SQZ196633:SQZ196653 TAV196633:TAV196653 TKR196633:TKR196653 TUN196633:TUN196653 UEJ196633:UEJ196653 UOF196633:UOF196653 UYB196633:UYB196653 VHX196633:VHX196653 VRT196633:VRT196653 WBP196633:WBP196653 WLL196633:WLL196653 WVH196633:WVH196653 XFD196633:XFD196653 IV262169:IV262189 SR262169:SR262189 ACN262169:ACN262189 AMJ262169:AMJ262189 AWF262169:AWF262189 BGB262169:BGB262189 BPX262169:BPX262189 BZT262169:BZT262189 CJP262169:CJP262189 CTL262169:CTL262189 DDH262169:DDH262189 DND262169:DND262189 DWZ262169:DWZ262189 EGV262169:EGV262189 EQR262169:EQR262189 FAN262169:FAN262189 FKJ262169:FKJ262189 FUF262169:FUF262189 GEB262169:GEB262189 GNX262169:GNX262189 GXT262169:GXT262189 HHP262169:HHP262189 HRL262169:HRL262189 IBH262169:IBH262189 ILD262169:ILD262189 IUZ262169:IUZ262189 JEV262169:JEV262189 JOR262169:JOR262189 JYN262169:JYN262189 KIJ262169:KIJ262189 KSF262169:KSF262189 LCB262169:LCB262189 LLX262169:LLX262189 LVT262169:LVT262189 MFP262169:MFP262189 MPL262169:MPL262189 MZH262169:MZH262189 NJD262169:NJD262189 NSZ262169:NSZ262189 OCV262169:OCV262189 OMR262169:OMR262189 OWN262169:OWN262189 PGJ262169:PGJ262189 PQF262169:PQF262189 QAB262169:QAB262189 QJX262169:QJX262189 QTT262169:QTT262189 RDP262169:RDP262189 RNL262169:RNL262189 RXH262169:RXH262189 SHD262169:SHD262189 SQZ262169:SQZ262189 TAV262169:TAV262189 TKR262169:TKR262189 TUN262169:TUN262189 UEJ262169:UEJ262189 UOF262169:UOF262189 UYB262169:UYB262189 VHX262169:VHX262189 VRT262169:VRT262189 WBP262169:WBP262189 WLL262169:WLL262189 WVH262169:WVH262189 XFD262169:XFD262189 IV327705:IV327725 SR327705:SR327725 ACN327705:ACN327725 AMJ327705:AMJ327725 AWF327705:AWF327725 BGB327705:BGB327725 BPX327705:BPX327725 BZT327705:BZT327725 CJP327705:CJP327725 CTL327705:CTL327725 DDH327705:DDH327725 DND327705:DND327725 DWZ327705:DWZ327725 EGV327705:EGV327725 EQR327705:EQR327725 FAN327705:FAN327725 FKJ327705:FKJ327725 FUF327705:FUF327725 GEB327705:GEB327725 GNX327705:GNX327725 GXT327705:GXT327725 HHP327705:HHP327725 HRL327705:HRL327725 IBH327705:IBH327725 ILD327705:ILD327725 IUZ327705:IUZ327725 JEV327705:JEV327725 JOR327705:JOR327725 JYN327705:JYN327725 KIJ327705:KIJ327725 KSF327705:KSF327725 LCB327705:LCB327725 LLX327705:LLX327725 LVT327705:LVT327725 MFP327705:MFP327725 MPL327705:MPL327725 MZH327705:MZH327725 NJD327705:NJD327725 NSZ327705:NSZ327725 OCV327705:OCV327725 OMR327705:OMR327725 OWN327705:OWN327725 PGJ327705:PGJ327725 PQF327705:PQF327725 QAB327705:QAB327725 QJX327705:QJX327725 QTT327705:QTT327725 RDP327705:RDP327725 RNL327705:RNL327725 RXH327705:RXH327725 SHD327705:SHD327725 SQZ327705:SQZ327725 TAV327705:TAV327725 TKR327705:TKR327725 TUN327705:TUN327725 UEJ327705:UEJ327725 UOF327705:UOF327725 UYB327705:UYB327725 VHX327705:VHX327725 VRT327705:VRT327725 WBP327705:WBP327725 WLL327705:WLL327725 WVH327705:WVH327725 XFD327705:XFD327725 IV393241:IV393261 SR393241:SR393261 ACN393241:ACN393261 AMJ393241:AMJ393261 AWF393241:AWF393261 BGB393241:BGB393261 BPX393241:BPX393261 BZT393241:BZT393261 CJP393241:CJP393261 CTL393241:CTL393261 DDH393241:DDH393261 DND393241:DND393261 DWZ393241:DWZ393261 EGV393241:EGV393261 EQR393241:EQR393261 FAN393241:FAN393261 FKJ393241:FKJ393261 FUF393241:FUF393261 GEB393241:GEB393261 GNX393241:GNX393261 GXT393241:GXT393261 HHP393241:HHP393261 HRL393241:HRL393261 IBH393241:IBH393261 ILD393241:ILD393261 IUZ393241:IUZ393261 JEV393241:JEV393261 JOR393241:JOR393261 JYN393241:JYN393261 KIJ393241:KIJ393261 KSF393241:KSF393261 LCB393241:LCB393261 LLX393241:LLX393261 LVT393241:LVT393261 MFP393241:MFP393261 MPL393241:MPL393261 MZH393241:MZH393261 NJD393241:NJD393261 NSZ393241:NSZ393261 OCV393241:OCV393261 OMR393241:OMR393261 OWN393241:OWN393261 PGJ393241:PGJ393261 PQF393241:PQF393261 QAB393241:QAB393261 QJX393241:QJX393261 QTT393241:QTT393261 RDP393241:RDP393261 RNL393241:RNL393261 RXH393241:RXH393261 SHD393241:SHD393261 SQZ393241:SQZ393261 TAV393241:TAV393261 TKR393241:TKR393261 TUN393241:TUN393261 UEJ393241:UEJ393261 UOF393241:UOF393261 UYB393241:UYB393261 VHX393241:VHX393261 VRT393241:VRT393261 WBP393241:WBP393261 WLL393241:WLL393261 WVH393241:WVH393261 XFD393241:XFD393261 IV458777:IV458797 SR458777:SR458797 ACN458777:ACN458797 AMJ458777:AMJ458797 AWF458777:AWF458797 BGB458777:BGB458797 BPX458777:BPX458797 BZT458777:BZT458797 CJP458777:CJP458797 CTL458777:CTL458797 DDH458777:DDH458797 DND458777:DND458797 DWZ458777:DWZ458797 EGV458777:EGV458797 EQR458777:EQR458797 FAN458777:FAN458797 FKJ458777:FKJ458797 FUF458777:FUF458797 GEB458777:GEB458797 GNX458777:GNX458797 GXT458777:GXT458797 HHP458777:HHP458797 HRL458777:HRL458797 IBH458777:IBH458797 ILD458777:ILD458797 IUZ458777:IUZ458797 JEV458777:JEV458797 JOR458777:JOR458797 JYN458777:JYN458797 KIJ458777:KIJ458797 KSF458777:KSF458797 LCB458777:LCB458797 LLX458777:LLX458797 LVT458777:LVT458797 MFP458777:MFP458797 MPL458777:MPL458797 MZH458777:MZH458797 NJD458777:NJD458797 NSZ458777:NSZ458797 OCV458777:OCV458797 OMR458777:OMR458797 OWN458777:OWN458797 PGJ458777:PGJ458797 PQF458777:PQF458797 QAB458777:QAB458797 QJX458777:QJX458797 QTT458777:QTT458797 RDP458777:RDP458797 RNL458777:RNL458797 RXH458777:RXH458797 SHD458777:SHD458797 SQZ458777:SQZ458797 TAV458777:TAV458797 TKR458777:TKR458797 TUN458777:TUN458797 UEJ458777:UEJ458797 UOF458777:UOF458797 UYB458777:UYB458797 VHX458777:VHX458797 VRT458777:VRT458797 WBP458777:WBP458797 WLL458777:WLL458797 WVH458777:WVH458797 XFD458777:XFD458797 IV524313:IV524333 SR524313:SR524333 ACN524313:ACN524333 AMJ524313:AMJ524333 AWF524313:AWF524333 BGB524313:BGB524333 BPX524313:BPX524333 BZT524313:BZT524333 CJP524313:CJP524333 CTL524313:CTL524333 DDH524313:DDH524333 DND524313:DND524333 DWZ524313:DWZ524333 EGV524313:EGV524333 EQR524313:EQR524333 FAN524313:FAN524333 FKJ524313:FKJ524333 FUF524313:FUF524333 GEB524313:GEB524333 GNX524313:GNX524333 GXT524313:GXT524333 HHP524313:HHP524333 HRL524313:HRL524333 IBH524313:IBH524333 ILD524313:ILD524333 IUZ524313:IUZ524333 JEV524313:JEV524333 JOR524313:JOR524333 JYN524313:JYN524333 KIJ524313:KIJ524333 KSF524313:KSF524333 LCB524313:LCB524333 LLX524313:LLX524333 LVT524313:LVT524333 MFP524313:MFP524333 MPL524313:MPL524333 MZH524313:MZH524333 NJD524313:NJD524333 NSZ524313:NSZ524333 OCV524313:OCV524333 OMR524313:OMR524333 OWN524313:OWN524333 PGJ524313:PGJ524333 PQF524313:PQF524333 QAB524313:QAB524333 QJX524313:QJX524333 QTT524313:QTT524333 RDP524313:RDP524333 RNL524313:RNL524333 RXH524313:RXH524333 SHD524313:SHD524333 SQZ524313:SQZ524333 TAV524313:TAV524333 TKR524313:TKR524333 TUN524313:TUN524333 UEJ524313:UEJ524333 UOF524313:UOF524333 UYB524313:UYB524333 VHX524313:VHX524333 VRT524313:VRT524333 WBP524313:WBP524333 WLL524313:WLL524333 WVH524313:WVH524333 XFD524313:XFD524333 IV589849:IV589869 SR589849:SR589869 ACN589849:ACN589869 AMJ589849:AMJ589869 AWF589849:AWF589869 BGB589849:BGB589869 BPX589849:BPX589869 BZT589849:BZT589869 CJP589849:CJP589869 CTL589849:CTL589869 DDH589849:DDH589869 DND589849:DND589869 DWZ589849:DWZ589869 EGV589849:EGV589869 EQR589849:EQR589869 FAN589849:FAN589869 FKJ589849:FKJ589869 FUF589849:FUF589869 GEB589849:GEB589869 GNX589849:GNX589869 GXT589849:GXT589869 HHP589849:HHP589869 HRL589849:HRL589869 IBH589849:IBH589869 ILD589849:ILD589869 IUZ589849:IUZ589869 JEV589849:JEV589869 JOR589849:JOR589869 JYN589849:JYN589869 KIJ589849:KIJ589869 KSF589849:KSF589869 LCB589849:LCB589869 LLX589849:LLX589869 LVT589849:LVT589869 MFP589849:MFP589869 MPL589849:MPL589869 MZH589849:MZH589869 NJD589849:NJD589869 NSZ589849:NSZ589869 OCV589849:OCV589869 OMR589849:OMR589869 OWN589849:OWN589869 PGJ589849:PGJ589869 PQF589849:PQF589869 QAB589849:QAB589869 QJX589849:QJX589869 QTT589849:QTT589869 RDP589849:RDP589869 RNL589849:RNL589869 RXH589849:RXH589869 SHD589849:SHD589869 SQZ589849:SQZ589869 TAV589849:TAV589869 TKR589849:TKR589869 TUN589849:TUN589869 UEJ589849:UEJ589869 UOF589849:UOF589869 UYB589849:UYB589869 VHX589849:VHX589869 VRT589849:VRT589869 WBP589849:WBP589869 WLL589849:WLL589869 WVH589849:WVH589869 XFD589849:XFD589869 IV655385:IV655405 SR655385:SR655405 ACN655385:ACN655405 AMJ655385:AMJ655405 AWF655385:AWF655405 BGB655385:BGB655405 BPX655385:BPX655405 BZT655385:BZT655405 CJP655385:CJP655405 CTL655385:CTL655405 DDH655385:DDH655405 DND655385:DND655405 DWZ655385:DWZ655405 EGV655385:EGV655405 EQR655385:EQR655405 FAN655385:FAN655405 FKJ655385:FKJ655405 FUF655385:FUF655405 GEB655385:GEB655405 GNX655385:GNX655405 GXT655385:GXT655405 HHP655385:HHP655405 HRL655385:HRL655405 IBH655385:IBH655405 ILD655385:ILD655405 IUZ655385:IUZ655405 JEV655385:JEV655405 JOR655385:JOR655405 JYN655385:JYN655405 KIJ655385:KIJ655405 KSF655385:KSF655405 LCB655385:LCB655405 LLX655385:LLX655405 LVT655385:LVT655405 MFP655385:MFP655405 MPL655385:MPL655405 MZH655385:MZH655405 NJD655385:NJD655405 NSZ655385:NSZ655405 OCV655385:OCV655405 OMR655385:OMR655405 OWN655385:OWN655405 PGJ655385:PGJ655405 PQF655385:PQF655405 QAB655385:QAB655405 QJX655385:QJX655405 QTT655385:QTT655405 RDP655385:RDP655405 RNL655385:RNL655405 RXH655385:RXH655405 SHD655385:SHD655405 SQZ655385:SQZ655405 TAV655385:TAV655405 TKR655385:TKR655405 TUN655385:TUN655405 UEJ655385:UEJ655405 UOF655385:UOF655405 UYB655385:UYB655405 VHX655385:VHX655405 VRT655385:VRT655405 WBP655385:WBP655405 WLL655385:WLL655405 WVH655385:WVH655405 XFD655385:XFD655405 IV720921:IV720941 SR720921:SR720941 ACN720921:ACN720941 AMJ720921:AMJ720941 AWF720921:AWF720941 BGB720921:BGB720941 BPX720921:BPX720941 BZT720921:BZT720941 CJP720921:CJP720941 CTL720921:CTL720941 DDH720921:DDH720941 DND720921:DND720941 DWZ720921:DWZ720941 EGV720921:EGV720941 EQR720921:EQR720941 FAN720921:FAN720941 FKJ720921:FKJ720941 FUF720921:FUF720941 GEB720921:GEB720941 GNX720921:GNX720941 GXT720921:GXT720941 HHP720921:HHP720941 HRL720921:HRL720941 IBH720921:IBH720941 ILD720921:ILD720941 IUZ720921:IUZ720941 JEV720921:JEV720941 JOR720921:JOR720941 JYN720921:JYN720941 KIJ720921:KIJ720941 KSF720921:KSF720941 LCB720921:LCB720941 LLX720921:LLX720941 LVT720921:LVT720941 MFP720921:MFP720941 MPL720921:MPL720941 MZH720921:MZH720941 NJD720921:NJD720941 NSZ720921:NSZ720941 OCV720921:OCV720941 OMR720921:OMR720941 OWN720921:OWN720941 PGJ720921:PGJ720941 PQF720921:PQF720941 QAB720921:QAB720941 QJX720921:QJX720941 QTT720921:QTT720941 RDP720921:RDP720941 RNL720921:RNL720941 RXH720921:RXH720941 SHD720921:SHD720941 SQZ720921:SQZ720941 TAV720921:TAV720941 TKR720921:TKR720941 TUN720921:TUN720941 UEJ720921:UEJ720941 UOF720921:UOF720941 UYB720921:UYB720941 VHX720921:VHX720941 VRT720921:VRT720941 WBP720921:WBP720941 WLL720921:WLL720941 WVH720921:WVH720941 XFD720921:XFD720941 IV786457:IV786477 SR786457:SR786477 ACN786457:ACN786477 AMJ786457:AMJ786477 AWF786457:AWF786477 BGB786457:BGB786477 BPX786457:BPX786477 BZT786457:BZT786477 CJP786457:CJP786477 CTL786457:CTL786477 DDH786457:DDH786477 DND786457:DND786477 DWZ786457:DWZ786477 EGV786457:EGV786477 EQR786457:EQR786477 FAN786457:FAN786477 FKJ786457:FKJ786477 FUF786457:FUF786477 GEB786457:GEB786477 GNX786457:GNX786477 GXT786457:GXT786477 HHP786457:HHP786477 HRL786457:HRL786477 IBH786457:IBH786477 ILD786457:ILD786477 IUZ786457:IUZ786477 JEV786457:JEV786477 JOR786457:JOR786477 JYN786457:JYN786477 KIJ786457:KIJ786477 KSF786457:KSF786477 LCB786457:LCB786477 LLX786457:LLX786477 LVT786457:LVT786477 MFP786457:MFP786477 MPL786457:MPL786477 MZH786457:MZH786477 NJD786457:NJD786477 NSZ786457:NSZ786477 OCV786457:OCV786477 OMR786457:OMR786477 OWN786457:OWN786477 PGJ786457:PGJ786477 PQF786457:PQF786477 QAB786457:QAB786477 QJX786457:QJX786477 QTT786457:QTT786477 RDP786457:RDP786477 RNL786457:RNL786477 RXH786457:RXH786477 SHD786457:SHD786477 SQZ786457:SQZ786477 TAV786457:TAV786477 TKR786457:TKR786477 TUN786457:TUN786477 UEJ786457:UEJ786477 UOF786457:UOF786477 UYB786457:UYB786477 VHX786457:VHX786477 VRT786457:VRT786477 WBP786457:WBP786477 WLL786457:WLL786477 WVH786457:WVH786477 XFD786457:XFD786477 IV851993:IV852013 SR851993:SR852013 ACN851993:ACN852013 AMJ851993:AMJ852013 AWF851993:AWF852013 BGB851993:BGB852013 BPX851993:BPX852013 BZT851993:BZT852013 CJP851993:CJP852013 CTL851993:CTL852013 DDH851993:DDH852013 DND851993:DND852013 DWZ851993:DWZ852013 EGV851993:EGV852013 EQR851993:EQR852013 FAN851993:FAN852013 FKJ851993:FKJ852013 FUF851993:FUF852013 GEB851993:GEB852013 GNX851993:GNX852013 GXT851993:GXT852013 HHP851993:HHP852013 HRL851993:HRL852013 IBH851993:IBH852013 ILD851993:ILD852013 IUZ851993:IUZ852013 JEV851993:JEV852013 JOR851993:JOR852013 JYN851993:JYN852013 KIJ851993:KIJ852013 KSF851993:KSF852013 LCB851993:LCB852013 LLX851993:LLX852013 LVT851993:LVT852013 MFP851993:MFP852013 MPL851993:MPL852013 MZH851993:MZH852013 NJD851993:NJD852013 NSZ851993:NSZ852013 OCV851993:OCV852013 OMR851993:OMR852013 OWN851993:OWN852013 PGJ851993:PGJ852013 PQF851993:PQF852013 QAB851993:QAB852013 QJX851993:QJX852013 QTT851993:QTT852013 RDP851993:RDP852013 RNL851993:RNL852013 RXH851993:RXH852013 SHD851993:SHD852013 SQZ851993:SQZ852013 TAV851993:TAV852013 TKR851993:TKR852013 TUN851993:TUN852013 UEJ851993:UEJ852013 UOF851993:UOF852013 UYB851993:UYB852013 VHX851993:VHX852013 VRT851993:VRT852013 WBP851993:WBP852013 WLL851993:WLL852013 WVH851993:WVH852013 XFD851993:XFD852013 IV917529:IV917549 SR917529:SR917549 ACN917529:ACN917549 AMJ917529:AMJ917549 AWF917529:AWF917549 BGB917529:BGB917549 BPX917529:BPX917549 BZT917529:BZT917549 CJP917529:CJP917549 CTL917529:CTL917549 DDH917529:DDH917549 DND917529:DND917549 DWZ917529:DWZ917549 EGV917529:EGV917549 EQR917529:EQR917549 FAN917529:FAN917549 FKJ917529:FKJ917549 FUF917529:FUF917549 GEB917529:GEB917549 GNX917529:GNX917549 GXT917529:GXT917549 HHP917529:HHP917549 HRL917529:HRL917549 IBH917529:IBH917549 ILD917529:ILD917549 IUZ917529:IUZ917549 JEV917529:JEV917549 JOR917529:JOR917549 JYN917529:JYN917549 KIJ917529:KIJ917549 KSF917529:KSF917549 LCB917529:LCB917549 LLX917529:LLX917549 LVT917529:LVT917549 MFP917529:MFP917549 MPL917529:MPL917549 MZH917529:MZH917549 NJD917529:NJD917549 NSZ917529:NSZ917549 OCV917529:OCV917549 OMR917529:OMR917549 OWN917529:OWN917549 PGJ917529:PGJ917549 PQF917529:PQF917549 QAB917529:QAB917549 QJX917529:QJX917549 QTT917529:QTT917549 RDP917529:RDP917549 RNL917529:RNL917549 RXH917529:RXH917549 SHD917529:SHD917549 SQZ917529:SQZ917549 TAV917529:TAV917549 TKR917529:TKR917549 TUN917529:TUN917549 UEJ917529:UEJ917549 UOF917529:UOF917549 UYB917529:UYB917549 VHX917529:VHX917549 VRT917529:VRT917549 WBP917529:WBP917549 WLL917529:WLL917549 WVH917529:WVH917549 XFD917529:XFD917549 IV983065:IV983085 SR983065:SR983085 ACN983065:ACN983085 AMJ983065:AMJ983085 AWF983065:AWF983085 BGB983065:BGB983085 BPX983065:BPX983085 BZT983065:BZT983085 CJP983065:CJP983085 CTL983065:CTL983085 DDH983065:DDH983085 DND983065:DND983085 DWZ983065:DWZ983085 EGV983065:EGV983085 EQR983065:EQR983085 FAN983065:FAN983085 FKJ983065:FKJ983085 FUF983065:FUF983085 GEB983065:GEB983085 GNX983065:GNX983085 GXT983065:GXT983085 HHP983065:HHP983085 HRL983065:HRL983085 IBH983065:IBH983085 ILD983065:ILD983085 IUZ983065:IUZ983085 JEV983065:JEV983085 JOR983065:JOR983085 JYN983065:JYN983085 KIJ983065:KIJ983085 KSF983065:KSF983085 LCB983065:LCB983085 LLX983065:LLX983085 LVT983065:LVT983085 MFP983065:MFP983085 MPL983065:MPL983085 MZH983065:MZH983085 NJD983065:NJD983085 NSZ983065:NSZ983085 OCV983065:OCV983085 OMR983065:OMR983085 OWN983065:OWN983085 PGJ983065:PGJ983085 PQF983065:PQF983085 QAB983065:QAB983085 QJX983065:QJX983085 QTT983065:QTT983085 RDP983065:RDP983085 RNL983065:RNL983085 RXH983065:RXH983085 SHD983065:SHD983085 SQZ983065:SQZ983085 TAV983065:TAV983085 TKR983065:TKR983085 TUN983065:TUN983085 UEJ983065:UEJ983085 UOF983065:UOF983085 UYB983065:UYB983085 VHX983065:VHX983085 VRT983065:VRT983085 WBP983065:WBP983085 WLL983065:WLL983085 WVH983065:WVH983085 XFD983065:XFD983085">
      <formula1>0</formula1>
      <formula2>1</formula2>
    </dataValidation>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1:IS65581 SO65561:SO65581 ACK65561:ACK65581 AMG65561:AMG65581 AWC65561:AWC65581 BFY65561:BFY65581 BPU65561:BPU65581 BZQ65561:BZQ65581 CJM65561:CJM65581 CTI65561:CTI65581 DDE65561:DDE65581 DNA65561:DNA65581 DWW65561:DWW65581 EGS65561:EGS65581 EQO65561:EQO65581 FAK65561:FAK65581 FKG65561:FKG65581 FUC65561:FUC65581 GDY65561:GDY65581 GNU65561:GNU65581 GXQ65561:GXQ65581 HHM65561:HHM65581 HRI65561:HRI65581 IBE65561:IBE65581 ILA65561:ILA65581 IUW65561:IUW65581 JES65561:JES65581 JOO65561:JOO65581 JYK65561:JYK65581 KIG65561:KIG65581 KSC65561:KSC65581 LBY65561:LBY65581 LLU65561:LLU65581 LVQ65561:LVQ65581 MFM65561:MFM65581 MPI65561:MPI65581 MZE65561:MZE65581 NJA65561:NJA65581 NSW65561:NSW65581 OCS65561:OCS65581 OMO65561:OMO65581 OWK65561:OWK65581 PGG65561:PGG65581 PQC65561:PQC65581 PZY65561:PZY65581 QJU65561:QJU65581 QTQ65561:QTQ65581 RDM65561:RDM65581 RNI65561:RNI65581 RXE65561:RXE65581 SHA65561:SHA65581 SQW65561:SQW65581 TAS65561:TAS65581 TKO65561:TKO65581 TUK65561:TUK65581 UEG65561:UEG65581 UOC65561:UOC65581 UXY65561:UXY65581 VHU65561:VHU65581 VRQ65561:VRQ65581 WBM65561:WBM65581 WLI65561:WLI65581 WVE65561:WVE65581 XFA65561:XFA65581 IS131097:IS131117 SO131097:SO131117 ACK131097:ACK131117 AMG131097:AMG131117 AWC131097:AWC131117 BFY131097:BFY131117 BPU131097:BPU131117 BZQ131097:BZQ131117 CJM131097:CJM131117 CTI131097:CTI131117 DDE131097:DDE131117 DNA131097:DNA131117 DWW131097:DWW131117 EGS131097:EGS131117 EQO131097:EQO131117 FAK131097:FAK131117 FKG131097:FKG131117 FUC131097:FUC131117 GDY131097:GDY131117 GNU131097:GNU131117 GXQ131097:GXQ131117 HHM131097:HHM131117 HRI131097:HRI131117 IBE131097:IBE131117 ILA131097:ILA131117 IUW131097:IUW131117 JES131097:JES131117 JOO131097:JOO131117 JYK131097:JYK131117 KIG131097:KIG131117 KSC131097:KSC131117 LBY131097:LBY131117 LLU131097:LLU131117 LVQ131097:LVQ131117 MFM131097:MFM131117 MPI131097:MPI131117 MZE131097:MZE131117 NJA131097:NJA131117 NSW131097:NSW131117 OCS131097:OCS131117 OMO131097:OMO131117 OWK131097:OWK131117 PGG131097:PGG131117 PQC131097:PQC131117 PZY131097:PZY131117 QJU131097:QJU131117 QTQ131097:QTQ131117 RDM131097:RDM131117 RNI131097:RNI131117 RXE131097:RXE131117 SHA131097:SHA131117 SQW131097:SQW131117 TAS131097:TAS131117 TKO131097:TKO131117 TUK131097:TUK131117 UEG131097:UEG131117 UOC131097:UOC131117 UXY131097:UXY131117 VHU131097:VHU131117 VRQ131097:VRQ131117 WBM131097:WBM131117 WLI131097:WLI131117 WVE131097:WVE131117 XFA131097:XFA131117 IS196633:IS196653 SO196633:SO196653 ACK196633:ACK196653 AMG196633:AMG196653 AWC196633:AWC196653 BFY196633:BFY196653 BPU196633:BPU196653 BZQ196633:BZQ196653 CJM196633:CJM196653 CTI196633:CTI196653 DDE196633:DDE196653 DNA196633:DNA196653 DWW196633:DWW196653 EGS196633:EGS196653 EQO196633:EQO196653 FAK196633:FAK196653 FKG196633:FKG196653 FUC196633:FUC196653 GDY196633:GDY196653 GNU196633:GNU196653 GXQ196633:GXQ196653 HHM196633:HHM196653 HRI196633:HRI196653 IBE196633:IBE196653 ILA196633:ILA196653 IUW196633:IUW196653 JES196633:JES196653 JOO196633:JOO196653 JYK196633:JYK196653 KIG196633:KIG196653 KSC196633:KSC196653 LBY196633:LBY196653 LLU196633:LLU196653 LVQ196633:LVQ196653 MFM196633:MFM196653 MPI196633:MPI196653 MZE196633:MZE196653 NJA196633:NJA196653 NSW196633:NSW196653 OCS196633:OCS196653 OMO196633:OMO196653 OWK196633:OWK196653 PGG196633:PGG196653 PQC196633:PQC196653 PZY196633:PZY196653 QJU196633:QJU196653 QTQ196633:QTQ196653 RDM196633:RDM196653 RNI196633:RNI196653 RXE196633:RXE196653 SHA196633:SHA196653 SQW196633:SQW196653 TAS196633:TAS196653 TKO196633:TKO196653 TUK196633:TUK196653 UEG196633:UEG196653 UOC196633:UOC196653 UXY196633:UXY196653 VHU196633:VHU196653 VRQ196633:VRQ196653 WBM196633:WBM196653 WLI196633:WLI196653 WVE196633:WVE196653 XFA196633:XFA196653 IS262169:IS262189 SO262169:SO262189 ACK262169:ACK262189 AMG262169:AMG262189 AWC262169:AWC262189 BFY262169:BFY262189 BPU262169:BPU262189 BZQ262169:BZQ262189 CJM262169:CJM262189 CTI262169:CTI262189 DDE262169:DDE262189 DNA262169:DNA262189 DWW262169:DWW262189 EGS262169:EGS262189 EQO262169:EQO262189 FAK262169:FAK262189 FKG262169:FKG262189 FUC262169:FUC262189 GDY262169:GDY262189 GNU262169:GNU262189 GXQ262169:GXQ262189 HHM262169:HHM262189 HRI262169:HRI262189 IBE262169:IBE262189 ILA262169:ILA262189 IUW262169:IUW262189 JES262169:JES262189 JOO262169:JOO262189 JYK262169:JYK262189 KIG262169:KIG262189 KSC262169:KSC262189 LBY262169:LBY262189 LLU262169:LLU262189 LVQ262169:LVQ262189 MFM262169:MFM262189 MPI262169:MPI262189 MZE262169:MZE262189 NJA262169:NJA262189 NSW262169:NSW262189 OCS262169:OCS262189 OMO262169:OMO262189 OWK262169:OWK262189 PGG262169:PGG262189 PQC262169:PQC262189 PZY262169:PZY262189 QJU262169:QJU262189 QTQ262169:QTQ262189 RDM262169:RDM262189 RNI262169:RNI262189 RXE262169:RXE262189 SHA262169:SHA262189 SQW262169:SQW262189 TAS262169:TAS262189 TKO262169:TKO262189 TUK262169:TUK262189 UEG262169:UEG262189 UOC262169:UOC262189 UXY262169:UXY262189 VHU262169:VHU262189 VRQ262169:VRQ262189 WBM262169:WBM262189 WLI262169:WLI262189 WVE262169:WVE262189 XFA262169:XFA262189 IS327705:IS327725 SO327705:SO327725 ACK327705:ACK327725 AMG327705:AMG327725 AWC327705:AWC327725 BFY327705:BFY327725 BPU327705:BPU327725 BZQ327705:BZQ327725 CJM327705:CJM327725 CTI327705:CTI327725 DDE327705:DDE327725 DNA327705:DNA327725 DWW327705:DWW327725 EGS327705:EGS327725 EQO327705:EQO327725 FAK327705:FAK327725 FKG327705:FKG327725 FUC327705:FUC327725 GDY327705:GDY327725 GNU327705:GNU327725 GXQ327705:GXQ327725 HHM327705:HHM327725 HRI327705:HRI327725 IBE327705:IBE327725 ILA327705:ILA327725 IUW327705:IUW327725 JES327705:JES327725 JOO327705:JOO327725 JYK327705:JYK327725 KIG327705:KIG327725 KSC327705:KSC327725 LBY327705:LBY327725 LLU327705:LLU327725 LVQ327705:LVQ327725 MFM327705:MFM327725 MPI327705:MPI327725 MZE327705:MZE327725 NJA327705:NJA327725 NSW327705:NSW327725 OCS327705:OCS327725 OMO327705:OMO327725 OWK327705:OWK327725 PGG327705:PGG327725 PQC327705:PQC327725 PZY327705:PZY327725 QJU327705:QJU327725 QTQ327705:QTQ327725 RDM327705:RDM327725 RNI327705:RNI327725 RXE327705:RXE327725 SHA327705:SHA327725 SQW327705:SQW327725 TAS327705:TAS327725 TKO327705:TKO327725 TUK327705:TUK327725 UEG327705:UEG327725 UOC327705:UOC327725 UXY327705:UXY327725 VHU327705:VHU327725 VRQ327705:VRQ327725 WBM327705:WBM327725 WLI327705:WLI327725 WVE327705:WVE327725 XFA327705:XFA327725 IS393241:IS393261 SO393241:SO393261 ACK393241:ACK393261 AMG393241:AMG393261 AWC393241:AWC393261 BFY393241:BFY393261 BPU393241:BPU393261 BZQ393241:BZQ393261 CJM393241:CJM393261 CTI393241:CTI393261 DDE393241:DDE393261 DNA393241:DNA393261 DWW393241:DWW393261 EGS393241:EGS393261 EQO393241:EQO393261 FAK393241:FAK393261 FKG393241:FKG393261 FUC393241:FUC393261 GDY393241:GDY393261 GNU393241:GNU393261 GXQ393241:GXQ393261 HHM393241:HHM393261 HRI393241:HRI393261 IBE393241:IBE393261 ILA393241:ILA393261 IUW393241:IUW393261 JES393241:JES393261 JOO393241:JOO393261 JYK393241:JYK393261 KIG393241:KIG393261 KSC393241:KSC393261 LBY393241:LBY393261 LLU393241:LLU393261 LVQ393241:LVQ393261 MFM393241:MFM393261 MPI393241:MPI393261 MZE393241:MZE393261 NJA393241:NJA393261 NSW393241:NSW393261 OCS393241:OCS393261 OMO393241:OMO393261 OWK393241:OWK393261 PGG393241:PGG393261 PQC393241:PQC393261 PZY393241:PZY393261 QJU393241:QJU393261 QTQ393241:QTQ393261 RDM393241:RDM393261 RNI393241:RNI393261 RXE393241:RXE393261 SHA393241:SHA393261 SQW393241:SQW393261 TAS393241:TAS393261 TKO393241:TKO393261 TUK393241:TUK393261 UEG393241:UEG393261 UOC393241:UOC393261 UXY393241:UXY393261 VHU393241:VHU393261 VRQ393241:VRQ393261 WBM393241:WBM393261 WLI393241:WLI393261 WVE393241:WVE393261 XFA393241:XFA393261 IS458777:IS458797 SO458777:SO458797 ACK458777:ACK458797 AMG458777:AMG458797 AWC458777:AWC458797 BFY458777:BFY458797 BPU458777:BPU458797 BZQ458777:BZQ458797 CJM458777:CJM458797 CTI458777:CTI458797 DDE458777:DDE458797 DNA458777:DNA458797 DWW458777:DWW458797 EGS458777:EGS458797 EQO458777:EQO458797 FAK458777:FAK458797 FKG458777:FKG458797 FUC458777:FUC458797 GDY458777:GDY458797 GNU458777:GNU458797 GXQ458777:GXQ458797 HHM458777:HHM458797 HRI458777:HRI458797 IBE458777:IBE458797 ILA458777:ILA458797 IUW458777:IUW458797 JES458777:JES458797 JOO458777:JOO458797 JYK458777:JYK458797 KIG458777:KIG458797 KSC458777:KSC458797 LBY458777:LBY458797 LLU458777:LLU458797 LVQ458777:LVQ458797 MFM458777:MFM458797 MPI458777:MPI458797 MZE458777:MZE458797 NJA458777:NJA458797 NSW458777:NSW458797 OCS458777:OCS458797 OMO458777:OMO458797 OWK458777:OWK458797 PGG458777:PGG458797 PQC458777:PQC458797 PZY458777:PZY458797 QJU458777:QJU458797 QTQ458777:QTQ458797 RDM458777:RDM458797 RNI458777:RNI458797 RXE458777:RXE458797 SHA458777:SHA458797 SQW458777:SQW458797 TAS458777:TAS458797 TKO458777:TKO458797 TUK458777:TUK458797 UEG458777:UEG458797 UOC458777:UOC458797 UXY458777:UXY458797 VHU458777:VHU458797 VRQ458777:VRQ458797 WBM458777:WBM458797 WLI458777:WLI458797 WVE458777:WVE458797 XFA458777:XFA458797 IS524313:IS524333 SO524313:SO524333 ACK524313:ACK524333 AMG524313:AMG524333 AWC524313:AWC524333 BFY524313:BFY524333 BPU524313:BPU524333 BZQ524313:BZQ524333 CJM524313:CJM524333 CTI524313:CTI524333 DDE524313:DDE524333 DNA524313:DNA524333 DWW524313:DWW524333 EGS524313:EGS524333 EQO524313:EQO524333 FAK524313:FAK524333 FKG524313:FKG524333 FUC524313:FUC524333 GDY524313:GDY524333 GNU524313:GNU524333 GXQ524313:GXQ524333 HHM524313:HHM524333 HRI524313:HRI524333 IBE524313:IBE524333 ILA524313:ILA524333 IUW524313:IUW524333 JES524313:JES524333 JOO524313:JOO524333 JYK524313:JYK524333 KIG524313:KIG524333 KSC524313:KSC524333 LBY524313:LBY524333 LLU524313:LLU524333 LVQ524313:LVQ524333 MFM524313:MFM524333 MPI524313:MPI524333 MZE524313:MZE524333 NJA524313:NJA524333 NSW524313:NSW524333 OCS524313:OCS524333 OMO524313:OMO524333 OWK524313:OWK524333 PGG524313:PGG524333 PQC524313:PQC524333 PZY524313:PZY524333 QJU524313:QJU524333 QTQ524313:QTQ524333 RDM524313:RDM524333 RNI524313:RNI524333 RXE524313:RXE524333 SHA524313:SHA524333 SQW524313:SQW524333 TAS524313:TAS524333 TKO524313:TKO524333 TUK524313:TUK524333 UEG524313:UEG524333 UOC524313:UOC524333 UXY524313:UXY524333 VHU524313:VHU524333 VRQ524313:VRQ524333 WBM524313:WBM524333 WLI524313:WLI524333 WVE524313:WVE524333 XFA524313:XFA524333 IS589849:IS589869 SO589849:SO589869 ACK589849:ACK589869 AMG589849:AMG589869 AWC589849:AWC589869 BFY589849:BFY589869 BPU589849:BPU589869 BZQ589849:BZQ589869 CJM589849:CJM589869 CTI589849:CTI589869 DDE589849:DDE589869 DNA589849:DNA589869 DWW589849:DWW589869 EGS589849:EGS589869 EQO589849:EQO589869 FAK589849:FAK589869 FKG589849:FKG589869 FUC589849:FUC589869 GDY589849:GDY589869 GNU589849:GNU589869 GXQ589849:GXQ589869 HHM589849:HHM589869 HRI589849:HRI589869 IBE589849:IBE589869 ILA589849:ILA589869 IUW589849:IUW589869 JES589849:JES589869 JOO589849:JOO589869 JYK589849:JYK589869 KIG589849:KIG589869 KSC589849:KSC589869 LBY589849:LBY589869 LLU589849:LLU589869 LVQ589849:LVQ589869 MFM589849:MFM589869 MPI589849:MPI589869 MZE589849:MZE589869 NJA589849:NJA589869 NSW589849:NSW589869 OCS589849:OCS589869 OMO589849:OMO589869 OWK589849:OWK589869 PGG589849:PGG589869 PQC589849:PQC589869 PZY589849:PZY589869 QJU589849:QJU589869 QTQ589849:QTQ589869 RDM589849:RDM589869 RNI589849:RNI589869 RXE589849:RXE589869 SHA589849:SHA589869 SQW589849:SQW589869 TAS589849:TAS589869 TKO589849:TKO589869 TUK589849:TUK589869 UEG589849:UEG589869 UOC589849:UOC589869 UXY589849:UXY589869 VHU589849:VHU589869 VRQ589849:VRQ589869 WBM589849:WBM589869 WLI589849:WLI589869 WVE589849:WVE589869 XFA589849:XFA589869 IS655385:IS655405 SO655385:SO655405 ACK655385:ACK655405 AMG655385:AMG655405 AWC655385:AWC655405 BFY655385:BFY655405 BPU655385:BPU655405 BZQ655385:BZQ655405 CJM655385:CJM655405 CTI655385:CTI655405 DDE655385:DDE655405 DNA655385:DNA655405 DWW655385:DWW655405 EGS655385:EGS655405 EQO655385:EQO655405 FAK655385:FAK655405 FKG655385:FKG655405 FUC655385:FUC655405 GDY655385:GDY655405 GNU655385:GNU655405 GXQ655385:GXQ655405 HHM655385:HHM655405 HRI655385:HRI655405 IBE655385:IBE655405 ILA655385:ILA655405 IUW655385:IUW655405 JES655385:JES655405 JOO655385:JOO655405 JYK655385:JYK655405 KIG655385:KIG655405 KSC655385:KSC655405 LBY655385:LBY655405 LLU655385:LLU655405 LVQ655385:LVQ655405 MFM655385:MFM655405 MPI655385:MPI655405 MZE655385:MZE655405 NJA655385:NJA655405 NSW655385:NSW655405 OCS655385:OCS655405 OMO655385:OMO655405 OWK655385:OWK655405 PGG655385:PGG655405 PQC655385:PQC655405 PZY655385:PZY655405 QJU655385:QJU655405 QTQ655385:QTQ655405 RDM655385:RDM655405 RNI655385:RNI655405 RXE655385:RXE655405 SHA655385:SHA655405 SQW655385:SQW655405 TAS655385:TAS655405 TKO655385:TKO655405 TUK655385:TUK655405 UEG655385:UEG655405 UOC655385:UOC655405 UXY655385:UXY655405 VHU655385:VHU655405 VRQ655385:VRQ655405 WBM655385:WBM655405 WLI655385:WLI655405 WVE655385:WVE655405 XFA655385:XFA655405 IS720921:IS720941 SO720921:SO720941 ACK720921:ACK720941 AMG720921:AMG720941 AWC720921:AWC720941 BFY720921:BFY720941 BPU720921:BPU720941 BZQ720921:BZQ720941 CJM720921:CJM720941 CTI720921:CTI720941 DDE720921:DDE720941 DNA720921:DNA720941 DWW720921:DWW720941 EGS720921:EGS720941 EQO720921:EQO720941 FAK720921:FAK720941 FKG720921:FKG720941 FUC720921:FUC720941 GDY720921:GDY720941 GNU720921:GNU720941 GXQ720921:GXQ720941 HHM720921:HHM720941 HRI720921:HRI720941 IBE720921:IBE720941 ILA720921:ILA720941 IUW720921:IUW720941 JES720921:JES720941 JOO720921:JOO720941 JYK720921:JYK720941 KIG720921:KIG720941 KSC720921:KSC720941 LBY720921:LBY720941 LLU720921:LLU720941 LVQ720921:LVQ720941 MFM720921:MFM720941 MPI720921:MPI720941 MZE720921:MZE720941 NJA720921:NJA720941 NSW720921:NSW720941 OCS720921:OCS720941 OMO720921:OMO720941 OWK720921:OWK720941 PGG720921:PGG720941 PQC720921:PQC720941 PZY720921:PZY720941 QJU720921:QJU720941 QTQ720921:QTQ720941 RDM720921:RDM720941 RNI720921:RNI720941 RXE720921:RXE720941 SHA720921:SHA720941 SQW720921:SQW720941 TAS720921:TAS720941 TKO720921:TKO720941 TUK720921:TUK720941 UEG720921:UEG720941 UOC720921:UOC720941 UXY720921:UXY720941 VHU720921:VHU720941 VRQ720921:VRQ720941 WBM720921:WBM720941 WLI720921:WLI720941 WVE720921:WVE720941 XFA720921:XFA720941 IS786457:IS786477 SO786457:SO786477 ACK786457:ACK786477 AMG786457:AMG786477 AWC786457:AWC786477 BFY786457:BFY786477 BPU786457:BPU786477 BZQ786457:BZQ786477 CJM786457:CJM786477 CTI786457:CTI786477 DDE786457:DDE786477 DNA786457:DNA786477 DWW786457:DWW786477 EGS786457:EGS786477 EQO786457:EQO786477 FAK786457:FAK786477 FKG786457:FKG786477 FUC786457:FUC786477 GDY786457:GDY786477 GNU786457:GNU786477 GXQ786457:GXQ786477 HHM786457:HHM786477 HRI786457:HRI786477 IBE786457:IBE786477 ILA786457:ILA786477 IUW786457:IUW786477 JES786457:JES786477 JOO786457:JOO786477 JYK786457:JYK786477 KIG786457:KIG786477 KSC786457:KSC786477 LBY786457:LBY786477 LLU786457:LLU786477 LVQ786457:LVQ786477 MFM786457:MFM786477 MPI786457:MPI786477 MZE786457:MZE786477 NJA786457:NJA786477 NSW786457:NSW786477 OCS786457:OCS786477 OMO786457:OMO786477 OWK786457:OWK786477 PGG786457:PGG786477 PQC786457:PQC786477 PZY786457:PZY786477 QJU786457:QJU786477 QTQ786457:QTQ786477 RDM786457:RDM786477 RNI786457:RNI786477 RXE786457:RXE786477 SHA786457:SHA786477 SQW786457:SQW786477 TAS786457:TAS786477 TKO786457:TKO786477 TUK786457:TUK786477 UEG786457:UEG786477 UOC786457:UOC786477 UXY786457:UXY786477 VHU786457:VHU786477 VRQ786457:VRQ786477 WBM786457:WBM786477 WLI786457:WLI786477 WVE786457:WVE786477 XFA786457:XFA786477 IS851993:IS852013 SO851993:SO852013 ACK851993:ACK852013 AMG851993:AMG852013 AWC851993:AWC852013 BFY851993:BFY852013 BPU851993:BPU852013 BZQ851993:BZQ852013 CJM851993:CJM852013 CTI851993:CTI852013 DDE851993:DDE852013 DNA851993:DNA852013 DWW851993:DWW852013 EGS851993:EGS852013 EQO851993:EQO852013 FAK851993:FAK852013 FKG851993:FKG852013 FUC851993:FUC852013 GDY851993:GDY852013 GNU851993:GNU852013 GXQ851993:GXQ852013 HHM851993:HHM852013 HRI851993:HRI852013 IBE851993:IBE852013 ILA851993:ILA852013 IUW851993:IUW852013 JES851993:JES852013 JOO851993:JOO852013 JYK851993:JYK852013 KIG851993:KIG852013 KSC851993:KSC852013 LBY851993:LBY852013 LLU851993:LLU852013 LVQ851993:LVQ852013 MFM851993:MFM852013 MPI851993:MPI852013 MZE851993:MZE852013 NJA851993:NJA852013 NSW851993:NSW852013 OCS851993:OCS852013 OMO851993:OMO852013 OWK851993:OWK852013 PGG851993:PGG852013 PQC851993:PQC852013 PZY851993:PZY852013 QJU851993:QJU852013 QTQ851993:QTQ852013 RDM851993:RDM852013 RNI851993:RNI852013 RXE851993:RXE852013 SHA851993:SHA852013 SQW851993:SQW852013 TAS851993:TAS852013 TKO851993:TKO852013 TUK851993:TUK852013 UEG851993:UEG852013 UOC851993:UOC852013 UXY851993:UXY852013 VHU851993:VHU852013 VRQ851993:VRQ852013 WBM851993:WBM852013 WLI851993:WLI852013 WVE851993:WVE852013 XFA851993:XFA852013 IS917529:IS917549 SO917529:SO917549 ACK917529:ACK917549 AMG917529:AMG917549 AWC917529:AWC917549 BFY917529:BFY917549 BPU917529:BPU917549 BZQ917529:BZQ917549 CJM917529:CJM917549 CTI917529:CTI917549 DDE917529:DDE917549 DNA917529:DNA917549 DWW917529:DWW917549 EGS917529:EGS917549 EQO917529:EQO917549 FAK917529:FAK917549 FKG917529:FKG917549 FUC917529:FUC917549 GDY917529:GDY917549 GNU917529:GNU917549 GXQ917529:GXQ917549 HHM917529:HHM917549 HRI917529:HRI917549 IBE917529:IBE917549 ILA917529:ILA917549 IUW917529:IUW917549 JES917529:JES917549 JOO917529:JOO917549 JYK917529:JYK917549 KIG917529:KIG917549 KSC917529:KSC917549 LBY917529:LBY917549 LLU917529:LLU917549 LVQ917529:LVQ917549 MFM917529:MFM917549 MPI917529:MPI917549 MZE917529:MZE917549 NJA917529:NJA917549 NSW917529:NSW917549 OCS917529:OCS917549 OMO917529:OMO917549 OWK917529:OWK917549 PGG917529:PGG917549 PQC917529:PQC917549 PZY917529:PZY917549 QJU917529:QJU917549 QTQ917529:QTQ917549 RDM917529:RDM917549 RNI917529:RNI917549 RXE917529:RXE917549 SHA917529:SHA917549 SQW917529:SQW917549 TAS917529:TAS917549 TKO917529:TKO917549 TUK917529:TUK917549 UEG917529:UEG917549 UOC917529:UOC917549 UXY917529:UXY917549 VHU917529:VHU917549 VRQ917529:VRQ917549 WBM917529:WBM917549 WLI917529:WLI917549 WVE917529:WVE917549 XFA917529:XFA917549 IS983065:IS983085 SO983065:SO983085 ACK983065:ACK983085 AMG983065:AMG983085 AWC983065:AWC983085 BFY983065:BFY983085 BPU983065:BPU983085 BZQ983065:BZQ983085 CJM983065:CJM983085 CTI983065:CTI983085 DDE983065:DDE983085 DNA983065:DNA983085 DWW983065:DWW983085 EGS983065:EGS983085 EQO983065:EQO983085 FAK983065:FAK983085 FKG983065:FKG983085 FUC983065:FUC983085 GDY983065:GDY983085 GNU983065:GNU983085 GXQ983065:GXQ983085 HHM983065:HHM983085 HRI983065:HRI983085 IBE983065:IBE983085 ILA983065:ILA983085 IUW983065:IUW983085 JES983065:JES983085 JOO983065:JOO983085 JYK983065:JYK983085 KIG983065:KIG983085 KSC983065:KSC983085 LBY983065:LBY983085 LLU983065:LLU983085 LVQ983065:LVQ983085 MFM983065:MFM983085 MPI983065:MPI983085 MZE983065:MZE983085 NJA983065:NJA983085 NSW983065:NSW983085 OCS983065:OCS983085 OMO983065:OMO983085 OWK983065:OWK983085 PGG983065:PGG983085 PQC983065:PQC983085 PZY983065:PZY983085 QJU983065:QJU983085 QTQ983065:QTQ983085 RDM983065:RDM983085 RNI983065:RNI983085 RXE983065:RXE983085 SHA983065:SHA983085 SQW983065:SQW983085 TAS983065:TAS983085 TKO983065:TKO983085 TUK983065:TUK983085 UEG983065:UEG983085 UOC983065:UOC983085 UXY983065:UXY983085 VHU983065:VHU983085 VRQ983065:VRQ983085 WBM983065:WBM983085 WLI983065:WLI983085 WVE983065:WVE983085 XFA983065:XFA983085">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1"/>
  <sheetViews>
    <sheetView topLeftCell="D67" zoomScale="70" zoomScaleNormal="70" workbookViewId="0">
      <selection activeCell="H97" sqref="H97"/>
    </sheetView>
  </sheetViews>
  <sheetFormatPr baseColWidth="10" defaultRowHeight="15" x14ac:dyDescent="0.25"/>
  <cols>
    <col min="1" max="1" width="3.140625" style="913" bestFit="1" customWidth="1"/>
    <col min="2" max="2" width="58.85546875" style="913" customWidth="1"/>
    <col min="3" max="3" width="31.140625" style="913" customWidth="1"/>
    <col min="4" max="4" width="26.7109375" style="913" customWidth="1"/>
    <col min="5" max="5" width="25" style="913" customWidth="1"/>
    <col min="6" max="7" width="29.7109375" style="913" customWidth="1"/>
    <col min="8" max="8" width="23" style="913" customWidth="1"/>
    <col min="9" max="9" width="27.28515625" style="913" customWidth="1"/>
    <col min="10" max="10" width="29.5703125" style="913" customWidth="1"/>
    <col min="11" max="11" width="33" style="913" customWidth="1"/>
    <col min="12" max="12" width="29.85546875" style="913" customWidth="1"/>
    <col min="13" max="13" width="26.28515625" style="913" customWidth="1"/>
    <col min="14" max="14" width="22.140625" style="913" customWidth="1"/>
    <col min="15" max="15" width="26.140625" style="913" customWidth="1"/>
    <col min="16" max="16" width="19.5703125" style="913" bestFit="1" customWidth="1"/>
    <col min="17" max="17" width="21.85546875" style="913" customWidth="1"/>
    <col min="18" max="18" width="18.28515625" style="913" customWidth="1"/>
    <col min="19" max="22" width="6.42578125" style="913" customWidth="1"/>
    <col min="23" max="251" width="11.42578125" style="913"/>
    <col min="252" max="252" width="1" style="913" customWidth="1"/>
    <col min="253" max="253" width="4.28515625" style="913" customWidth="1"/>
    <col min="254" max="254" width="34.7109375" style="913" customWidth="1"/>
    <col min="255" max="255" width="0" style="913" hidden="1" customWidth="1"/>
    <col min="256" max="256" width="20" style="913" customWidth="1"/>
    <col min="257" max="257" width="20.85546875" style="913" customWidth="1"/>
    <col min="258" max="258" width="25" style="913" customWidth="1"/>
    <col min="259" max="259" width="18.7109375" style="913" customWidth="1"/>
    <col min="260" max="260" width="29.7109375" style="913" customWidth="1"/>
    <col min="261" max="261" width="13.42578125" style="913" customWidth="1"/>
    <col min="262" max="262" width="13.85546875" style="913" customWidth="1"/>
    <col min="263" max="267" width="16.5703125" style="913" customWidth="1"/>
    <col min="268" max="268" width="20.5703125" style="913" customWidth="1"/>
    <col min="269" max="269" width="21.140625" style="913" customWidth="1"/>
    <col min="270" max="270" width="9.5703125" style="913" customWidth="1"/>
    <col min="271" max="271" width="0.42578125" style="913" customWidth="1"/>
    <col min="272" max="278" width="6.42578125" style="913" customWidth="1"/>
    <col min="279" max="507" width="11.42578125" style="913"/>
    <col min="508" max="508" width="1" style="913" customWidth="1"/>
    <col min="509" max="509" width="4.28515625" style="913" customWidth="1"/>
    <col min="510" max="510" width="34.7109375" style="913" customWidth="1"/>
    <col min="511" max="511" width="0" style="913" hidden="1" customWidth="1"/>
    <col min="512" max="512" width="20" style="913" customWidth="1"/>
    <col min="513" max="513" width="20.85546875" style="913" customWidth="1"/>
    <col min="514" max="514" width="25" style="913" customWidth="1"/>
    <col min="515" max="515" width="18.7109375" style="913" customWidth="1"/>
    <col min="516" max="516" width="29.7109375" style="913" customWidth="1"/>
    <col min="517" max="517" width="13.42578125" style="913" customWidth="1"/>
    <col min="518" max="518" width="13.85546875" style="913" customWidth="1"/>
    <col min="519" max="523" width="16.5703125" style="913" customWidth="1"/>
    <col min="524" max="524" width="20.5703125" style="913" customWidth="1"/>
    <col min="525" max="525" width="21.140625" style="913" customWidth="1"/>
    <col min="526" max="526" width="9.5703125" style="913" customWidth="1"/>
    <col min="527" max="527" width="0.42578125" style="913" customWidth="1"/>
    <col min="528" max="534" width="6.42578125" style="913" customWidth="1"/>
    <col min="535" max="763" width="11.42578125" style="913"/>
    <col min="764" max="764" width="1" style="913" customWidth="1"/>
    <col min="765" max="765" width="4.28515625" style="913" customWidth="1"/>
    <col min="766" max="766" width="34.7109375" style="913" customWidth="1"/>
    <col min="767" max="767" width="0" style="913" hidden="1" customWidth="1"/>
    <col min="768" max="768" width="20" style="913" customWidth="1"/>
    <col min="769" max="769" width="20.85546875" style="913" customWidth="1"/>
    <col min="770" max="770" width="25" style="913" customWidth="1"/>
    <col min="771" max="771" width="18.7109375" style="913" customWidth="1"/>
    <col min="772" max="772" width="29.7109375" style="913" customWidth="1"/>
    <col min="773" max="773" width="13.42578125" style="913" customWidth="1"/>
    <col min="774" max="774" width="13.85546875" style="913" customWidth="1"/>
    <col min="775" max="779" width="16.5703125" style="913" customWidth="1"/>
    <col min="780" max="780" width="20.5703125" style="913" customWidth="1"/>
    <col min="781" max="781" width="21.140625" style="913" customWidth="1"/>
    <col min="782" max="782" width="9.5703125" style="913" customWidth="1"/>
    <col min="783" max="783" width="0.42578125" style="913" customWidth="1"/>
    <col min="784" max="790" width="6.42578125" style="913" customWidth="1"/>
    <col min="791" max="1019" width="11.42578125" style="913"/>
    <col min="1020" max="1020" width="1" style="913" customWidth="1"/>
    <col min="1021" max="1021" width="4.28515625" style="913" customWidth="1"/>
    <col min="1022" max="1022" width="34.7109375" style="913" customWidth="1"/>
    <col min="1023" max="1023" width="0" style="913" hidden="1" customWidth="1"/>
    <col min="1024" max="1024" width="20" style="913" customWidth="1"/>
    <col min="1025" max="1025" width="20.85546875" style="913" customWidth="1"/>
    <col min="1026" max="1026" width="25" style="913" customWidth="1"/>
    <col min="1027" max="1027" width="18.7109375" style="913" customWidth="1"/>
    <col min="1028" max="1028" width="29.7109375" style="913" customWidth="1"/>
    <col min="1029" max="1029" width="13.42578125" style="913" customWidth="1"/>
    <col min="1030" max="1030" width="13.85546875" style="913" customWidth="1"/>
    <col min="1031" max="1035" width="16.5703125" style="913" customWidth="1"/>
    <col min="1036" max="1036" width="20.5703125" style="913" customWidth="1"/>
    <col min="1037" max="1037" width="21.140625" style="913" customWidth="1"/>
    <col min="1038" max="1038" width="9.5703125" style="913" customWidth="1"/>
    <col min="1039" max="1039" width="0.42578125" style="913" customWidth="1"/>
    <col min="1040" max="1046" width="6.42578125" style="913" customWidth="1"/>
    <col min="1047" max="1275" width="11.42578125" style="913"/>
    <col min="1276" max="1276" width="1" style="913" customWidth="1"/>
    <col min="1277" max="1277" width="4.28515625" style="913" customWidth="1"/>
    <col min="1278" max="1278" width="34.7109375" style="913" customWidth="1"/>
    <col min="1279" max="1279" width="0" style="913" hidden="1" customWidth="1"/>
    <col min="1280" max="1280" width="20" style="913" customWidth="1"/>
    <col min="1281" max="1281" width="20.85546875" style="913" customWidth="1"/>
    <col min="1282" max="1282" width="25" style="913" customWidth="1"/>
    <col min="1283" max="1283" width="18.7109375" style="913" customWidth="1"/>
    <col min="1284" max="1284" width="29.7109375" style="913" customWidth="1"/>
    <col min="1285" max="1285" width="13.42578125" style="913" customWidth="1"/>
    <col min="1286" max="1286" width="13.85546875" style="913" customWidth="1"/>
    <col min="1287" max="1291" width="16.5703125" style="913" customWidth="1"/>
    <col min="1292" max="1292" width="20.5703125" style="913" customWidth="1"/>
    <col min="1293" max="1293" width="21.140625" style="913" customWidth="1"/>
    <col min="1294" max="1294" width="9.5703125" style="913" customWidth="1"/>
    <col min="1295" max="1295" width="0.42578125" style="913" customWidth="1"/>
    <col min="1296" max="1302" width="6.42578125" style="913" customWidth="1"/>
    <col min="1303" max="1531" width="11.42578125" style="913"/>
    <col min="1532" max="1532" width="1" style="913" customWidth="1"/>
    <col min="1533" max="1533" width="4.28515625" style="913" customWidth="1"/>
    <col min="1534" max="1534" width="34.7109375" style="913" customWidth="1"/>
    <col min="1535" max="1535" width="0" style="913" hidden="1" customWidth="1"/>
    <col min="1536" max="1536" width="20" style="913" customWidth="1"/>
    <col min="1537" max="1537" width="20.85546875" style="913" customWidth="1"/>
    <col min="1538" max="1538" width="25" style="913" customWidth="1"/>
    <col min="1539" max="1539" width="18.7109375" style="913" customWidth="1"/>
    <col min="1540" max="1540" width="29.7109375" style="913" customWidth="1"/>
    <col min="1541" max="1541" width="13.42578125" style="913" customWidth="1"/>
    <col min="1542" max="1542" width="13.85546875" style="913" customWidth="1"/>
    <col min="1543" max="1547" width="16.5703125" style="913" customWidth="1"/>
    <col min="1548" max="1548" width="20.5703125" style="913" customWidth="1"/>
    <col min="1549" max="1549" width="21.140625" style="913" customWidth="1"/>
    <col min="1550" max="1550" width="9.5703125" style="913" customWidth="1"/>
    <col min="1551" max="1551" width="0.42578125" style="913" customWidth="1"/>
    <col min="1552" max="1558" width="6.42578125" style="913" customWidth="1"/>
    <col min="1559" max="1787" width="11.42578125" style="913"/>
    <col min="1788" max="1788" width="1" style="913" customWidth="1"/>
    <col min="1789" max="1789" width="4.28515625" style="913" customWidth="1"/>
    <col min="1790" max="1790" width="34.7109375" style="913" customWidth="1"/>
    <col min="1791" max="1791" width="0" style="913" hidden="1" customWidth="1"/>
    <col min="1792" max="1792" width="20" style="913" customWidth="1"/>
    <col min="1793" max="1793" width="20.85546875" style="913" customWidth="1"/>
    <col min="1794" max="1794" width="25" style="913" customWidth="1"/>
    <col min="1795" max="1795" width="18.7109375" style="913" customWidth="1"/>
    <col min="1796" max="1796" width="29.7109375" style="913" customWidth="1"/>
    <col min="1797" max="1797" width="13.42578125" style="913" customWidth="1"/>
    <col min="1798" max="1798" width="13.85546875" style="913" customWidth="1"/>
    <col min="1799" max="1803" width="16.5703125" style="913" customWidth="1"/>
    <col min="1804" max="1804" width="20.5703125" style="913" customWidth="1"/>
    <col min="1805" max="1805" width="21.140625" style="913" customWidth="1"/>
    <col min="1806" max="1806" width="9.5703125" style="913" customWidth="1"/>
    <col min="1807" max="1807" width="0.42578125" style="913" customWidth="1"/>
    <col min="1808" max="1814" width="6.42578125" style="913" customWidth="1"/>
    <col min="1815" max="2043" width="11.42578125" style="913"/>
    <col min="2044" max="2044" width="1" style="913" customWidth="1"/>
    <col min="2045" max="2045" width="4.28515625" style="913" customWidth="1"/>
    <col min="2046" max="2046" width="34.7109375" style="913" customWidth="1"/>
    <col min="2047" max="2047" width="0" style="913" hidden="1" customWidth="1"/>
    <col min="2048" max="2048" width="20" style="913" customWidth="1"/>
    <col min="2049" max="2049" width="20.85546875" style="913" customWidth="1"/>
    <col min="2050" max="2050" width="25" style="913" customWidth="1"/>
    <col min="2051" max="2051" width="18.7109375" style="913" customWidth="1"/>
    <col min="2052" max="2052" width="29.7109375" style="913" customWidth="1"/>
    <col min="2053" max="2053" width="13.42578125" style="913" customWidth="1"/>
    <col min="2054" max="2054" width="13.85546875" style="913" customWidth="1"/>
    <col min="2055" max="2059" width="16.5703125" style="913" customWidth="1"/>
    <col min="2060" max="2060" width="20.5703125" style="913" customWidth="1"/>
    <col min="2061" max="2061" width="21.140625" style="913" customWidth="1"/>
    <col min="2062" max="2062" width="9.5703125" style="913" customWidth="1"/>
    <col min="2063" max="2063" width="0.42578125" style="913" customWidth="1"/>
    <col min="2064" max="2070" width="6.42578125" style="913" customWidth="1"/>
    <col min="2071" max="2299" width="11.42578125" style="913"/>
    <col min="2300" max="2300" width="1" style="913" customWidth="1"/>
    <col min="2301" max="2301" width="4.28515625" style="913" customWidth="1"/>
    <col min="2302" max="2302" width="34.7109375" style="913" customWidth="1"/>
    <col min="2303" max="2303" width="0" style="913" hidden="1" customWidth="1"/>
    <col min="2304" max="2304" width="20" style="913" customWidth="1"/>
    <col min="2305" max="2305" width="20.85546875" style="913" customWidth="1"/>
    <col min="2306" max="2306" width="25" style="913" customWidth="1"/>
    <col min="2307" max="2307" width="18.7109375" style="913" customWidth="1"/>
    <col min="2308" max="2308" width="29.7109375" style="913" customWidth="1"/>
    <col min="2309" max="2309" width="13.42578125" style="913" customWidth="1"/>
    <col min="2310" max="2310" width="13.85546875" style="913" customWidth="1"/>
    <col min="2311" max="2315" width="16.5703125" style="913" customWidth="1"/>
    <col min="2316" max="2316" width="20.5703125" style="913" customWidth="1"/>
    <col min="2317" max="2317" width="21.140625" style="913" customWidth="1"/>
    <col min="2318" max="2318" width="9.5703125" style="913" customWidth="1"/>
    <col min="2319" max="2319" width="0.42578125" style="913" customWidth="1"/>
    <col min="2320" max="2326" width="6.42578125" style="913" customWidth="1"/>
    <col min="2327" max="2555" width="11.42578125" style="913"/>
    <col min="2556" max="2556" width="1" style="913" customWidth="1"/>
    <col min="2557" max="2557" width="4.28515625" style="913" customWidth="1"/>
    <col min="2558" max="2558" width="34.7109375" style="913" customWidth="1"/>
    <col min="2559" max="2559" width="0" style="913" hidden="1" customWidth="1"/>
    <col min="2560" max="2560" width="20" style="913" customWidth="1"/>
    <col min="2561" max="2561" width="20.85546875" style="913" customWidth="1"/>
    <col min="2562" max="2562" width="25" style="913" customWidth="1"/>
    <col min="2563" max="2563" width="18.7109375" style="913" customWidth="1"/>
    <col min="2564" max="2564" width="29.7109375" style="913" customWidth="1"/>
    <col min="2565" max="2565" width="13.42578125" style="913" customWidth="1"/>
    <col min="2566" max="2566" width="13.85546875" style="913" customWidth="1"/>
    <col min="2567" max="2571" width="16.5703125" style="913" customWidth="1"/>
    <col min="2572" max="2572" width="20.5703125" style="913" customWidth="1"/>
    <col min="2573" max="2573" width="21.140625" style="913" customWidth="1"/>
    <col min="2574" max="2574" width="9.5703125" style="913" customWidth="1"/>
    <col min="2575" max="2575" width="0.42578125" style="913" customWidth="1"/>
    <col min="2576" max="2582" width="6.42578125" style="913" customWidth="1"/>
    <col min="2583" max="2811" width="11.42578125" style="913"/>
    <col min="2812" max="2812" width="1" style="913" customWidth="1"/>
    <col min="2813" max="2813" width="4.28515625" style="913" customWidth="1"/>
    <col min="2814" max="2814" width="34.7109375" style="913" customWidth="1"/>
    <col min="2815" max="2815" width="0" style="913" hidden="1" customWidth="1"/>
    <col min="2816" max="2816" width="20" style="913" customWidth="1"/>
    <col min="2817" max="2817" width="20.85546875" style="913" customWidth="1"/>
    <col min="2818" max="2818" width="25" style="913" customWidth="1"/>
    <col min="2819" max="2819" width="18.7109375" style="913" customWidth="1"/>
    <col min="2820" max="2820" width="29.7109375" style="913" customWidth="1"/>
    <col min="2821" max="2821" width="13.42578125" style="913" customWidth="1"/>
    <col min="2822" max="2822" width="13.85546875" style="913" customWidth="1"/>
    <col min="2823" max="2827" width="16.5703125" style="913" customWidth="1"/>
    <col min="2828" max="2828" width="20.5703125" style="913" customWidth="1"/>
    <col min="2829" max="2829" width="21.140625" style="913" customWidth="1"/>
    <col min="2830" max="2830" width="9.5703125" style="913" customWidth="1"/>
    <col min="2831" max="2831" width="0.42578125" style="913" customWidth="1"/>
    <col min="2832" max="2838" width="6.42578125" style="913" customWidth="1"/>
    <col min="2839" max="3067" width="11.42578125" style="913"/>
    <col min="3068" max="3068" width="1" style="913" customWidth="1"/>
    <col min="3069" max="3069" width="4.28515625" style="913" customWidth="1"/>
    <col min="3070" max="3070" width="34.7109375" style="913" customWidth="1"/>
    <col min="3071" max="3071" width="0" style="913" hidden="1" customWidth="1"/>
    <col min="3072" max="3072" width="20" style="913" customWidth="1"/>
    <col min="3073" max="3073" width="20.85546875" style="913" customWidth="1"/>
    <col min="3074" max="3074" width="25" style="913" customWidth="1"/>
    <col min="3075" max="3075" width="18.7109375" style="913" customWidth="1"/>
    <col min="3076" max="3076" width="29.7109375" style="913" customWidth="1"/>
    <col min="3077" max="3077" width="13.42578125" style="913" customWidth="1"/>
    <col min="3078" max="3078" width="13.85546875" style="913" customWidth="1"/>
    <col min="3079" max="3083" width="16.5703125" style="913" customWidth="1"/>
    <col min="3084" max="3084" width="20.5703125" style="913" customWidth="1"/>
    <col min="3085" max="3085" width="21.140625" style="913" customWidth="1"/>
    <col min="3086" max="3086" width="9.5703125" style="913" customWidth="1"/>
    <col min="3087" max="3087" width="0.42578125" style="913" customWidth="1"/>
    <col min="3088" max="3094" width="6.42578125" style="913" customWidth="1"/>
    <col min="3095" max="3323" width="11.42578125" style="913"/>
    <col min="3324" max="3324" width="1" style="913" customWidth="1"/>
    <col min="3325" max="3325" width="4.28515625" style="913" customWidth="1"/>
    <col min="3326" max="3326" width="34.7109375" style="913" customWidth="1"/>
    <col min="3327" max="3327" width="0" style="913" hidden="1" customWidth="1"/>
    <col min="3328" max="3328" width="20" style="913" customWidth="1"/>
    <col min="3329" max="3329" width="20.85546875" style="913" customWidth="1"/>
    <col min="3330" max="3330" width="25" style="913" customWidth="1"/>
    <col min="3331" max="3331" width="18.7109375" style="913" customWidth="1"/>
    <col min="3332" max="3332" width="29.7109375" style="913" customWidth="1"/>
    <col min="3333" max="3333" width="13.42578125" style="913" customWidth="1"/>
    <col min="3334" max="3334" width="13.85546875" style="913" customWidth="1"/>
    <col min="3335" max="3339" width="16.5703125" style="913" customWidth="1"/>
    <col min="3340" max="3340" width="20.5703125" style="913" customWidth="1"/>
    <col min="3341" max="3341" width="21.140625" style="913" customWidth="1"/>
    <col min="3342" max="3342" width="9.5703125" style="913" customWidth="1"/>
    <col min="3343" max="3343" width="0.42578125" style="913" customWidth="1"/>
    <col min="3344" max="3350" width="6.42578125" style="913" customWidth="1"/>
    <col min="3351" max="3579" width="11.42578125" style="913"/>
    <col min="3580" max="3580" width="1" style="913" customWidth="1"/>
    <col min="3581" max="3581" width="4.28515625" style="913" customWidth="1"/>
    <col min="3582" max="3582" width="34.7109375" style="913" customWidth="1"/>
    <col min="3583" max="3583" width="0" style="913" hidden="1" customWidth="1"/>
    <col min="3584" max="3584" width="20" style="913" customWidth="1"/>
    <col min="3585" max="3585" width="20.85546875" style="913" customWidth="1"/>
    <col min="3586" max="3586" width="25" style="913" customWidth="1"/>
    <col min="3587" max="3587" width="18.7109375" style="913" customWidth="1"/>
    <col min="3588" max="3588" width="29.7109375" style="913" customWidth="1"/>
    <col min="3589" max="3589" width="13.42578125" style="913" customWidth="1"/>
    <col min="3590" max="3590" width="13.85546875" style="913" customWidth="1"/>
    <col min="3591" max="3595" width="16.5703125" style="913" customWidth="1"/>
    <col min="3596" max="3596" width="20.5703125" style="913" customWidth="1"/>
    <col min="3597" max="3597" width="21.140625" style="913" customWidth="1"/>
    <col min="3598" max="3598" width="9.5703125" style="913" customWidth="1"/>
    <col min="3599" max="3599" width="0.42578125" style="913" customWidth="1"/>
    <col min="3600" max="3606" width="6.42578125" style="913" customWidth="1"/>
    <col min="3607" max="3835" width="11.42578125" style="913"/>
    <col min="3836" max="3836" width="1" style="913" customWidth="1"/>
    <col min="3837" max="3837" width="4.28515625" style="913" customWidth="1"/>
    <col min="3838" max="3838" width="34.7109375" style="913" customWidth="1"/>
    <col min="3839" max="3839" width="0" style="913" hidden="1" customWidth="1"/>
    <col min="3840" max="3840" width="20" style="913" customWidth="1"/>
    <col min="3841" max="3841" width="20.85546875" style="913" customWidth="1"/>
    <col min="3842" max="3842" width="25" style="913" customWidth="1"/>
    <col min="3843" max="3843" width="18.7109375" style="913" customWidth="1"/>
    <col min="3844" max="3844" width="29.7109375" style="913" customWidth="1"/>
    <col min="3845" max="3845" width="13.42578125" style="913" customWidth="1"/>
    <col min="3846" max="3846" width="13.85546875" style="913" customWidth="1"/>
    <col min="3847" max="3851" width="16.5703125" style="913" customWidth="1"/>
    <col min="3852" max="3852" width="20.5703125" style="913" customWidth="1"/>
    <col min="3853" max="3853" width="21.140625" style="913" customWidth="1"/>
    <col min="3854" max="3854" width="9.5703125" style="913" customWidth="1"/>
    <col min="3855" max="3855" width="0.42578125" style="913" customWidth="1"/>
    <col min="3856" max="3862" width="6.42578125" style="913" customWidth="1"/>
    <col min="3863" max="4091" width="11.42578125" style="913"/>
    <col min="4092" max="4092" width="1" style="913" customWidth="1"/>
    <col min="4093" max="4093" width="4.28515625" style="913" customWidth="1"/>
    <col min="4094" max="4094" width="34.7109375" style="913" customWidth="1"/>
    <col min="4095" max="4095" width="0" style="913" hidden="1" customWidth="1"/>
    <col min="4096" max="4096" width="20" style="913" customWidth="1"/>
    <col min="4097" max="4097" width="20.85546875" style="913" customWidth="1"/>
    <col min="4098" max="4098" width="25" style="913" customWidth="1"/>
    <col min="4099" max="4099" width="18.7109375" style="913" customWidth="1"/>
    <col min="4100" max="4100" width="29.7109375" style="913" customWidth="1"/>
    <col min="4101" max="4101" width="13.42578125" style="913" customWidth="1"/>
    <col min="4102" max="4102" width="13.85546875" style="913" customWidth="1"/>
    <col min="4103" max="4107" width="16.5703125" style="913" customWidth="1"/>
    <col min="4108" max="4108" width="20.5703125" style="913" customWidth="1"/>
    <col min="4109" max="4109" width="21.140625" style="913" customWidth="1"/>
    <col min="4110" max="4110" width="9.5703125" style="913" customWidth="1"/>
    <col min="4111" max="4111" width="0.42578125" style="913" customWidth="1"/>
    <col min="4112" max="4118" width="6.42578125" style="913" customWidth="1"/>
    <col min="4119" max="4347" width="11.42578125" style="913"/>
    <col min="4348" max="4348" width="1" style="913" customWidth="1"/>
    <col min="4349" max="4349" width="4.28515625" style="913" customWidth="1"/>
    <col min="4350" max="4350" width="34.7109375" style="913" customWidth="1"/>
    <col min="4351" max="4351" width="0" style="913" hidden="1" customWidth="1"/>
    <col min="4352" max="4352" width="20" style="913" customWidth="1"/>
    <col min="4353" max="4353" width="20.85546875" style="913" customWidth="1"/>
    <col min="4354" max="4354" width="25" style="913" customWidth="1"/>
    <col min="4355" max="4355" width="18.7109375" style="913" customWidth="1"/>
    <col min="4356" max="4356" width="29.7109375" style="913" customWidth="1"/>
    <col min="4357" max="4357" width="13.42578125" style="913" customWidth="1"/>
    <col min="4358" max="4358" width="13.85546875" style="913" customWidth="1"/>
    <col min="4359" max="4363" width="16.5703125" style="913" customWidth="1"/>
    <col min="4364" max="4364" width="20.5703125" style="913" customWidth="1"/>
    <col min="4365" max="4365" width="21.140625" style="913" customWidth="1"/>
    <col min="4366" max="4366" width="9.5703125" style="913" customWidth="1"/>
    <col min="4367" max="4367" width="0.42578125" style="913" customWidth="1"/>
    <col min="4368" max="4374" width="6.42578125" style="913" customWidth="1"/>
    <col min="4375" max="4603" width="11.42578125" style="913"/>
    <col min="4604" max="4604" width="1" style="913" customWidth="1"/>
    <col min="4605" max="4605" width="4.28515625" style="913" customWidth="1"/>
    <col min="4606" max="4606" width="34.7109375" style="913" customWidth="1"/>
    <col min="4607" max="4607" width="0" style="913" hidden="1" customWidth="1"/>
    <col min="4608" max="4608" width="20" style="913" customWidth="1"/>
    <col min="4609" max="4609" width="20.85546875" style="913" customWidth="1"/>
    <col min="4610" max="4610" width="25" style="913" customWidth="1"/>
    <col min="4611" max="4611" width="18.7109375" style="913" customWidth="1"/>
    <col min="4612" max="4612" width="29.7109375" style="913" customWidth="1"/>
    <col min="4613" max="4613" width="13.42578125" style="913" customWidth="1"/>
    <col min="4614" max="4614" width="13.85546875" style="913" customWidth="1"/>
    <col min="4615" max="4619" width="16.5703125" style="913" customWidth="1"/>
    <col min="4620" max="4620" width="20.5703125" style="913" customWidth="1"/>
    <col min="4621" max="4621" width="21.140625" style="913" customWidth="1"/>
    <col min="4622" max="4622" width="9.5703125" style="913" customWidth="1"/>
    <col min="4623" max="4623" width="0.42578125" style="913" customWidth="1"/>
    <col min="4624" max="4630" width="6.42578125" style="913" customWidth="1"/>
    <col min="4631" max="4859" width="11.42578125" style="913"/>
    <col min="4860" max="4860" width="1" style="913" customWidth="1"/>
    <col min="4861" max="4861" width="4.28515625" style="913" customWidth="1"/>
    <col min="4862" max="4862" width="34.7109375" style="913" customWidth="1"/>
    <col min="4863" max="4863" width="0" style="913" hidden="1" customWidth="1"/>
    <col min="4864" max="4864" width="20" style="913" customWidth="1"/>
    <col min="4865" max="4865" width="20.85546875" style="913" customWidth="1"/>
    <col min="4866" max="4866" width="25" style="913" customWidth="1"/>
    <col min="4867" max="4867" width="18.7109375" style="913" customWidth="1"/>
    <col min="4868" max="4868" width="29.7109375" style="913" customWidth="1"/>
    <col min="4869" max="4869" width="13.42578125" style="913" customWidth="1"/>
    <col min="4870" max="4870" width="13.85546875" style="913" customWidth="1"/>
    <col min="4871" max="4875" width="16.5703125" style="913" customWidth="1"/>
    <col min="4876" max="4876" width="20.5703125" style="913" customWidth="1"/>
    <col min="4877" max="4877" width="21.140625" style="913" customWidth="1"/>
    <col min="4878" max="4878" width="9.5703125" style="913" customWidth="1"/>
    <col min="4879" max="4879" width="0.42578125" style="913" customWidth="1"/>
    <col min="4880" max="4886" width="6.42578125" style="913" customWidth="1"/>
    <col min="4887" max="5115" width="11.42578125" style="913"/>
    <col min="5116" max="5116" width="1" style="913" customWidth="1"/>
    <col min="5117" max="5117" width="4.28515625" style="913" customWidth="1"/>
    <col min="5118" max="5118" width="34.7109375" style="913" customWidth="1"/>
    <col min="5119" max="5119" width="0" style="913" hidden="1" customWidth="1"/>
    <col min="5120" max="5120" width="20" style="913" customWidth="1"/>
    <col min="5121" max="5121" width="20.85546875" style="913" customWidth="1"/>
    <col min="5122" max="5122" width="25" style="913" customWidth="1"/>
    <col min="5123" max="5123" width="18.7109375" style="913" customWidth="1"/>
    <col min="5124" max="5124" width="29.7109375" style="913" customWidth="1"/>
    <col min="5125" max="5125" width="13.42578125" style="913" customWidth="1"/>
    <col min="5126" max="5126" width="13.85546875" style="913" customWidth="1"/>
    <col min="5127" max="5131" width="16.5703125" style="913" customWidth="1"/>
    <col min="5132" max="5132" width="20.5703125" style="913" customWidth="1"/>
    <col min="5133" max="5133" width="21.140625" style="913" customWidth="1"/>
    <col min="5134" max="5134" width="9.5703125" style="913" customWidth="1"/>
    <col min="5135" max="5135" width="0.42578125" style="913" customWidth="1"/>
    <col min="5136" max="5142" width="6.42578125" style="913" customWidth="1"/>
    <col min="5143" max="5371" width="11.42578125" style="913"/>
    <col min="5372" max="5372" width="1" style="913" customWidth="1"/>
    <col min="5373" max="5373" width="4.28515625" style="913" customWidth="1"/>
    <col min="5374" max="5374" width="34.7109375" style="913" customWidth="1"/>
    <col min="5375" max="5375" width="0" style="913" hidden="1" customWidth="1"/>
    <col min="5376" max="5376" width="20" style="913" customWidth="1"/>
    <col min="5377" max="5377" width="20.85546875" style="913" customWidth="1"/>
    <col min="5378" max="5378" width="25" style="913" customWidth="1"/>
    <col min="5379" max="5379" width="18.7109375" style="913" customWidth="1"/>
    <col min="5380" max="5380" width="29.7109375" style="913" customWidth="1"/>
    <col min="5381" max="5381" width="13.42578125" style="913" customWidth="1"/>
    <col min="5382" max="5382" width="13.85546875" style="913" customWidth="1"/>
    <col min="5383" max="5387" width="16.5703125" style="913" customWidth="1"/>
    <col min="5388" max="5388" width="20.5703125" style="913" customWidth="1"/>
    <col min="5389" max="5389" width="21.140625" style="913" customWidth="1"/>
    <col min="5390" max="5390" width="9.5703125" style="913" customWidth="1"/>
    <col min="5391" max="5391" width="0.42578125" style="913" customWidth="1"/>
    <col min="5392" max="5398" width="6.42578125" style="913" customWidth="1"/>
    <col min="5399" max="5627" width="11.42578125" style="913"/>
    <col min="5628" max="5628" width="1" style="913" customWidth="1"/>
    <col min="5629" max="5629" width="4.28515625" style="913" customWidth="1"/>
    <col min="5630" max="5630" width="34.7109375" style="913" customWidth="1"/>
    <col min="5631" max="5631" width="0" style="913" hidden="1" customWidth="1"/>
    <col min="5632" max="5632" width="20" style="913" customWidth="1"/>
    <col min="5633" max="5633" width="20.85546875" style="913" customWidth="1"/>
    <col min="5634" max="5634" width="25" style="913" customWidth="1"/>
    <col min="5635" max="5635" width="18.7109375" style="913" customWidth="1"/>
    <col min="5636" max="5636" width="29.7109375" style="913" customWidth="1"/>
    <col min="5637" max="5637" width="13.42578125" style="913" customWidth="1"/>
    <col min="5638" max="5638" width="13.85546875" style="913" customWidth="1"/>
    <col min="5639" max="5643" width="16.5703125" style="913" customWidth="1"/>
    <col min="5644" max="5644" width="20.5703125" style="913" customWidth="1"/>
    <col min="5645" max="5645" width="21.140625" style="913" customWidth="1"/>
    <col min="5646" max="5646" width="9.5703125" style="913" customWidth="1"/>
    <col min="5647" max="5647" width="0.42578125" style="913" customWidth="1"/>
    <col min="5648" max="5654" width="6.42578125" style="913" customWidth="1"/>
    <col min="5655" max="5883" width="11.42578125" style="913"/>
    <col min="5884" max="5884" width="1" style="913" customWidth="1"/>
    <col min="5885" max="5885" width="4.28515625" style="913" customWidth="1"/>
    <col min="5886" max="5886" width="34.7109375" style="913" customWidth="1"/>
    <col min="5887" max="5887" width="0" style="913" hidden="1" customWidth="1"/>
    <col min="5888" max="5888" width="20" style="913" customWidth="1"/>
    <col min="5889" max="5889" width="20.85546875" style="913" customWidth="1"/>
    <col min="5890" max="5890" width="25" style="913" customWidth="1"/>
    <col min="5891" max="5891" width="18.7109375" style="913" customWidth="1"/>
    <col min="5892" max="5892" width="29.7109375" style="913" customWidth="1"/>
    <col min="5893" max="5893" width="13.42578125" style="913" customWidth="1"/>
    <col min="5894" max="5894" width="13.85546875" style="913" customWidth="1"/>
    <col min="5895" max="5899" width="16.5703125" style="913" customWidth="1"/>
    <col min="5900" max="5900" width="20.5703125" style="913" customWidth="1"/>
    <col min="5901" max="5901" width="21.140625" style="913" customWidth="1"/>
    <col min="5902" max="5902" width="9.5703125" style="913" customWidth="1"/>
    <col min="5903" max="5903" width="0.42578125" style="913" customWidth="1"/>
    <col min="5904" max="5910" width="6.42578125" style="913" customWidth="1"/>
    <col min="5911" max="6139" width="11.42578125" style="913"/>
    <col min="6140" max="6140" width="1" style="913" customWidth="1"/>
    <col min="6141" max="6141" width="4.28515625" style="913" customWidth="1"/>
    <col min="6142" max="6142" width="34.7109375" style="913" customWidth="1"/>
    <col min="6143" max="6143" width="0" style="913" hidden="1" customWidth="1"/>
    <col min="6144" max="6144" width="20" style="913" customWidth="1"/>
    <col min="6145" max="6145" width="20.85546875" style="913" customWidth="1"/>
    <col min="6146" max="6146" width="25" style="913" customWidth="1"/>
    <col min="6147" max="6147" width="18.7109375" style="913" customWidth="1"/>
    <col min="6148" max="6148" width="29.7109375" style="913" customWidth="1"/>
    <col min="6149" max="6149" width="13.42578125" style="913" customWidth="1"/>
    <col min="6150" max="6150" width="13.85546875" style="913" customWidth="1"/>
    <col min="6151" max="6155" width="16.5703125" style="913" customWidth="1"/>
    <col min="6156" max="6156" width="20.5703125" style="913" customWidth="1"/>
    <col min="6157" max="6157" width="21.140625" style="913" customWidth="1"/>
    <col min="6158" max="6158" width="9.5703125" style="913" customWidth="1"/>
    <col min="6159" max="6159" width="0.42578125" style="913" customWidth="1"/>
    <col min="6160" max="6166" width="6.42578125" style="913" customWidth="1"/>
    <col min="6167" max="6395" width="11.42578125" style="913"/>
    <col min="6396" max="6396" width="1" style="913" customWidth="1"/>
    <col min="6397" max="6397" width="4.28515625" style="913" customWidth="1"/>
    <col min="6398" max="6398" width="34.7109375" style="913" customWidth="1"/>
    <col min="6399" max="6399" width="0" style="913" hidden="1" customWidth="1"/>
    <col min="6400" max="6400" width="20" style="913" customWidth="1"/>
    <col min="6401" max="6401" width="20.85546875" style="913" customWidth="1"/>
    <col min="6402" max="6402" width="25" style="913" customWidth="1"/>
    <col min="6403" max="6403" width="18.7109375" style="913" customWidth="1"/>
    <col min="6404" max="6404" width="29.7109375" style="913" customWidth="1"/>
    <col min="6405" max="6405" width="13.42578125" style="913" customWidth="1"/>
    <col min="6406" max="6406" width="13.85546875" style="913" customWidth="1"/>
    <col min="6407" max="6411" width="16.5703125" style="913" customWidth="1"/>
    <col min="6412" max="6412" width="20.5703125" style="913" customWidth="1"/>
    <col min="6413" max="6413" width="21.140625" style="913" customWidth="1"/>
    <col min="6414" max="6414" width="9.5703125" style="913" customWidth="1"/>
    <col min="6415" max="6415" width="0.42578125" style="913" customWidth="1"/>
    <col min="6416" max="6422" width="6.42578125" style="913" customWidth="1"/>
    <col min="6423" max="6651" width="11.42578125" style="913"/>
    <col min="6652" max="6652" width="1" style="913" customWidth="1"/>
    <col min="6653" max="6653" width="4.28515625" style="913" customWidth="1"/>
    <col min="6654" max="6654" width="34.7109375" style="913" customWidth="1"/>
    <col min="6655" max="6655" width="0" style="913" hidden="1" customWidth="1"/>
    <col min="6656" max="6656" width="20" style="913" customWidth="1"/>
    <col min="6657" max="6657" width="20.85546875" style="913" customWidth="1"/>
    <col min="6658" max="6658" width="25" style="913" customWidth="1"/>
    <col min="6659" max="6659" width="18.7109375" style="913" customWidth="1"/>
    <col min="6660" max="6660" width="29.7109375" style="913" customWidth="1"/>
    <col min="6661" max="6661" width="13.42578125" style="913" customWidth="1"/>
    <col min="6662" max="6662" width="13.85546875" style="913" customWidth="1"/>
    <col min="6663" max="6667" width="16.5703125" style="913" customWidth="1"/>
    <col min="6668" max="6668" width="20.5703125" style="913" customWidth="1"/>
    <col min="6669" max="6669" width="21.140625" style="913" customWidth="1"/>
    <col min="6670" max="6670" width="9.5703125" style="913" customWidth="1"/>
    <col min="6671" max="6671" width="0.42578125" style="913" customWidth="1"/>
    <col min="6672" max="6678" width="6.42578125" style="913" customWidth="1"/>
    <col min="6679" max="6907" width="11.42578125" style="913"/>
    <col min="6908" max="6908" width="1" style="913" customWidth="1"/>
    <col min="6909" max="6909" width="4.28515625" style="913" customWidth="1"/>
    <col min="6910" max="6910" width="34.7109375" style="913" customWidth="1"/>
    <col min="6911" max="6911" width="0" style="913" hidden="1" customWidth="1"/>
    <col min="6912" max="6912" width="20" style="913" customWidth="1"/>
    <col min="6913" max="6913" width="20.85546875" style="913" customWidth="1"/>
    <col min="6914" max="6914" width="25" style="913" customWidth="1"/>
    <col min="6915" max="6915" width="18.7109375" style="913" customWidth="1"/>
    <col min="6916" max="6916" width="29.7109375" style="913" customWidth="1"/>
    <col min="6917" max="6917" width="13.42578125" style="913" customWidth="1"/>
    <col min="6918" max="6918" width="13.85546875" style="913" customWidth="1"/>
    <col min="6919" max="6923" width="16.5703125" style="913" customWidth="1"/>
    <col min="6924" max="6924" width="20.5703125" style="913" customWidth="1"/>
    <col min="6925" max="6925" width="21.140625" style="913" customWidth="1"/>
    <col min="6926" max="6926" width="9.5703125" style="913" customWidth="1"/>
    <col min="6927" max="6927" width="0.42578125" style="913" customWidth="1"/>
    <col min="6928" max="6934" width="6.42578125" style="913" customWidth="1"/>
    <col min="6935" max="7163" width="11.42578125" style="913"/>
    <col min="7164" max="7164" width="1" style="913" customWidth="1"/>
    <col min="7165" max="7165" width="4.28515625" style="913" customWidth="1"/>
    <col min="7166" max="7166" width="34.7109375" style="913" customWidth="1"/>
    <col min="7167" max="7167" width="0" style="913" hidden="1" customWidth="1"/>
    <col min="7168" max="7168" width="20" style="913" customWidth="1"/>
    <col min="7169" max="7169" width="20.85546875" style="913" customWidth="1"/>
    <col min="7170" max="7170" width="25" style="913" customWidth="1"/>
    <col min="7171" max="7171" width="18.7109375" style="913" customWidth="1"/>
    <col min="7172" max="7172" width="29.7109375" style="913" customWidth="1"/>
    <col min="7173" max="7173" width="13.42578125" style="913" customWidth="1"/>
    <col min="7174" max="7174" width="13.85546875" style="913" customWidth="1"/>
    <col min="7175" max="7179" width="16.5703125" style="913" customWidth="1"/>
    <col min="7180" max="7180" width="20.5703125" style="913" customWidth="1"/>
    <col min="7181" max="7181" width="21.140625" style="913" customWidth="1"/>
    <col min="7182" max="7182" width="9.5703125" style="913" customWidth="1"/>
    <col min="7183" max="7183" width="0.42578125" style="913" customWidth="1"/>
    <col min="7184" max="7190" width="6.42578125" style="913" customWidth="1"/>
    <col min="7191" max="7419" width="11.42578125" style="913"/>
    <col min="7420" max="7420" width="1" style="913" customWidth="1"/>
    <col min="7421" max="7421" width="4.28515625" style="913" customWidth="1"/>
    <col min="7422" max="7422" width="34.7109375" style="913" customWidth="1"/>
    <col min="7423" max="7423" width="0" style="913" hidden="1" customWidth="1"/>
    <col min="7424" max="7424" width="20" style="913" customWidth="1"/>
    <col min="7425" max="7425" width="20.85546875" style="913" customWidth="1"/>
    <col min="7426" max="7426" width="25" style="913" customWidth="1"/>
    <col min="7427" max="7427" width="18.7109375" style="913" customWidth="1"/>
    <col min="7428" max="7428" width="29.7109375" style="913" customWidth="1"/>
    <col min="7429" max="7429" width="13.42578125" style="913" customWidth="1"/>
    <col min="7430" max="7430" width="13.85546875" style="913" customWidth="1"/>
    <col min="7431" max="7435" width="16.5703125" style="913" customWidth="1"/>
    <col min="7436" max="7436" width="20.5703125" style="913" customWidth="1"/>
    <col min="7437" max="7437" width="21.140625" style="913" customWidth="1"/>
    <col min="7438" max="7438" width="9.5703125" style="913" customWidth="1"/>
    <col min="7439" max="7439" width="0.42578125" style="913" customWidth="1"/>
    <col min="7440" max="7446" width="6.42578125" style="913" customWidth="1"/>
    <col min="7447" max="7675" width="11.42578125" style="913"/>
    <col min="7676" max="7676" width="1" style="913" customWidth="1"/>
    <col min="7677" max="7677" width="4.28515625" style="913" customWidth="1"/>
    <col min="7678" max="7678" width="34.7109375" style="913" customWidth="1"/>
    <col min="7679" max="7679" width="0" style="913" hidden="1" customWidth="1"/>
    <col min="7680" max="7680" width="20" style="913" customWidth="1"/>
    <col min="7681" max="7681" width="20.85546875" style="913" customWidth="1"/>
    <col min="7682" max="7682" width="25" style="913" customWidth="1"/>
    <col min="7683" max="7683" width="18.7109375" style="913" customWidth="1"/>
    <col min="7684" max="7684" width="29.7109375" style="913" customWidth="1"/>
    <col min="7685" max="7685" width="13.42578125" style="913" customWidth="1"/>
    <col min="7686" max="7686" width="13.85546875" style="913" customWidth="1"/>
    <col min="7687" max="7691" width="16.5703125" style="913" customWidth="1"/>
    <col min="7692" max="7692" width="20.5703125" style="913" customWidth="1"/>
    <col min="7693" max="7693" width="21.140625" style="913" customWidth="1"/>
    <col min="7694" max="7694" width="9.5703125" style="913" customWidth="1"/>
    <col min="7695" max="7695" width="0.42578125" style="913" customWidth="1"/>
    <col min="7696" max="7702" width="6.42578125" style="913" customWidth="1"/>
    <col min="7703" max="7931" width="11.42578125" style="913"/>
    <col min="7932" max="7932" width="1" style="913" customWidth="1"/>
    <col min="7933" max="7933" width="4.28515625" style="913" customWidth="1"/>
    <col min="7934" max="7934" width="34.7109375" style="913" customWidth="1"/>
    <col min="7935" max="7935" width="0" style="913" hidden="1" customWidth="1"/>
    <col min="7936" max="7936" width="20" style="913" customWidth="1"/>
    <col min="7937" max="7937" width="20.85546875" style="913" customWidth="1"/>
    <col min="7938" max="7938" width="25" style="913" customWidth="1"/>
    <col min="7939" max="7939" width="18.7109375" style="913" customWidth="1"/>
    <col min="7940" max="7940" width="29.7109375" style="913" customWidth="1"/>
    <col min="7941" max="7941" width="13.42578125" style="913" customWidth="1"/>
    <col min="7942" max="7942" width="13.85546875" style="913" customWidth="1"/>
    <col min="7943" max="7947" width="16.5703125" style="913" customWidth="1"/>
    <col min="7948" max="7948" width="20.5703125" style="913" customWidth="1"/>
    <col min="7949" max="7949" width="21.140625" style="913" customWidth="1"/>
    <col min="7950" max="7950" width="9.5703125" style="913" customWidth="1"/>
    <col min="7951" max="7951" width="0.42578125" style="913" customWidth="1"/>
    <col min="7952" max="7958" width="6.42578125" style="913" customWidth="1"/>
    <col min="7959" max="8187" width="11.42578125" style="913"/>
    <col min="8188" max="8188" width="1" style="913" customWidth="1"/>
    <col min="8189" max="8189" width="4.28515625" style="913" customWidth="1"/>
    <col min="8190" max="8190" width="34.7109375" style="913" customWidth="1"/>
    <col min="8191" max="8191" width="0" style="913" hidden="1" customWidth="1"/>
    <col min="8192" max="8192" width="20" style="913" customWidth="1"/>
    <col min="8193" max="8193" width="20.85546875" style="913" customWidth="1"/>
    <col min="8194" max="8194" width="25" style="913" customWidth="1"/>
    <col min="8195" max="8195" width="18.7109375" style="913" customWidth="1"/>
    <col min="8196" max="8196" width="29.7109375" style="913" customWidth="1"/>
    <col min="8197" max="8197" width="13.42578125" style="913" customWidth="1"/>
    <col min="8198" max="8198" width="13.85546875" style="913" customWidth="1"/>
    <col min="8199" max="8203" width="16.5703125" style="913" customWidth="1"/>
    <col min="8204" max="8204" width="20.5703125" style="913" customWidth="1"/>
    <col min="8205" max="8205" width="21.140625" style="913" customWidth="1"/>
    <col min="8206" max="8206" width="9.5703125" style="913" customWidth="1"/>
    <col min="8207" max="8207" width="0.42578125" style="913" customWidth="1"/>
    <col min="8208" max="8214" width="6.42578125" style="913" customWidth="1"/>
    <col min="8215" max="8443" width="11.42578125" style="913"/>
    <col min="8444" max="8444" width="1" style="913" customWidth="1"/>
    <col min="8445" max="8445" width="4.28515625" style="913" customWidth="1"/>
    <col min="8446" max="8446" width="34.7109375" style="913" customWidth="1"/>
    <col min="8447" max="8447" width="0" style="913" hidden="1" customWidth="1"/>
    <col min="8448" max="8448" width="20" style="913" customWidth="1"/>
    <col min="8449" max="8449" width="20.85546875" style="913" customWidth="1"/>
    <col min="8450" max="8450" width="25" style="913" customWidth="1"/>
    <col min="8451" max="8451" width="18.7109375" style="913" customWidth="1"/>
    <col min="8452" max="8452" width="29.7109375" style="913" customWidth="1"/>
    <col min="8453" max="8453" width="13.42578125" style="913" customWidth="1"/>
    <col min="8454" max="8454" width="13.85546875" style="913" customWidth="1"/>
    <col min="8455" max="8459" width="16.5703125" style="913" customWidth="1"/>
    <col min="8460" max="8460" width="20.5703125" style="913" customWidth="1"/>
    <col min="8461" max="8461" width="21.140625" style="913" customWidth="1"/>
    <col min="8462" max="8462" width="9.5703125" style="913" customWidth="1"/>
    <col min="8463" max="8463" width="0.42578125" style="913" customWidth="1"/>
    <col min="8464" max="8470" width="6.42578125" style="913" customWidth="1"/>
    <col min="8471" max="8699" width="11.42578125" style="913"/>
    <col min="8700" max="8700" width="1" style="913" customWidth="1"/>
    <col min="8701" max="8701" width="4.28515625" style="913" customWidth="1"/>
    <col min="8702" max="8702" width="34.7109375" style="913" customWidth="1"/>
    <col min="8703" max="8703" width="0" style="913" hidden="1" customWidth="1"/>
    <col min="8704" max="8704" width="20" style="913" customWidth="1"/>
    <col min="8705" max="8705" width="20.85546875" style="913" customWidth="1"/>
    <col min="8706" max="8706" width="25" style="913" customWidth="1"/>
    <col min="8707" max="8707" width="18.7109375" style="913" customWidth="1"/>
    <col min="8708" max="8708" width="29.7109375" style="913" customWidth="1"/>
    <col min="8709" max="8709" width="13.42578125" style="913" customWidth="1"/>
    <col min="8710" max="8710" width="13.85546875" style="913" customWidth="1"/>
    <col min="8711" max="8715" width="16.5703125" style="913" customWidth="1"/>
    <col min="8716" max="8716" width="20.5703125" style="913" customWidth="1"/>
    <col min="8717" max="8717" width="21.140625" style="913" customWidth="1"/>
    <col min="8718" max="8718" width="9.5703125" style="913" customWidth="1"/>
    <col min="8719" max="8719" width="0.42578125" style="913" customWidth="1"/>
    <col min="8720" max="8726" width="6.42578125" style="913" customWidth="1"/>
    <col min="8727" max="8955" width="11.42578125" style="913"/>
    <col min="8956" max="8956" width="1" style="913" customWidth="1"/>
    <col min="8957" max="8957" width="4.28515625" style="913" customWidth="1"/>
    <col min="8958" max="8958" width="34.7109375" style="913" customWidth="1"/>
    <col min="8959" max="8959" width="0" style="913" hidden="1" customWidth="1"/>
    <col min="8960" max="8960" width="20" style="913" customWidth="1"/>
    <col min="8961" max="8961" width="20.85546875" style="913" customWidth="1"/>
    <col min="8962" max="8962" width="25" style="913" customWidth="1"/>
    <col min="8963" max="8963" width="18.7109375" style="913" customWidth="1"/>
    <col min="8964" max="8964" width="29.7109375" style="913" customWidth="1"/>
    <col min="8965" max="8965" width="13.42578125" style="913" customWidth="1"/>
    <col min="8966" max="8966" width="13.85546875" style="913" customWidth="1"/>
    <col min="8967" max="8971" width="16.5703125" style="913" customWidth="1"/>
    <col min="8972" max="8972" width="20.5703125" style="913" customWidth="1"/>
    <col min="8973" max="8973" width="21.140625" style="913" customWidth="1"/>
    <col min="8974" max="8974" width="9.5703125" style="913" customWidth="1"/>
    <col min="8975" max="8975" width="0.42578125" style="913" customWidth="1"/>
    <col min="8976" max="8982" width="6.42578125" style="913" customWidth="1"/>
    <col min="8983" max="9211" width="11.42578125" style="913"/>
    <col min="9212" max="9212" width="1" style="913" customWidth="1"/>
    <col min="9213" max="9213" width="4.28515625" style="913" customWidth="1"/>
    <col min="9214" max="9214" width="34.7109375" style="913" customWidth="1"/>
    <col min="9215" max="9215" width="0" style="913" hidden="1" customWidth="1"/>
    <col min="9216" max="9216" width="20" style="913" customWidth="1"/>
    <col min="9217" max="9217" width="20.85546875" style="913" customWidth="1"/>
    <col min="9218" max="9218" width="25" style="913" customWidth="1"/>
    <col min="9219" max="9219" width="18.7109375" style="913" customWidth="1"/>
    <col min="9220" max="9220" width="29.7109375" style="913" customWidth="1"/>
    <col min="9221" max="9221" width="13.42578125" style="913" customWidth="1"/>
    <col min="9222" max="9222" width="13.85546875" style="913" customWidth="1"/>
    <col min="9223" max="9227" width="16.5703125" style="913" customWidth="1"/>
    <col min="9228" max="9228" width="20.5703125" style="913" customWidth="1"/>
    <col min="9229" max="9229" width="21.140625" style="913" customWidth="1"/>
    <col min="9230" max="9230" width="9.5703125" style="913" customWidth="1"/>
    <col min="9231" max="9231" width="0.42578125" style="913" customWidth="1"/>
    <col min="9232" max="9238" width="6.42578125" style="913" customWidth="1"/>
    <col min="9239" max="9467" width="11.42578125" style="913"/>
    <col min="9468" max="9468" width="1" style="913" customWidth="1"/>
    <col min="9469" max="9469" width="4.28515625" style="913" customWidth="1"/>
    <col min="9470" max="9470" width="34.7109375" style="913" customWidth="1"/>
    <col min="9471" max="9471" width="0" style="913" hidden="1" customWidth="1"/>
    <col min="9472" max="9472" width="20" style="913" customWidth="1"/>
    <col min="9473" max="9473" width="20.85546875" style="913" customWidth="1"/>
    <col min="9474" max="9474" width="25" style="913" customWidth="1"/>
    <col min="9475" max="9475" width="18.7109375" style="913" customWidth="1"/>
    <col min="9476" max="9476" width="29.7109375" style="913" customWidth="1"/>
    <col min="9477" max="9477" width="13.42578125" style="913" customWidth="1"/>
    <col min="9478" max="9478" width="13.85546875" style="913" customWidth="1"/>
    <col min="9479" max="9483" width="16.5703125" style="913" customWidth="1"/>
    <col min="9484" max="9484" width="20.5703125" style="913" customWidth="1"/>
    <col min="9485" max="9485" width="21.140625" style="913" customWidth="1"/>
    <col min="9486" max="9486" width="9.5703125" style="913" customWidth="1"/>
    <col min="9487" max="9487" width="0.42578125" style="913" customWidth="1"/>
    <col min="9488" max="9494" width="6.42578125" style="913" customWidth="1"/>
    <col min="9495" max="9723" width="11.42578125" style="913"/>
    <col min="9724" max="9724" width="1" style="913" customWidth="1"/>
    <col min="9725" max="9725" width="4.28515625" style="913" customWidth="1"/>
    <col min="9726" max="9726" width="34.7109375" style="913" customWidth="1"/>
    <col min="9727" max="9727" width="0" style="913" hidden="1" customWidth="1"/>
    <col min="9728" max="9728" width="20" style="913" customWidth="1"/>
    <col min="9729" max="9729" width="20.85546875" style="913" customWidth="1"/>
    <col min="9730" max="9730" width="25" style="913" customWidth="1"/>
    <col min="9731" max="9731" width="18.7109375" style="913" customWidth="1"/>
    <col min="9732" max="9732" width="29.7109375" style="913" customWidth="1"/>
    <col min="9733" max="9733" width="13.42578125" style="913" customWidth="1"/>
    <col min="9734" max="9734" width="13.85546875" style="913" customWidth="1"/>
    <col min="9735" max="9739" width="16.5703125" style="913" customWidth="1"/>
    <col min="9740" max="9740" width="20.5703125" style="913" customWidth="1"/>
    <col min="9741" max="9741" width="21.140625" style="913" customWidth="1"/>
    <col min="9742" max="9742" width="9.5703125" style="913" customWidth="1"/>
    <col min="9743" max="9743" width="0.42578125" style="913" customWidth="1"/>
    <col min="9744" max="9750" width="6.42578125" style="913" customWidth="1"/>
    <col min="9751" max="9979" width="11.42578125" style="913"/>
    <col min="9980" max="9980" width="1" style="913" customWidth="1"/>
    <col min="9981" max="9981" width="4.28515625" style="913" customWidth="1"/>
    <col min="9982" max="9982" width="34.7109375" style="913" customWidth="1"/>
    <col min="9983" max="9983" width="0" style="913" hidden="1" customWidth="1"/>
    <col min="9984" max="9984" width="20" style="913" customWidth="1"/>
    <col min="9985" max="9985" width="20.85546875" style="913" customWidth="1"/>
    <col min="9986" max="9986" width="25" style="913" customWidth="1"/>
    <col min="9987" max="9987" width="18.7109375" style="913" customWidth="1"/>
    <col min="9988" max="9988" width="29.7109375" style="913" customWidth="1"/>
    <col min="9989" max="9989" width="13.42578125" style="913" customWidth="1"/>
    <col min="9990" max="9990" width="13.85546875" style="913" customWidth="1"/>
    <col min="9991" max="9995" width="16.5703125" style="913" customWidth="1"/>
    <col min="9996" max="9996" width="20.5703125" style="913" customWidth="1"/>
    <col min="9997" max="9997" width="21.140625" style="913" customWidth="1"/>
    <col min="9998" max="9998" width="9.5703125" style="913" customWidth="1"/>
    <col min="9999" max="9999" width="0.42578125" style="913" customWidth="1"/>
    <col min="10000" max="10006" width="6.42578125" style="913" customWidth="1"/>
    <col min="10007" max="10235" width="11.42578125" style="913"/>
    <col min="10236" max="10236" width="1" style="913" customWidth="1"/>
    <col min="10237" max="10237" width="4.28515625" style="913" customWidth="1"/>
    <col min="10238" max="10238" width="34.7109375" style="913" customWidth="1"/>
    <col min="10239" max="10239" width="0" style="913" hidden="1" customWidth="1"/>
    <col min="10240" max="10240" width="20" style="913" customWidth="1"/>
    <col min="10241" max="10241" width="20.85546875" style="913" customWidth="1"/>
    <col min="10242" max="10242" width="25" style="913" customWidth="1"/>
    <col min="10243" max="10243" width="18.7109375" style="913" customWidth="1"/>
    <col min="10244" max="10244" width="29.7109375" style="913" customWidth="1"/>
    <col min="10245" max="10245" width="13.42578125" style="913" customWidth="1"/>
    <col min="10246" max="10246" width="13.85546875" style="913" customWidth="1"/>
    <col min="10247" max="10251" width="16.5703125" style="913" customWidth="1"/>
    <col min="10252" max="10252" width="20.5703125" style="913" customWidth="1"/>
    <col min="10253" max="10253" width="21.140625" style="913" customWidth="1"/>
    <col min="10254" max="10254" width="9.5703125" style="913" customWidth="1"/>
    <col min="10255" max="10255" width="0.42578125" style="913" customWidth="1"/>
    <col min="10256" max="10262" width="6.42578125" style="913" customWidth="1"/>
    <col min="10263" max="10491" width="11.42578125" style="913"/>
    <col min="10492" max="10492" width="1" style="913" customWidth="1"/>
    <col min="10493" max="10493" width="4.28515625" style="913" customWidth="1"/>
    <col min="10494" max="10494" width="34.7109375" style="913" customWidth="1"/>
    <col min="10495" max="10495" width="0" style="913" hidden="1" customWidth="1"/>
    <col min="10496" max="10496" width="20" style="913" customWidth="1"/>
    <col min="10497" max="10497" width="20.85546875" style="913" customWidth="1"/>
    <col min="10498" max="10498" width="25" style="913" customWidth="1"/>
    <col min="10499" max="10499" width="18.7109375" style="913" customWidth="1"/>
    <col min="10500" max="10500" width="29.7109375" style="913" customWidth="1"/>
    <col min="10501" max="10501" width="13.42578125" style="913" customWidth="1"/>
    <col min="10502" max="10502" width="13.85546875" style="913" customWidth="1"/>
    <col min="10503" max="10507" width="16.5703125" style="913" customWidth="1"/>
    <col min="10508" max="10508" width="20.5703125" style="913" customWidth="1"/>
    <col min="10509" max="10509" width="21.140625" style="913" customWidth="1"/>
    <col min="10510" max="10510" width="9.5703125" style="913" customWidth="1"/>
    <col min="10511" max="10511" width="0.42578125" style="913" customWidth="1"/>
    <col min="10512" max="10518" width="6.42578125" style="913" customWidth="1"/>
    <col min="10519" max="10747" width="11.42578125" style="913"/>
    <col min="10748" max="10748" width="1" style="913" customWidth="1"/>
    <col min="10749" max="10749" width="4.28515625" style="913" customWidth="1"/>
    <col min="10750" max="10750" width="34.7109375" style="913" customWidth="1"/>
    <col min="10751" max="10751" width="0" style="913" hidden="1" customWidth="1"/>
    <col min="10752" max="10752" width="20" style="913" customWidth="1"/>
    <col min="10753" max="10753" width="20.85546875" style="913" customWidth="1"/>
    <col min="10754" max="10754" width="25" style="913" customWidth="1"/>
    <col min="10755" max="10755" width="18.7109375" style="913" customWidth="1"/>
    <col min="10756" max="10756" width="29.7109375" style="913" customWidth="1"/>
    <col min="10757" max="10757" width="13.42578125" style="913" customWidth="1"/>
    <col min="10758" max="10758" width="13.85546875" style="913" customWidth="1"/>
    <col min="10759" max="10763" width="16.5703125" style="913" customWidth="1"/>
    <col min="10764" max="10764" width="20.5703125" style="913" customWidth="1"/>
    <col min="10765" max="10765" width="21.140625" style="913" customWidth="1"/>
    <col min="10766" max="10766" width="9.5703125" style="913" customWidth="1"/>
    <col min="10767" max="10767" width="0.42578125" style="913" customWidth="1"/>
    <col min="10768" max="10774" width="6.42578125" style="913" customWidth="1"/>
    <col min="10775" max="11003" width="11.42578125" style="913"/>
    <col min="11004" max="11004" width="1" style="913" customWidth="1"/>
    <col min="11005" max="11005" width="4.28515625" style="913" customWidth="1"/>
    <col min="11006" max="11006" width="34.7109375" style="913" customWidth="1"/>
    <col min="11007" max="11007" width="0" style="913" hidden="1" customWidth="1"/>
    <col min="11008" max="11008" width="20" style="913" customWidth="1"/>
    <col min="11009" max="11009" width="20.85546875" style="913" customWidth="1"/>
    <col min="11010" max="11010" width="25" style="913" customWidth="1"/>
    <col min="11011" max="11011" width="18.7109375" style="913" customWidth="1"/>
    <col min="11012" max="11012" width="29.7109375" style="913" customWidth="1"/>
    <col min="11013" max="11013" width="13.42578125" style="913" customWidth="1"/>
    <col min="11014" max="11014" width="13.85546875" style="913" customWidth="1"/>
    <col min="11015" max="11019" width="16.5703125" style="913" customWidth="1"/>
    <col min="11020" max="11020" width="20.5703125" style="913" customWidth="1"/>
    <col min="11021" max="11021" width="21.140625" style="913" customWidth="1"/>
    <col min="11022" max="11022" width="9.5703125" style="913" customWidth="1"/>
    <col min="11023" max="11023" width="0.42578125" style="913" customWidth="1"/>
    <col min="11024" max="11030" width="6.42578125" style="913" customWidth="1"/>
    <col min="11031" max="11259" width="11.42578125" style="913"/>
    <col min="11260" max="11260" width="1" style="913" customWidth="1"/>
    <col min="11261" max="11261" width="4.28515625" style="913" customWidth="1"/>
    <col min="11262" max="11262" width="34.7109375" style="913" customWidth="1"/>
    <col min="11263" max="11263" width="0" style="913" hidden="1" customWidth="1"/>
    <col min="11264" max="11264" width="20" style="913" customWidth="1"/>
    <col min="11265" max="11265" width="20.85546875" style="913" customWidth="1"/>
    <col min="11266" max="11266" width="25" style="913" customWidth="1"/>
    <col min="11267" max="11267" width="18.7109375" style="913" customWidth="1"/>
    <col min="11268" max="11268" width="29.7109375" style="913" customWidth="1"/>
    <col min="11269" max="11269" width="13.42578125" style="913" customWidth="1"/>
    <col min="11270" max="11270" width="13.85546875" style="913" customWidth="1"/>
    <col min="11271" max="11275" width="16.5703125" style="913" customWidth="1"/>
    <col min="11276" max="11276" width="20.5703125" style="913" customWidth="1"/>
    <col min="11277" max="11277" width="21.140625" style="913" customWidth="1"/>
    <col min="11278" max="11278" width="9.5703125" style="913" customWidth="1"/>
    <col min="11279" max="11279" width="0.42578125" style="913" customWidth="1"/>
    <col min="11280" max="11286" width="6.42578125" style="913" customWidth="1"/>
    <col min="11287" max="11515" width="11.42578125" style="913"/>
    <col min="11516" max="11516" width="1" style="913" customWidth="1"/>
    <col min="11517" max="11517" width="4.28515625" style="913" customWidth="1"/>
    <col min="11518" max="11518" width="34.7109375" style="913" customWidth="1"/>
    <col min="11519" max="11519" width="0" style="913" hidden="1" customWidth="1"/>
    <col min="11520" max="11520" width="20" style="913" customWidth="1"/>
    <col min="11521" max="11521" width="20.85546875" style="913" customWidth="1"/>
    <col min="11522" max="11522" width="25" style="913" customWidth="1"/>
    <col min="11523" max="11523" width="18.7109375" style="913" customWidth="1"/>
    <col min="11524" max="11524" width="29.7109375" style="913" customWidth="1"/>
    <col min="11525" max="11525" width="13.42578125" style="913" customWidth="1"/>
    <col min="11526" max="11526" width="13.85546875" style="913" customWidth="1"/>
    <col min="11527" max="11531" width="16.5703125" style="913" customWidth="1"/>
    <col min="11532" max="11532" width="20.5703125" style="913" customWidth="1"/>
    <col min="11533" max="11533" width="21.140625" style="913" customWidth="1"/>
    <col min="11534" max="11534" width="9.5703125" style="913" customWidth="1"/>
    <col min="11535" max="11535" width="0.42578125" style="913" customWidth="1"/>
    <col min="11536" max="11542" width="6.42578125" style="913" customWidth="1"/>
    <col min="11543" max="11771" width="11.42578125" style="913"/>
    <col min="11772" max="11772" width="1" style="913" customWidth="1"/>
    <col min="11773" max="11773" width="4.28515625" style="913" customWidth="1"/>
    <col min="11774" max="11774" width="34.7109375" style="913" customWidth="1"/>
    <col min="11775" max="11775" width="0" style="913" hidden="1" customWidth="1"/>
    <col min="11776" max="11776" width="20" style="913" customWidth="1"/>
    <col min="11777" max="11777" width="20.85546875" style="913" customWidth="1"/>
    <col min="11778" max="11778" width="25" style="913" customWidth="1"/>
    <col min="11779" max="11779" width="18.7109375" style="913" customWidth="1"/>
    <col min="11780" max="11780" width="29.7109375" style="913" customWidth="1"/>
    <col min="11781" max="11781" width="13.42578125" style="913" customWidth="1"/>
    <col min="11782" max="11782" width="13.85546875" style="913" customWidth="1"/>
    <col min="11783" max="11787" width="16.5703125" style="913" customWidth="1"/>
    <col min="11788" max="11788" width="20.5703125" style="913" customWidth="1"/>
    <col min="11789" max="11789" width="21.140625" style="913" customWidth="1"/>
    <col min="11790" max="11790" width="9.5703125" style="913" customWidth="1"/>
    <col min="11791" max="11791" width="0.42578125" style="913" customWidth="1"/>
    <col min="11792" max="11798" width="6.42578125" style="913" customWidth="1"/>
    <col min="11799" max="12027" width="11.42578125" style="913"/>
    <col min="12028" max="12028" width="1" style="913" customWidth="1"/>
    <col min="12029" max="12029" width="4.28515625" style="913" customWidth="1"/>
    <col min="12030" max="12030" width="34.7109375" style="913" customWidth="1"/>
    <col min="12031" max="12031" width="0" style="913" hidden="1" customWidth="1"/>
    <col min="12032" max="12032" width="20" style="913" customWidth="1"/>
    <col min="12033" max="12033" width="20.85546875" style="913" customWidth="1"/>
    <col min="12034" max="12034" width="25" style="913" customWidth="1"/>
    <col min="12035" max="12035" width="18.7109375" style="913" customWidth="1"/>
    <col min="12036" max="12036" width="29.7109375" style="913" customWidth="1"/>
    <col min="12037" max="12037" width="13.42578125" style="913" customWidth="1"/>
    <col min="12038" max="12038" width="13.85546875" style="913" customWidth="1"/>
    <col min="12039" max="12043" width="16.5703125" style="913" customWidth="1"/>
    <col min="12044" max="12044" width="20.5703125" style="913" customWidth="1"/>
    <col min="12045" max="12045" width="21.140625" style="913" customWidth="1"/>
    <col min="12046" max="12046" width="9.5703125" style="913" customWidth="1"/>
    <col min="12047" max="12047" width="0.42578125" style="913" customWidth="1"/>
    <col min="12048" max="12054" width="6.42578125" style="913" customWidth="1"/>
    <col min="12055" max="12283" width="11.42578125" style="913"/>
    <col min="12284" max="12284" width="1" style="913" customWidth="1"/>
    <col min="12285" max="12285" width="4.28515625" style="913" customWidth="1"/>
    <col min="12286" max="12286" width="34.7109375" style="913" customWidth="1"/>
    <col min="12287" max="12287" width="0" style="913" hidden="1" customWidth="1"/>
    <col min="12288" max="12288" width="20" style="913" customWidth="1"/>
    <col min="12289" max="12289" width="20.85546875" style="913" customWidth="1"/>
    <col min="12290" max="12290" width="25" style="913" customWidth="1"/>
    <col min="12291" max="12291" width="18.7109375" style="913" customWidth="1"/>
    <col min="12292" max="12292" width="29.7109375" style="913" customWidth="1"/>
    <col min="12293" max="12293" width="13.42578125" style="913" customWidth="1"/>
    <col min="12294" max="12294" width="13.85546875" style="913" customWidth="1"/>
    <col min="12295" max="12299" width="16.5703125" style="913" customWidth="1"/>
    <col min="12300" max="12300" width="20.5703125" style="913" customWidth="1"/>
    <col min="12301" max="12301" width="21.140625" style="913" customWidth="1"/>
    <col min="12302" max="12302" width="9.5703125" style="913" customWidth="1"/>
    <col min="12303" max="12303" width="0.42578125" style="913" customWidth="1"/>
    <col min="12304" max="12310" width="6.42578125" style="913" customWidth="1"/>
    <col min="12311" max="12539" width="11.42578125" style="913"/>
    <col min="12540" max="12540" width="1" style="913" customWidth="1"/>
    <col min="12541" max="12541" width="4.28515625" style="913" customWidth="1"/>
    <col min="12542" max="12542" width="34.7109375" style="913" customWidth="1"/>
    <col min="12543" max="12543" width="0" style="913" hidden="1" customWidth="1"/>
    <col min="12544" max="12544" width="20" style="913" customWidth="1"/>
    <col min="12545" max="12545" width="20.85546875" style="913" customWidth="1"/>
    <col min="12546" max="12546" width="25" style="913" customWidth="1"/>
    <col min="12547" max="12547" width="18.7109375" style="913" customWidth="1"/>
    <col min="12548" max="12548" width="29.7109375" style="913" customWidth="1"/>
    <col min="12549" max="12549" width="13.42578125" style="913" customWidth="1"/>
    <col min="12550" max="12550" width="13.85546875" style="913" customWidth="1"/>
    <col min="12551" max="12555" width="16.5703125" style="913" customWidth="1"/>
    <col min="12556" max="12556" width="20.5703125" style="913" customWidth="1"/>
    <col min="12557" max="12557" width="21.140625" style="913" customWidth="1"/>
    <col min="12558" max="12558" width="9.5703125" style="913" customWidth="1"/>
    <col min="12559" max="12559" width="0.42578125" style="913" customWidth="1"/>
    <col min="12560" max="12566" width="6.42578125" style="913" customWidth="1"/>
    <col min="12567" max="12795" width="11.42578125" style="913"/>
    <col min="12796" max="12796" width="1" style="913" customWidth="1"/>
    <col min="12797" max="12797" width="4.28515625" style="913" customWidth="1"/>
    <col min="12798" max="12798" width="34.7109375" style="913" customWidth="1"/>
    <col min="12799" max="12799" width="0" style="913" hidden="1" customWidth="1"/>
    <col min="12800" max="12800" width="20" style="913" customWidth="1"/>
    <col min="12801" max="12801" width="20.85546875" style="913" customWidth="1"/>
    <col min="12802" max="12802" width="25" style="913" customWidth="1"/>
    <col min="12803" max="12803" width="18.7109375" style="913" customWidth="1"/>
    <col min="12804" max="12804" width="29.7109375" style="913" customWidth="1"/>
    <col min="12805" max="12805" width="13.42578125" style="913" customWidth="1"/>
    <col min="12806" max="12806" width="13.85546875" style="913" customWidth="1"/>
    <col min="12807" max="12811" width="16.5703125" style="913" customWidth="1"/>
    <col min="12812" max="12812" width="20.5703125" style="913" customWidth="1"/>
    <col min="12813" max="12813" width="21.140625" style="913" customWidth="1"/>
    <col min="12814" max="12814" width="9.5703125" style="913" customWidth="1"/>
    <col min="12815" max="12815" width="0.42578125" style="913" customWidth="1"/>
    <col min="12816" max="12822" width="6.42578125" style="913" customWidth="1"/>
    <col min="12823" max="13051" width="11.42578125" style="913"/>
    <col min="13052" max="13052" width="1" style="913" customWidth="1"/>
    <col min="13053" max="13053" width="4.28515625" style="913" customWidth="1"/>
    <col min="13054" max="13054" width="34.7109375" style="913" customWidth="1"/>
    <col min="13055" max="13055" width="0" style="913" hidden="1" customWidth="1"/>
    <col min="13056" max="13056" width="20" style="913" customWidth="1"/>
    <col min="13057" max="13057" width="20.85546875" style="913" customWidth="1"/>
    <col min="13058" max="13058" width="25" style="913" customWidth="1"/>
    <col min="13059" max="13059" width="18.7109375" style="913" customWidth="1"/>
    <col min="13060" max="13060" width="29.7109375" style="913" customWidth="1"/>
    <col min="13061" max="13061" width="13.42578125" style="913" customWidth="1"/>
    <col min="13062" max="13062" width="13.85546875" style="913" customWidth="1"/>
    <col min="13063" max="13067" width="16.5703125" style="913" customWidth="1"/>
    <col min="13068" max="13068" width="20.5703125" style="913" customWidth="1"/>
    <col min="13069" max="13069" width="21.140625" style="913" customWidth="1"/>
    <col min="13070" max="13070" width="9.5703125" style="913" customWidth="1"/>
    <col min="13071" max="13071" width="0.42578125" style="913" customWidth="1"/>
    <col min="13072" max="13078" width="6.42578125" style="913" customWidth="1"/>
    <col min="13079" max="13307" width="11.42578125" style="913"/>
    <col min="13308" max="13308" width="1" style="913" customWidth="1"/>
    <col min="13309" max="13309" width="4.28515625" style="913" customWidth="1"/>
    <col min="13310" max="13310" width="34.7109375" style="913" customWidth="1"/>
    <col min="13311" max="13311" width="0" style="913" hidden="1" customWidth="1"/>
    <col min="13312" max="13312" width="20" style="913" customWidth="1"/>
    <col min="13313" max="13313" width="20.85546875" style="913" customWidth="1"/>
    <col min="13314" max="13314" width="25" style="913" customWidth="1"/>
    <col min="13315" max="13315" width="18.7109375" style="913" customWidth="1"/>
    <col min="13316" max="13316" width="29.7109375" style="913" customWidth="1"/>
    <col min="13317" max="13317" width="13.42578125" style="913" customWidth="1"/>
    <col min="13318" max="13318" width="13.85546875" style="913" customWidth="1"/>
    <col min="13319" max="13323" width="16.5703125" style="913" customWidth="1"/>
    <col min="13324" max="13324" width="20.5703125" style="913" customWidth="1"/>
    <col min="13325" max="13325" width="21.140625" style="913" customWidth="1"/>
    <col min="13326" max="13326" width="9.5703125" style="913" customWidth="1"/>
    <col min="13327" max="13327" width="0.42578125" style="913" customWidth="1"/>
    <col min="13328" max="13334" width="6.42578125" style="913" customWidth="1"/>
    <col min="13335" max="13563" width="11.42578125" style="913"/>
    <col min="13564" max="13564" width="1" style="913" customWidth="1"/>
    <col min="13565" max="13565" width="4.28515625" style="913" customWidth="1"/>
    <col min="13566" max="13566" width="34.7109375" style="913" customWidth="1"/>
    <col min="13567" max="13567" width="0" style="913" hidden="1" customWidth="1"/>
    <col min="13568" max="13568" width="20" style="913" customWidth="1"/>
    <col min="13569" max="13569" width="20.85546875" style="913" customWidth="1"/>
    <col min="13570" max="13570" width="25" style="913" customWidth="1"/>
    <col min="13571" max="13571" width="18.7109375" style="913" customWidth="1"/>
    <col min="13572" max="13572" width="29.7109375" style="913" customWidth="1"/>
    <col min="13573" max="13573" width="13.42578125" style="913" customWidth="1"/>
    <col min="13574" max="13574" width="13.85546875" style="913" customWidth="1"/>
    <col min="13575" max="13579" width="16.5703125" style="913" customWidth="1"/>
    <col min="13580" max="13580" width="20.5703125" style="913" customWidth="1"/>
    <col min="13581" max="13581" width="21.140625" style="913" customWidth="1"/>
    <col min="13582" max="13582" width="9.5703125" style="913" customWidth="1"/>
    <col min="13583" max="13583" width="0.42578125" style="913" customWidth="1"/>
    <col min="13584" max="13590" width="6.42578125" style="913" customWidth="1"/>
    <col min="13591" max="13819" width="11.42578125" style="913"/>
    <col min="13820" max="13820" width="1" style="913" customWidth="1"/>
    <col min="13821" max="13821" width="4.28515625" style="913" customWidth="1"/>
    <col min="13822" max="13822" width="34.7109375" style="913" customWidth="1"/>
    <col min="13823" max="13823" width="0" style="913" hidden="1" customWidth="1"/>
    <col min="13824" max="13824" width="20" style="913" customWidth="1"/>
    <col min="13825" max="13825" width="20.85546875" style="913" customWidth="1"/>
    <col min="13826" max="13826" width="25" style="913" customWidth="1"/>
    <col min="13827" max="13827" width="18.7109375" style="913" customWidth="1"/>
    <col min="13828" max="13828" width="29.7109375" style="913" customWidth="1"/>
    <col min="13829" max="13829" width="13.42578125" style="913" customWidth="1"/>
    <col min="13830" max="13830" width="13.85546875" style="913" customWidth="1"/>
    <col min="13831" max="13835" width="16.5703125" style="913" customWidth="1"/>
    <col min="13836" max="13836" width="20.5703125" style="913" customWidth="1"/>
    <col min="13837" max="13837" width="21.140625" style="913" customWidth="1"/>
    <col min="13838" max="13838" width="9.5703125" style="913" customWidth="1"/>
    <col min="13839" max="13839" width="0.42578125" style="913" customWidth="1"/>
    <col min="13840" max="13846" width="6.42578125" style="913" customWidth="1"/>
    <col min="13847" max="14075" width="11.42578125" style="913"/>
    <col min="14076" max="14076" width="1" style="913" customWidth="1"/>
    <col min="14077" max="14077" width="4.28515625" style="913" customWidth="1"/>
    <col min="14078" max="14078" width="34.7109375" style="913" customWidth="1"/>
    <col min="14079" max="14079" width="0" style="913" hidden="1" customWidth="1"/>
    <col min="14080" max="14080" width="20" style="913" customWidth="1"/>
    <col min="14081" max="14081" width="20.85546875" style="913" customWidth="1"/>
    <col min="14082" max="14082" width="25" style="913" customWidth="1"/>
    <col min="14083" max="14083" width="18.7109375" style="913" customWidth="1"/>
    <col min="14084" max="14084" width="29.7109375" style="913" customWidth="1"/>
    <col min="14085" max="14085" width="13.42578125" style="913" customWidth="1"/>
    <col min="14086" max="14086" width="13.85546875" style="913" customWidth="1"/>
    <col min="14087" max="14091" width="16.5703125" style="913" customWidth="1"/>
    <col min="14092" max="14092" width="20.5703125" style="913" customWidth="1"/>
    <col min="14093" max="14093" width="21.140625" style="913" customWidth="1"/>
    <col min="14094" max="14094" width="9.5703125" style="913" customWidth="1"/>
    <col min="14095" max="14095" width="0.42578125" style="913" customWidth="1"/>
    <col min="14096" max="14102" width="6.42578125" style="913" customWidth="1"/>
    <col min="14103" max="14331" width="11.42578125" style="913"/>
    <col min="14332" max="14332" width="1" style="913" customWidth="1"/>
    <col min="14333" max="14333" width="4.28515625" style="913" customWidth="1"/>
    <col min="14334" max="14334" width="34.7109375" style="913" customWidth="1"/>
    <col min="14335" max="14335" width="0" style="913" hidden="1" customWidth="1"/>
    <col min="14336" max="14336" width="20" style="913" customWidth="1"/>
    <col min="14337" max="14337" width="20.85546875" style="913" customWidth="1"/>
    <col min="14338" max="14338" width="25" style="913" customWidth="1"/>
    <col min="14339" max="14339" width="18.7109375" style="913" customWidth="1"/>
    <col min="14340" max="14340" width="29.7109375" style="913" customWidth="1"/>
    <col min="14341" max="14341" width="13.42578125" style="913" customWidth="1"/>
    <col min="14342" max="14342" width="13.85546875" style="913" customWidth="1"/>
    <col min="14343" max="14347" width="16.5703125" style="913" customWidth="1"/>
    <col min="14348" max="14348" width="20.5703125" style="913" customWidth="1"/>
    <col min="14349" max="14349" width="21.140625" style="913" customWidth="1"/>
    <col min="14350" max="14350" width="9.5703125" style="913" customWidth="1"/>
    <col min="14351" max="14351" width="0.42578125" style="913" customWidth="1"/>
    <col min="14352" max="14358" width="6.42578125" style="913" customWidth="1"/>
    <col min="14359" max="14587" width="11.42578125" style="913"/>
    <col min="14588" max="14588" width="1" style="913" customWidth="1"/>
    <col min="14589" max="14589" width="4.28515625" style="913" customWidth="1"/>
    <col min="14590" max="14590" width="34.7109375" style="913" customWidth="1"/>
    <col min="14591" max="14591" width="0" style="913" hidden="1" customWidth="1"/>
    <col min="14592" max="14592" width="20" style="913" customWidth="1"/>
    <col min="14593" max="14593" width="20.85546875" style="913" customWidth="1"/>
    <col min="14594" max="14594" width="25" style="913" customWidth="1"/>
    <col min="14595" max="14595" width="18.7109375" style="913" customWidth="1"/>
    <col min="14596" max="14596" width="29.7109375" style="913" customWidth="1"/>
    <col min="14597" max="14597" width="13.42578125" style="913" customWidth="1"/>
    <col min="14598" max="14598" width="13.85546875" style="913" customWidth="1"/>
    <col min="14599" max="14603" width="16.5703125" style="913" customWidth="1"/>
    <col min="14604" max="14604" width="20.5703125" style="913" customWidth="1"/>
    <col min="14605" max="14605" width="21.140625" style="913" customWidth="1"/>
    <col min="14606" max="14606" width="9.5703125" style="913" customWidth="1"/>
    <col min="14607" max="14607" width="0.42578125" style="913" customWidth="1"/>
    <col min="14608" max="14614" width="6.42578125" style="913" customWidth="1"/>
    <col min="14615" max="14843" width="11.42578125" style="913"/>
    <col min="14844" max="14844" width="1" style="913" customWidth="1"/>
    <col min="14845" max="14845" width="4.28515625" style="913" customWidth="1"/>
    <col min="14846" max="14846" width="34.7109375" style="913" customWidth="1"/>
    <col min="14847" max="14847" width="0" style="913" hidden="1" customWidth="1"/>
    <col min="14848" max="14848" width="20" style="913" customWidth="1"/>
    <col min="14849" max="14849" width="20.85546875" style="913" customWidth="1"/>
    <col min="14850" max="14850" width="25" style="913" customWidth="1"/>
    <col min="14851" max="14851" width="18.7109375" style="913" customWidth="1"/>
    <col min="14852" max="14852" width="29.7109375" style="913" customWidth="1"/>
    <col min="14853" max="14853" width="13.42578125" style="913" customWidth="1"/>
    <col min="14854" max="14854" width="13.85546875" style="913" customWidth="1"/>
    <col min="14855" max="14859" width="16.5703125" style="913" customWidth="1"/>
    <col min="14860" max="14860" width="20.5703125" style="913" customWidth="1"/>
    <col min="14861" max="14861" width="21.140625" style="913" customWidth="1"/>
    <col min="14862" max="14862" width="9.5703125" style="913" customWidth="1"/>
    <col min="14863" max="14863" width="0.42578125" style="913" customWidth="1"/>
    <col min="14864" max="14870" width="6.42578125" style="913" customWidth="1"/>
    <col min="14871" max="15099" width="11.42578125" style="913"/>
    <col min="15100" max="15100" width="1" style="913" customWidth="1"/>
    <col min="15101" max="15101" width="4.28515625" style="913" customWidth="1"/>
    <col min="15102" max="15102" width="34.7109375" style="913" customWidth="1"/>
    <col min="15103" max="15103" width="0" style="913" hidden="1" customWidth="1"/>
    <col min="15104" max="15104" width="20" style="913" customWidth="1"/>
    <col min="15105" max="15105" width="20.85546875" style="913" customWidth="1"/>
    <col min="15106" max="15106" width="25" style="913" customWidth="1"/>
    <col min="15107" max="15107" width="18.7109375" style="913" customWidth="1"/>
    <col min="15108" max="15108" width="29.7109375" style="913" customWidth="1"/>
    <col min="15109" max="15109" width="13.42578125" style="913" customWidth="1"/>
    <col min="15110" max="15110" width="13.85546875" style="913" customWidth="1"/>
    <col min="15111" max="15115" width="16.5703125" style="913" customWidth="1"/>
    <col min="15116" max="15116" width="20.5703125" style="913" customWidth="1"/>
    <col min="15117" max="15117" width="21.140625" style="913" customWidth="1"/>
    <col min="15118" max="15118" width="9.5703125" style="913" customWidth="1"/>
    <col min="15119" max="15119" width="0.42578125" style="913" customWidth="1"/>
    <col min="15120" max="15126" width="6.42578125" style="913" customWidth="1"/>
    <col min="15127" max="15355" width="11.42578125" style="913"/>
    <col min="15356" max="15356" width="1" style="913" customWidth="1"/>
    <col min="15357" max="15357" width="4.28515625" style="913" customWidth="1"/>
    <col min="15358" max="15358" width="34.7109375" style="913" customWidth="1"/>
    <col min="15359" max="15359" width="0" style="913" hidden="1" customWidth="1"/>
    <col min="15360" max="15360" width="20" style="913" customWidth="1"/>
    <col min="15361" max="15361" width="20.85546875" style="913" customWidth="1"/>
    <col min="15362" max="15362" width="25" style="913" customWidth="1"/>
    <col min="15363" max="15363" width="18.7109375" style="913" customWidth="1"/>
    <col min="15364" max="15364" width="29.7109375" style="913" customWidth="1"/>
    <col min="15365" max="15365" width="13.42578125" style="913" customWidth="1"/>
    <col min="15366" max="15366" width="13.85546875" style="913" customWidth="1"/>
    <col min="15367" max="15371" width="16.5703125" style="913" customWidth="1"/>
    <col min="15372" max="15372" width="20.5703125" style="913" customWidth="1"/>
    <col min="15373" max="15373" width="21.140625" style="913" customWidth="1"/>
    <col min="15374" max="15374" width="9.5703125" style="913" customWidth="1"/>
    <col min="15375" max="15375" width="0.42578125" style="913" customWidth="1"/>
    <col min="15376" max="15382" width="6.42578125" style="913" customWidth="1"/>
    <col min="15383" max="15611" width="11.42578125" style="913"/>
    <col min="15612" max="15612" width="1" style="913" customWidth="1"/>
    <col min="15613" max="15613" width="4.28515625" style="913" customWidth="1"/>
    <col min="15614" max="15614" width="34.7109375" style="913" customWidth="1"/>
    <col min="15615" max="15615" width="0" style="913" hidden="1" customWidth="1"/>
    <col min="15616" max="15616" width="20" style="913" customWidth="1"/>
    <col min="15617" max="15617" width="20.85546875" style="913" customWidth="1"/>
    <col min="15618" max="15618" width="25" style="913" customWidth="1"/>
    <col min="15619" max="15619" width="18.7109375" style="913" customWidth="1"/>
    <col min="15620" max="15620" width="29.7109375" style="913" customWidth="1"/>
    <col min="15621" max="15621" width="13.42578125" style="913" customWidth="1"/>
    <col min="15622" max="15622" width="13.85546875" style="913" customWidth="1"/>
    <col min="15623" max="15627" width="16.5703125" style="913" customWidth="1"/>
    <col min="15628" max="15628" width="20.5703125" style="913" customWidth="1"/>
    <col min="15629" max="15629" width="21.140625" style="913" customWidth="1"/>
    <col min="15630" max="15630" width="9.5703125" style="913" customWidth="1"/>
    <col min="15631" max="15631" width="0.42578125" style="913" customWidth="1"/>
    <col min="15632" max="15638" width="6.42578125" style="913" customWidth="1"/>
    <col min="15639" max="15867" width="11.42578125" style="913"/>
    <col min="15868" max="15868" width="1" style="913" customWidth="1"/>
    <col min="15869" max="15869" width="4.28515625" style="913" customWidth="1"/>
    <col min="15870" max="15870" width="34.7109375" style="913" customWidth="1"/>
    <col min="15871" max="15871" width="0" style="913" hidden="1" customWidth="1"/>
    <col min="15872" max="15872" width="20" style="913" customWidth="1"/>
    <col min="15873" max="15873" width="20.85546875" style="913" customWidth="1"/>
    <col min="15874" max="15874" width="25" style="913" customWidth="1"/>
    <col min="15875" max="15875" width="18.7109375" style="913" customWidth="1"/>
    <col min="15876" max="15876" width="29.7109375" style="913" customWidth="1"/>
    <col min="15877" max="15877" width="13.42578125" style="913" customWidth="1"/>
    <col min="15878" max="15878" width="13.85546875" style="913" customWidth="1"/>
    <col min="15879" max="15883" width="16.5703125" style="913" customWidth="1"/>
    <col min="15884" max="15884" width="20.5703125" style="913" customWidth="1"/>
    <col min="15885" max="15885" width="21.140625" style="913" customWidth="1"/>
    <col min="15886" max="15886" width="9.5703125" style="913" customWidth="1"/>
    <col min="15887" max="15887" width="0.42578125" style="913" customWidth="1"/>
    <col min="15888" max="15894" width="6.42578125" style="913" customWidth="1"/>
    <col min="15895" max="16123" width="11.42578125" style="913"/>
    <col min="16124" max="16124" width="1" style="913" customWidth="1"/>
    <col min="16125" max="16125" width="4.28515625" style="913" customWidth="1"/>
    <col min="16126" max="16126" width="34.7109375" style="913" customWidth="1"/>
    <col min="16127" max="16127" width="0" style="913" hidden="1" customWidth="1"/>
    <col min="16128" max="16128" width="20" style="913" customWidth="1"/>
    <col min="16129" max="16129" width="20.85546875" style="913" customWidth="1"/>
    <col min="16130" max="16130" width="25" style="913" customWidth="1"/>
    <col min="16131" max="16131" width="18.7109375" style="913" customWidth="1"/>
    <col min="16132" max="16132" width="29.7109375" style="913" customWidth="1"/>
    <col min="16133" max="16133" width="13.42578125" style="913" customWidth="1"/>
    <col min="16134" max="16134" width="13.85546875" style="913" customWidth="1"/>
    <col min="16135" max="16139" width="16.5703125" style="913" customWidth="1"/>
    <col min="16140" max="16140" width="20.5703125" style="913" customWidth="1"/>
    <col min="16141" max="16141" width="21.140625" style="913" customWidth="1"/>
    <col min="16142" max="16142" width="9.5703125" style="913" customWidth="1"/>
    <col min="16143" max="16143" width="0.42578125" style="913" customWidth="1"/>
    <col min="16144" max="16150" width="6.42578125" style="913" customWidth="1"/>
    <col min="16151" max="16371" width="11.42578125" style="913"/>
    <col min="16372" max="16383" width="11.42578125" style="913" customWidth="1"/>
    <col min="16384" max="16384" width="11.42578125" style="913"/>
  </cols>
  <sheetData>
    <row r="2" spans="1:16" x14ac:dyDescent="0.25">
      <c r="B2" s="1112" t="s">
        <v>2</v>
      </c>
      <c r="C2" s="1113"/>
      <c r="D2" s="1113"/>
      <c r="E2" s="1113"/>
      <c r="F2" s="1113"/>
      <c r="G2" s="1113"/>
      <c r="H2" s="1113"/>
      <c r="I2" s="1113"/>
      <c r="J2" s="1113"/>
      <c r="K2" s="1113"/>
      <c r="L2" s="1113"/>
      <c r="M2" s="1113"/>
      <c r="N2" s="1113"/>
      <c r="O2" s="1113"/>
      <c r="P2" s="1113"/>
    </row>
    <row r="4" spans="1:16" x14ac:dyDescent="0.25">
      <c r="B4" s="1133" t="s">
        <v>3</v>
      </c>
      <c r="C4" s="1133"/>
      <c r="D4" s="1133"/>
      <c r="E4" s="1133"/>
      <c r="F4" s="1133"/>
      <c r="G4" s="1133"/>
      <c r="H4" s="1133"/>
      <c r="I4" s="1133"/>
      <c r="J4" s="1133"/>
      <c r="K4" s="1133"/>
      <c r="L4" s="1133"/>
      <c r="M4" s="1133"/>
      <c r="N4" s="1133"/>
      <c r="O4" s="1133"/>
      <c r="P4" s="1133"/>
    </row>
    <row r="5" spans="1:16" s="914" customFormat="1" x14ac:dyDescent="0.25">
      <c r="A5" s="1134" t="s">
        <v>4</v>
      </c>
      <c r="B5" s="1134"/>
      <c r="C5" s="1134"/>
      <c r="D5" s="1134"/>
      <c r="E5" s="1134"/>
      <c r="F5" s="1134"/>
      <c r="G5" s="1134"/>
      <c r="H5" s="1134"/>
      <c r="I5" s="1134"/>
      <c r="J5" s="1134"/>
      <c r="K5" s="1134"/>
      <c r="L5" s="1134"/>
    </row>
    <row r="6" spans="1:16" ht="15.75" thickBot="1" x14ac:dyDescent="0.3"/>
    <row r="7" spans="1:16" ht="15.75" thickBot="1" x14ac:dyDescent="0.3">
      <c r="B7" s="915" t="s">
        <v>5</v>
      </c>
      <c r="C7" s="1118" t="s">
        <v>681</v>
      </c>
      <c r="D7" s="1118"/>
      <c r="E7" s="1118"/>
      <c r="F7" s="1118"/>
      <c r="G7" s="1118"/>
      <c r="H7" s="1118"/>
      <c r="I7" s="1118"/>
      <c r="J7" s="1118"/>
      <c r="K7" s="1118"/>
      <c r="L7" s="1118"/>
      <c r="M7" s="1118"/>
      <c r="N7" s="1119"/>
    </row>
    <row r="8" spans="1:16" ht="15.75" thickBot="1" x14ac:dyDescent="0.3">
      <c r="B8" s="915" t="s">
        <v>6</v>
      </c>
      <c r="C8" s="1118"/>
      <c r="D8" s="1118"/>
      <c r="E8" s="1118"/>
      <c r="F8" s="1118"/>
      <c r="G8" s="1118"/>
      <c r="H8" s="1118"/>
      <c r="I8" s="1118"/>
      <c r="J8" s="1118"/>
      <c r="K8" s="1118"/>
      <c r="L8" s="1118"/>
      <c r="M8" s="1118"/>
      <c r="N8" s="1119"/>
    </row>
    <row r="9" spans="1:16" ht="15.75" thickBot="1" x14ac:dyDescent="0.3">
      <c r="B9" s="915" t="s">
        <v>7</v>
      </c>
      <c r="C9" s="1118"/>
      <c r="D9" s="1118"/>
      <c r="E9" s="1118"/>
      <c r="F9" s="1118"/>
      <c r="G9" s="1118"/>
      <c r="H9" s="1118"/>
      <c r="I9" s="1118"/>
      <c r="J9" s="1118"/>
      <c r="K9" s="1118"/>
      <c r="L9" s="1118"/>
      <c r="M9" s="1118"/>
      <c r="N9" s="1119"/>
    </row>
    <row r="10" spans="1:16" ht="15.75" thickBot="1" x14ac:dyDescent="0.3">
      <c r="B10" s="915" t="s">
        <v>8</v>
      </c>
      <c r="C10" s="1118"/>
      <c r="D10" s="1118"/>
      <c r="E10" s="1118"/>
      <c r="F10" s="1118"/>
      <c r="G10" s="1118"/>
      <c r="H10" s="1118"/>
      <c r="I10" s="1118"/>
      <c r="J10" s="1118"/>
      <c r="K10" s="1118"/>
      <c r="L10" s="1118"/>
      <c r="M10" s="1118"/>
      <c r="N10" s="1119"/>
    </row>
    <row r="11" spans="1:16" ht="15.75" thickBot="1" x14ac:dyDescent="0.3">
      <c r="B11" s="915" t="s">
        <v>9</v>
      </c>
      <c r="C11" s="1120">
        <v>2</v>
      </c>
      <c r="D11" s="1120"/>
      <c r="E11" s="1121"/>
      <c r="F11" s="629"/>
      <c r="G11" s="629"/>
      <c r="H11" s="629"/>
      <c r="I11" s="629"/>
      <c r="J11" s="629"/>
      <c r="K11" s="629"/>
      <c r="L11" s="629"/>
      <c r="M11" s="629"/>
      <c r="N11" s="630"/>
    </row>
    <row r="12" spans="1:16" ht="15.75" thickBot="1" x14ac:dyDescent="0.3">
      <c r="B12" s="916" t="s">
        <v>10</v>
      </c>
      <c r="C12" s="301">
        <v>42023</v>
      </c>
      <c r="D12" s="509"/>
      <c r="E12" s="509"/>
      <c r="F12" s="509"/>
      <c r="G12" s="509"/>
      <c r="H12" s="509"/>
      <c r="I12" s="509"/>
      <c r="J12" s="509"/>
      <c r="K12" s="509"/>
      <c r="L12" s="509"/>
      <c r="M12" s="509"/>
      <c r="N12" s="510"/>
    </row>
    <row r="13" spans="1:16" x14ac:dyDescent="0.25">
      <c r="B13" s="917"/>
      <c r="C13" s="918"/>
      <c r="D13" s="919"/>
      <c r="E13" s="919"/>
      <c r="F13" s="919"/>
      <c r="G13" s="919"/>
      <c r="H13" s="919"/>
      <c r="I13" s="920"/>
      <c r="J13" s="920"/>
      <c r="K13" s="920"/>
      <c r="L13" s="920"/>
      <c r="M13" s="920"/>
      <c r="N13" s="919"/>
    </row>
    <row r="14" spans="1:16" x14ac:dyDescent="0.25">
      <c r="I14" s="920"/>
      <c r="J14" s="920"/>
      <c r="K14" s="920"/>
      <c r="L14" s="920"/>
      <c r="M14" s="920"/>
      <c r="N14" s="632"/>
    </row>
    <row r="15" spans="1:16" ht="30" customHeight="1" x14ac:dyDescent="0.25">
      <c r="B15" s="1122" t="s">
        <v>11</v>
      </c>
      <c r="C15" s="1122"/>
      <c r="D15" s="633" t="s">
        <v>12</v>
      </c>
      <c r="E15" s="633" t="s">
        <v>13</v>
      </c>
      <c r="F15" s="633" t="s">
        <v>14</v>
      </c>
      <c r="I15" s="921"/>
      <c r="J15" s="921"/>
      <c r="K15" s="921"/>
      <c r="L15" s="921"/>
      <c r="M15" s="921"/>
      <c r="N15" s="632"/>
    </row>
    <row r="16" spans="1:16" x14ac:dyDescent="0.25">
      <c r="B16" s="1122"/>
      <c r="C16" s="1122"/>
      <c r="D16" s="633">
        <v>2</v>
      </c>
      <c r="E16" s="922">
        <v>233461600</v>
      </c>
      <c r="F16" s="922">
        <v>80</v>
      </c>
      <c r="I16" s="923"/>
      <c r="J16" s="923"/>
      <c r="K16" s="923"/>
      <c r="L16" s="923"/>
      <c r="M16" s="923"/>
      <c r="N16" s="632"/>
    </row>
    <row r="17" spans="1:14" x14ac:dyDescent="0.25">
      <c r="B17" s="1122"/>
      <c r="C17" s="1122"/>
      <c r="D17" s="633"/>
      <c r="E17" s="922"/>
      <c r="F17" s="922"/>
      <c r="I17" s="923"/>
      <c r="J17" s="923"/>
      <c r="K17" s="923"/>
      <c r="L17" s="923"/>
      <c r="M17" s="923"/>
      <c r="N17" s="632"/>
    </row>
    <row r="18" spans="1:14" x14ac:dyDescent="0.25">
      <c r="B18" s="1122"/>
      <c r="C18" s="1122"/>
      <c r="D18" s="633"/>
      <c r="E18" s="922"/>
      <c r="F18" s="922"/>
      <c r="I18" s="923"/>
      <c r="J18" s="923"/>
      <c r="K18" s="923"/>
      <c r="L18" s="923"/>
      <c r="M18" s="923"/>
      <c r="N18" s="632"/>
    </row>
    <row r="19" spans="1:14" x14ac:dyDescent="0.25">
      <c r="B19" s="1122"/>
      <c r="C19" s="1122"/>
      <c r="D19" s="633"/>
      <c r="E19" s="924"/>
      <c r="F19" s="922"/>
      <c r="H19" s="925"/>
      <c r="I19" s="923"/>
      <c r="J19" s="923"/>
      <c r="K19" s="923"/>
      <c r="L19" s="923"/>
      <c r="M19" s="923"/>
      <c r="N19" s="926"/>
    </row>
    <row r="20" spans="1:14" x14ac:dyDescent="0.25">
      <c r="B20" s="1122"/>
      <c r="C20" s="1122"/>
      <c r="D20" s="633"/>
      <c r="E20" s="924"/>
      <c r="F20" s="922"/>
      <c r="H20" s="925"/>
      <c r="I20" s="927"/>
      <c r="J20" s="927"/>
      <c r="K20" s="927"/>
      <c r="L20" s="927"/>
      <c r="M20" s="927"/>
      <c r="N20" s="926"/>
    </row>
    <row r="21" spans="1:14" x14ac:dyDescent="0.25">
      <c r="B21" s="1122"/>
      <c r="C21" s="1122"/>
      <c r="D21" s="633"/>
      <c r="E21" s="924"/>
      <c r="F21" s="922"/>
      <c r="H21" s="925"/>
      <c r="I21" s="920"/>
      <c r="J21" s="920"/>
      <c r="K21" s="920"/>
      <c r="L21" s="920"/>
      <c r="M21" s="920"/>
      <c r="N21" s="926"/>
    </row>
    <row r="22" spans="1:14" x14ac:dyDescent="0.25">
      <c r="B22" s="1122"/>
      <c r="C22" s="1122"/>
      <c r="D22" s="633"/>
      <c r="E22" s="924"/>
      <c r="F22" s="922"/>
      <c r="H22" s="925"/>
      <c r="I22" s="920"/>
      <c r="J22" s="920"/>
      <c r="K22" s="920"/>
      <c r="L22" s="920"/>
      <c r="M22" s="920"/>
      <c r="N22" s="926"/>
    </row>
    <row r="23" spans="1:14" ht="15.75" thickBot="1" x14ac:dyDescent="0.3">
      <c r="B23" s="1123" t="s">
        <v>15</v>
      </c>
      <c r="C23" s="1124"/>
      <c r="D23" s="633"/>
      <c r="E23" s="928">
        <f>SUM(E16:E22)</f>
        <v>233461600</v>
      </c>
      <c r="F23" s="922">
        <f>SUM(F16:F22)</f>
        <v>80</v>
      </c>
      <c r="H23" s="925"/>
      <c r="I23" s="920"/>
      <c r="J23" s="920"/>
      <c r="K23" s="920"/>
      <c r="L23" s="920"/>
      <c r="M23" s="920"/>
      <c r="N23" s="926"/>
    </row>
    <row r="24" spans="1:14" ht="45.75" thickBot="1" x14ac:dyDescent="0.3">
      <c r="A24" s="929"/>
      <c r="B24" s="930" t="s">
        <v>16</v>
      </c>
      <c r="C24" s="930" t="s">
        <v>17</v>
      </c>
      <c r="E24" s="921"/>
      <c r="F24" s="921"/>
      <c r="G24" s="921"/>
      <c r="H24" s="921"/>
      <c r="I24" s="931"/>
      <c r="J24" s="931"/>
      <c r="K24" s="931"/>
      <c r="L24" s="931"/>
      <c r="M24" s="931"/>
    </row>
    <row r="25" spans="1:14" ht="15.75" thickBot="1" x14ac:dyDescent="0.3">
      <c r="A25" s="932">
        <v>1</v>
      </c>
      <c r="C25" s="642">
        <f>+F23*80%</f>
        <v>64</v>
      </c>
      <c r="D25" s="933"/>
      <c r="E25" s="934">
        <f>E23</f>
        <v>233461600</v>
      </c>
      <c r="F25" s="309"/>
      <c r="G25" s="309"/>
      <c r="H25" s="309"/>
      <c r="I25" s="935"/>
      <c r="J25" s="935"/>
      <c r="K25" s="935"/>
      <c r="L25" s="935"/>
      <c r="M25" s="935"/>
    </row>
    <row r="26" spans="1:14" x14ac:dyDescent="0.25">
      <c r="A26" s="936"/>
      <c r="C26" s="310"/>
      <c r="D26" s="923"/>
      <c r="E26" s="937"/>
      <c r="F26" s="309"/>
      <c r="G26" s="309"/>
      <c r="H26" s="309"/>
      <c r="I26" s="935"/>
      <c r="J26" s="935"/>
      <c r="K26" s="935"/>
      <c r="L26" s="935"/>
      <c r="M26" s="935"/>
    </row>
    <row r="27" spans="1:14" x14ac:dyDescent="0.25">
      <c r="A27" s="936"/>
      <c r="C27" s="310"/>
      <c r="D27" s="923"/>
      <c r="E27" s="937"/>
      <c r="F27" s="309"/>
      <c r="G27" s="309"/>
      <c r="H27" s="309"/>
      <c r="I27" s="935"/>
      <c r="J27" s="935"/>
      <c r="K27" s="935"/>
      <c r="L27" s="935"/>
      <c r="M27" s="935"/>
    </row>
    <row r="28" spans="1:14" x14ac:dyDescent="0.25">
      <c r="A28" s="936"/>
      <c r="B28" s="647" t="s">
        <v>18</v>
      </c>
      <c r="C28" s="914"/>
      <c r="D28" s="914"/>
      <c r="E28" s="914"/>
      <c r="F28" s="914"/>
      <c r="G28" s="914"/>
      <c r="H28" s="914"/>
      <c r="I28" s="920"/>
      <c r="J28" s="920"/>
      <c r="K28" s="920"/>
      <c r="L28" s="920"/>
      <c r="M28" s="920"/>
      <c r="N28" s="632"/>
    </row>
    <row r="29" spans="1:14" x14ac:dyDescent="0.25">
      <c r="A29" s="936"/>
      <c r="B29" s="914"/>
      <c r="C29" s="914"/>
      <c r="D29" s="914"/>
      <c r="E29" s="914"/>
      <c r="F29" s="914"/>
      <c r="G29" s="914"/>
      <c r="H29" s="914"/>
      <c r="I29" s="920"/>
      <c r="J29" s="920"/>
      <c r="K29" s="920"/>
      <c r="L29" s="920"/>
      <c r="M29" s="920"/>
      <c r="N29" s="632"/>
    </row>
    <row r="30" spans="1:14" s="653" customFormat="1" x14ac:dyDescent="0.25">
      <c r="A30" s="648"/>
      <c r="B30" s="649" t="s">
        <v>19</v>
      </c>
      <c r="C30" s="649" t="s">
        <v>0</v>
      </c>
      <c r="D30" s="649" t="s">
        <v>20</v>
      </c>
      <c r="E30" s="649" t="s">
        <v>21</v>
      </c>
      <c r="F30" s="650"/>
      <c r="G30" s="650"/>
      <c r="H30" s="650"/>
      <c r="I30" s="651"/>
      <c r="J30" s="651"/>
      <c r="K30" s="651"/>
      <c r="L30" s="651"/>
      <c r="M30" s="651"/>
      <c r="N30" s="652"/>
    </row>
    <row r="31" spans="1:14" s="653" customFormat="1" x14ac:dyDescent="0.25">
      <c r="A31" s="648"/>
      <c r="B31" s="654" t="s">
        <v>22</v>
      </c>
      <c r="C31" s="655" t="s">
        <v>23</v>
      </c>
      <c r="D31" s="655"/>
      <c r="E31" s="656"/>
      <c r="F31" s="650"/>
      <c r="G31" s="650"/>
      <c r="H31" s="650"/>
      <c r="I31" s="651"/>
      <c r="J31" s="651"/>
      <c r="K31" s="651"/>
      <c r="L31" s="651"/>
      <c r="M31" s="651"/>
      <c r="N31" s="652"/>
    </row>
    <row r="32" spans="1:14" s="653" customFormat="1" x14ac:dyDescent="0.25">
      <c r="A32" s="648"/>
      <c r="B32" s="312" t="s">
        <v>24</v>
      </c>
      <c r="C32" s="523" t="s">
        <v>23</v>
      </c>
      <c r="D32" s="313"/>
      <c r="E32" s="314"/>
      <c r="F32" s="650"/>
      <c r="G32" s="650"/>
      <c r="H32" s="650"/>
      <c r="I32" s="651"/>
      <c r="J32" s="651"/>
      <c r="K32" s="651"/>
      <c r="L32" s="651"/>
      <c r="M32" s="651"/>
      <c r="N32" s="652"/>
    </row>
    <row r="33" spans="1:14" s="653" customFormat="1" x14ac:dyDescent="0.25">
      <c r="A33" s="648"/>
      <c r="B33" s="654" t="s">
        <v>25</v>
      </c>
      <c r="C33" s="655" t="s">
        <v>23</v>
      </c>
      <c r="D33" s="657"/>
      <c r="E33" s="314"/>
      <c r="F33" s="650"/>
      <c r="G33" s="650"/>
      <c r="H33" s="650"/>
      <c r="I33" s="651"/>
      <c r="J33" s="651"/>
      <c r="K33" s="651"/>
      <c r="L33" s="651"/>
      <c r="M33" s="651"/>
      <c r="N33" s="652"/>
    </row>
    <row r="34" spans="1:14" s="653" customFormat="1" ht="120" x14ac:dyDescent="0.25">
      <c r="A34" s="648"/>
      <c r="B34" s="654" t="s">
        <v>26</v>
      </c>
      <c r="C34" s="655" t="s">
        <v>23</v>
      </c>
      <c r="D34" s="655"/>
      <c r="E34" s="315" t="s">
        <v>1996</v>
      </c>
      <c r="F34" s="650"/>
      <c r="G34" s="650"/>
      <c r="H34" s="650"/>
      <c r="I34" s="651"/>
      <c r="J34" s="651"/>
      <c r="K34" s="651"/>
      <c r="L34" s="651"/>
      <c r="M34" s="651"/>
      <c r="N34" s="652"/>
    </row>
    <row r="35" spans="1:14" x14ac:dyDescent="0.25">
      <c r="A35" s="936"/>
      <c r="B35" s="914"/>
      <c r="C35" s="914"/>
      <c r="D35" s="914"/>
      <c r="E35" s="914"/>
      <c r="F35" s="650"/>
      <c r="G35" s="914"/>
      <c r="H35" s="914"/>
      <c r="I35" s="920"/>
      <c r="J35" s="920"/>
      <c r="K35" s="920"/>
      <c r="L35" s="920"/>
      <c r="M35" s="920"/>
      <c r="N35" s="632"/>
    </row>
    <row r="36" spans="1:14" x14ac:dyDescent="0.25">
      <c r="A36" s="936"/>
      <c r="B36" s="914"/>
      <c r="C36" s="914"/>
      <c r="D36" s="914"/>
      <c r="E36" s="914"/>
      <c r="F36" s="914"/>
      <c r="G36" s="914"/>
      <c r="H36" s="914"/>
      <c r="I36" s="920"/>
      <c r="J36" s="920"/>
      <c r="K36" s="920"/>
      <c r="L36" s="920"/>
      <c r="M36" s="920"/>
      <c r="N36" s="632"/>
    </row>
    <row r="37" spans="1:14" x14ac:dyDescent="0.25">
      <c r="A37" s="936"/>
      <c r="B37" s="647" t="s">
        <v>27</v>
      </c>
      <c r="C37" s="914"/>
      <c r="D37" s="914"/>
      <c r="E37" s="914"/>
      <c r="F37" s="914"/>
      <c r="G37" s="914"/>
      <c r="H37" s="914"/>
      <c r="I37" s="920"/>
      <c r="J37" s="920"/>
      <c r="K37" s="920"/>
      <c r="L37" s="920"/>
      <c r="M37" s="920"/>
      <c r="N37" s="632"/>
    </row>
    <row r="38" spans="1:14" x14ac:dyDescent="0.25">
      <c r="A38" s="936"/>
      <c r="B38" s="914"/>
      <c r="C38" s="914"/>
      <c r="D38" s="914"/>
      <c r="E38" s="914"/>
      <c r="F38" s="914"/>
      <c r="G38" s="914"/>
      <c r="H38" s="914"/>
      <c r="I38" s="920"/>
      <c r="J38" s="920"/>
      <c r="K38" s="920"/>
      <c r="L38" s="920"/>
      <c r="M38" s="920"/>
      <c r="N38" s="632"/>
    </row>
    <row r="39" spans="1:14" x14ac:dyDescent="0.25">
      <c r="A39" s="936"/>
      <c r="B39" s="914"/>
      <c r="C39" s="914"/>
      <c r="D39" s="914"/>
      <c r="E39" s="914"/>
      <c r="F39" s="914"/>
      <c r="G39" s="914"/>
      <c r="H39" s="914"/>
      <c r="I39" s="920"/>
      <c r="J39" s="920"/>
      <c r="K39" s="920"/>
      <c r="L39" s="920"/>
      <c r="M39" s="920"/>
      <c r="N39" s="632"/>
    </row>
    <row r="40" spans="1:14" x14ac:dyDescent="0.25">
      <c r="A40" s="936"/>
      <c r="B40" s="658" t="s">
        <v>19</v>
      </c>
      <c r="C40" s="658" t="s">
        <v>28</v>
      </c>
      <c r="D40" s="659" t="s">
        <v>29</v>
      </c>
      <c r="E40" s="659" t="s">
        <v>30</v>
      </c>
      <c r="F40" s="914"/>
      <c r="G40" s="914"/>
      <c r="H40" s="914"/>
      <c r="I40" s="920"/>
      <c r="J40" s="920"/>
      <c r="K40" s="920"/>
      <c r="L40" s="920"/>
      <c r="M40" s="920"/>
      <c r="N40" s="632"/>
    </row>
    <row r="41" spans="1:14" ht="42.75" x14ac:dyDescent="0.25">
      <c r="A41" s="936"/>
      <c r="B41" s="660" t="s">
        <v>31</v>
      </c>
      <c r="C41" s="661">
        <v>40</v>
      </c>
      <c r="D41" s="655">
        <v>0</v>
      </c>
      <c r="E41" s="1125">
        <f>+D41+D42</f>
        <v>35</v>
      </c>
      <c r="F41" s="914"/>
      <c r="G41" s="914"/>
      <c r="H41" s="914"/>
      <c r="I41" s="920"/>
      <c r="J41" s="920"/>
      <c r="K41" s="920"/>
      <c r="L41" s="920"/>
      <c r="M41" s="920"/>
      <c r="N41" s="632"/>
    </row>
    <row r="42" spans="1:14" ht="71.25" x14ac:dyDescent="0.25">
      <c r="A42" s="936"/>
      <c r="B42" s="660" t="s">
        <v>32</v>
      </c>
      <c r="C42" s="661">
        <v>60</v>
      </c>
      <c r="D42" s="655">
        <v>35</v>
      </c>
      <c r="E42" s="1126"/>
      <c r="F42" s="914"/>
      <c r="G42" s="914"/>
      <c r="H42" s="914"/>
      <c r="I42" s="920"/>
      <c r="J42" s="920"/>
      <c r="K42" s="920"/>
      <c r="L42" s="920"/>
      <c r="M42" s="920"/>
      <c r="N42" s="632"/>
    </row>
    <row r="43" spans="1:14" x14ac:dyDescent="0.25">
      <c r="A43" s="936"/>
      <c r="C43" s="310"/>
      <c r="D43" s="923"/>
      <c r="E43" s="937"/>
      <c r="F43" s="309"/>
      <c r="G43" s="309"/>
      <c r="H43" s="309"/>
      <c r="I43" s="935"/>
      <c r="J43" s="935"/>
      <c r="K43" s="935"/>
      <c r="L43" s="935"/>
      <c r="M43" s="935"/>
    </row>
    <row r="44" spans="1:14" x14ac:dyDescent="0.25">
      <c r="A44" s="936"/>
      <c r="C44" s="310"/>
      <c r="D44" s="923"/>
      <c r="E44" s="937"/>
      <c r="F44" s="309"/>
      <c r="G44" s="309"/>
      <c r="H44" s="309"/>
      <c r="I44" s="935"/>
      <c r="J44" s="935"/>
      <c r="K44" s="935"/>
      <c r="L44" s="935"/>
      <c r="M44" s="935"/>
    </row>
    <row r="45" spans="1:14" x14ac:dyDescent="0.25">
      <c r="A45" s="936"/>
      <c r="C45" s="310"/>
      <c r="D45" s="923"/>
      <c r="E45" s="937"/>
      <c r="F45" s="309"/>
      <c r="G45" s="309"/>
      <c r="H45" s="309"/>
      <c r="I45" s="935"/>
      <c r="J45" s="935"/>
      <c r="K45" s="935"/>
      <c r="L45" s="935"/>
      <c r="M45" s="935"/>
    </row>
    <row r="46" spans="1:14" ht="15.75" customHeight="1" thickBot="1" x14ac:dyDescent="0.3">
      <c r="M46" s="1127" t="s">
        <v>485</v>
      </c>
      <c r="N46" s="1127"/>
    </row>
    <row r="47" spans="1:14" x14ac:dyDescent="0.25">
      <c r="B47" s="662" t="s">
        <v>33</v>
      </c>
      <c r="K47" s="938"/>
      <c r="M47" s="663"/>
      <c r="N47" s="663"/>
    </row>
    <row r="48" spans="1:14" ht="15.75" thickBot="1" x14ac:dyDescent="0.3">
      <c r="M48" s="663"/>
      <c r="N48" s="663"/>
    </row>
    <row r="49" spans="1:26" s="920" customFormat="1" ht="60" x14ac:dyDescent="0.25">
      <c r="B49" s="664" t="s">
        <v>34</v>
      </c>
      <c r="C49" s="664" t="s">
        <v>35</v>
      </c>
      <c r="D49" s="664" t="s">
        <v>36</v>
      </c>
      <c r="E49" s="664" t="s">
        <v>37</v>
      </c>
      <c r="F49" s="664" t="s">
        <v>38</v>
      </c>
      <c r="G49" s="664" t="s">
        <v>39</v>
      </c>
      <c r="H49" s="664" t="s">
        <v>40</v>
      </c>
      <c r="I49" s="664" t="s">
        <v>41</v>
      </c>
      <c r="J49" s="664" t="s">
        <v>42</v>
      </c>
      <c r="K49" s="664" t="s">
        <v>43</v>
      </c>
      <c r="L49" s="664" t="s">
        <v>44</v>
      </c>
      <c r="M49" s="665" t="s">
        <v>45</v>
      </c>
      <c r="N49" s="664" t="s">
        <v>46</v>
      </c>
      <c r="O49" s="664" t="s">
        <v>47</v>
      </c>
      <c r="P49" s="666" t="s">
        <v>48</v>
      </c>
      <c r="Q49" s="666" t="s">
        <v>49</v>
      </c>
    </row>
    <row r="50" spans="1:26" s="327" customFormat="1" ht="43.5" customHeight="1" x14ac:dyDescent="0.25">
      <c r="A50" s="316">
        <v>1</v>
      </c>
      <c r="B50" s="317" t="s">
        <v>682</v>
      </c>
      <c r="C50" s="317" t="s">
        <v>682</v>
      </c>
      <c r="D50" s="317" t="s">
        <v>683</v>
      </c>
      <c r="E50" s="317" t="s">
        <v>684</v>
      </c>
      <c r="F50" s="939" t="s">
        <v>0</v>
      </c>
      <c r="G50" s="940" t="s">
        <v>50</v>
      </c>
      <c r="H50" s="941">
        <v>40941</v>
      </c>
      <c r="I50" s="941">
        <v>41090</v>
      </c>
      <c r="J50" s="942" t="s">
        <v>20</v>
      </c>
      <c r="K50" s="989">
        <v>4.97</v>
      </c>
      <c r="L50" s="989">
        <v>0</v>
      </c>
      <c r="M50" s="944">
        <v>80</v>
      </c>
      <c r="N50" s="945" t="s">
        <v>50</v>
      </c>
      <c r="O50" s="946">
        <v>25094016</v>
      </c>
      <c r="P50" s="947" t="s">
        <v>685</v>
      </c>
      <c r="Q50" s="237" t="s">
        <v>686</v>
      </c>
      <c r="R50" s="326"/>
      <c r="S50" s="326"/>
      <c r="T50" s="326"/>
      <c r="U50" s="326"/>
      <c r="V50" s="326"/>
      <c r="W50" s="326"/>
      <c r="X50" s="326"/>
      <c r="Y50" s="326"/>
      <c r="Z50" s="326"/>
    </row>
    <row r="51" spans="1:26" s="327" customFormat="1" ht="43.5" customHeight="1" x14ac:dyDescent="0.25">
      <c r="A51" s="316">
        <v>2</v>
      </c>
      <c r="B51" s="317" t="s">
        <v>682</v>
      </c>
      <c r="C51" s="317" t="s">
        <v>682</v>
      </c>
      <c r="D51" s="317" t="s">
        <v>683</v>
      </c>
      <c r="E51" s="317" t="s">
        <v>687</v>
      </c>
      <c r="F51" s="939" t="s">
        <v>0</v>
      </c>
      <c r="G51" s="940" t="s">
        <v>50</v>
      </c>
      <c r="H51" s="941">
        <v>41091</v>
      </c>
      <c r="I51" s="941">
        <v>41273</v>
      </c>
      <c r="J51" s="942" t="s">
        <v>20</v>
      </c>
      <c r="K51" s="989">
        <f>+(I51-H51)/30</f>
        <v>6.0666666666666664</v>
      </c>
      <c r="L51" s="989">
        <v>0</v>
      </c>
      <c r="M51" s="944">
        <v>80</v>
      </c>
      <c r="N51" s="945" t="s">
        <v>50</v>
      </c>
      <c r="O51" s="946">
        <v>115200000</v>
      </c>
      <c r="P51" s="947" t="s">
        <v>685</v>
      </c>
      <c r="Q51" s="237" t="s">
        <v>686</v>
      </c>
      <c r="R51" s="326"/>
      <c r="S51" s="326"/>
      <c r="T51" s="326"/>
      <c r="U51" s="326"/>
      <c r="V51" s="326"/>
      <c r="W51" s="326"/>
      <c r="X51" s="326"/>
      <c r="Y51" s="326"/>
      <c r="Z51" s="326"/>
    </row>
    <row r="52" spans="1:26" s="327" customFormat="1" ht="43.5" customHeight="1" x14ac:dyDescent="0.25">
      <c r="A52" s="316">
        <v>3</v>
      </c>
      <c r="B52" s="317" t="s">
        <v>682</v>
      </c>
      <c r="C52" s="317" t="s">
        <v>682</v>
      </c>
      <c r="D52" s="317" t="s">
        <v>683</v>
      </c>
      <c r="E52" s="317" t="s">
        <v>688</v>
      </c>
      <c r="F52" s="939" t="s">
        <v>0</v>
      </c>
      <c r="G52" s="940" t="s">
        <v>50</v>
      </c>
      <c r="H52" s="941">
        <v>41249</v>
      </c>
      <c r="I52" s="941">
        <v>41988</v>
      </c>
      <c r="J52" s="942" t="s">
        <v>20</v>
      </c>
      <c r="K52" s="989">
        <f>(I52-H52)/30</f>
        <v>24.633333333333333</v>
      </c>
      <c r="L52" s="989"/>
      <c r="M52" s="944">
        <v>80</v>
      </c>
      <c r="N52" s="945" t="s">
        <v>50</v>
      </c>
      <c r="O52" s="946">
        <f>354449200+30506800+61940160-2023120</f>
        <v>444873040</v>
      </c>
      <c r="P52" s="948"/>
      <c r="Q52" s="237" t="s">
        <v>1997</v>
      </c>
      <c r="R52" s="326"/>
      <c r="S52" s="326"/>
      <c r="T52" s="326"/>
      <c r="U52" s="326"/>
      <c r="V52" s="326"/>
      <c r="W52" s="326"/>
      <c r="X52" s="326"/>
      <c r="Y52" s="326"/>
      <c r="Z52" s="326"/>
    </row>
    <row r="53" spans="1:26" s="327" customFormat="1" x14ac:dyDescent="0.25">
      <c r="A53" s="316"/>
      <c r="B53" s="329" t="s">
        <v>30</v>
      </c>
      <c r="C53" s="330"/>
      <c r="D53" s="317"/>
      <c r="E53" s="599"/>
      <c r="F53" s="330"/>
      <c r="G53" s="330"/>
      <c r="H53" s="330"/>
      <c r="I53" s="942"/>
      <c r="J53" s="942"/>
      <c r="K53" s="949">
        <f>SUM(K50:K52)</f>
        <v>35.67</v>
      </c>
      <c r="L53" s="950"/>
      <c r="M53" s="949">
        <v>80</v>
      </c>
      <c r="N53" s="950">
        <f>SUM(N50:N51)</f>
        <v>0</v>
      </c>
      <c r="O53" s="948"/>
      <c r="P53" s="948"/>
      <c r="Q53" s="524"/>
    </row>
    <row r="54" spans="1:26" s="951" customFormat="1" x14ac:dyDescent="0.25">
      <c r="E54" s="952"/>
      <c r="K54" s="953"/>
    </row>
    <row r="55" spans="1:26" s="951" customFormat="1" x14ac:dyDescent="0.25">
      <c r="B55" s="1128" t="s">
        <v>51</v>
      </c>
      <c r="C55" s="1128" t="s">
        <v>52</v>
      </c>
      <c r="D55" s="1130" t="s">
        <v>53</v>
      </c>
      <c r="E55" s="1130"/>
      <c r="H55" s="338"/>
      <c r="K55" s="954"/>
      <c r="L55" s="954"/>
      <c r="M55" s="954"/>
    </row>
    <row r="56" spans="1:26" s="951" customFormat="1" x14ac:dyDescent="0.25">
      <c r="B56" s="1129"/>
      <c r="C56" s="1129"/>
      <c r="D56" s="512" t="s">
        <v>54</v>
      </c>
      <c r="E56" s="340" t="s">
        <v>55</v>
      </c>
      <c r="F56" s="341" t="s">
        <v>689</v>
      </c>
      <c r="H56" s="955"/>
      <c r="I56" s="956"/>
      <c r="K56" s="956"/>
      <c r="L56" s="954"/>
    </row>
    <row r="57" spans="1:26" s="951" customFormat="1" ht="73.5" customHeight="1" x14ac:dyDescent="0.25">
      <c r="B57" s="341" t="s">
        <v>56</v>
      </c>
      <c r="C57" s="957">
        <f>+K53</f>
        <v>35.67</v>
      </c>
      <c r="D57" s="958" t="s">
        <v>23</v>
      </c>
      <c r="E57" s="958"/>
      <c r="F57" s="237"/>
      <c r="G57" s="959"/>
      <c r="H57" s="960"/>
      <c r="I57" s="960"/>
      <c r="J57" s="959"/>
      <c r="L57" s="961" t="e">
        <f>#REF!+#REF!+#REF!+#REF!</f>
        <v>#REF!</v>
      </c>
      <c r="M57" s="959"/>
    </row>
    <row r="58" spans="1:26" s="951" customFormat="1" ht="88.5" customHeight="1" x14ac:dyDescent="0.25">
      <c r="B58" s="341" t="s">
        <v>57</v>
      </c>
      <c r="C58" s="962">
        <f>+M53</f>
        <v>80</v>
      </c>
      <c r="D58" s="958" t="s">
        <v>23</v>
      </c>
      <c r="E58" s="958"/>
      <c r="F58" s="237"/>
    </row>
    <row r="59" spans="1:26" s="951" customFormat="1" x14ac:dyDescent="0.25">
      <c r="B59" s="963"/>
      <c r="C59" s="1131"/>
      <c r="D59" s="1131"/>
      <c r="E59" s="1131"/>
      <c r="F59" s="1131"/>
      <c r="G59" s="1131"/>
      <c r="H59" s="1131"/>
      <c r="I59" s="1131"/>
      <c r="J59" s="1131"/>
      <c r="K59" s="1131"/>
      <c r="L59" s="1131"/>
      <c r="M59" s="1131"/>
      <c r="N59" s="1131"/>
    </row>
    <row r="60" spans="1:26" ht="15.75" thickBot="1" x14ac:dyDescent="0.3"/>
    <row r="61" spans="1:26" ht="15.75" thickBot="1" x14ac:dyDescent="0.3">
      <c r="B61" s="1132" t="s">
        <v>58</v>
      </c>
      <c r="C61" s="1132"/>
      <c r="D61" s="1132"/>
      <c r="E61" s="1132"/>
      <c r="F61" s="1132"/>
      <c r="G61" s="1132"/>
      <c r="H61" s="1132"/>
      <c r="I61" s="1132"/>
      <c r="J61" s="1132"/>
      <c r="K61" s="1132"/>
      <c r="L61" s="1132"/>
      <c r="M61" s="1132"/>
      <c r="N61" s="1132"/>
    </row>
    <row r="64" spans="1:26" ht="90" x14ac:dyDescent="0.25">
      <c r="B64" s="667" t="s">
        <v>59</v>
      </c>
      <c r="C64" s="668" t="s">
        <v>60</v>
      </c>
      <c r="D64" s="668" t="s">
        <v>61</v>
      </c>
      <c r="E64" s="668" t="s">
        <v>62</v>
      </c>
      <c r="F64" s="668" t="s">
        <v>63</v>
      </c>
      <c r="G64" s="668" t="s">
        <v>64</v>
      </c>
      <c r="H64" s="668" t="s">
        <v>498</v>
      </c>
      <c r="I64" s="667" t="s">
        <v>65</v>
      </c>
      <c r="J64" s="668" t="s">
        <v>66</v>
      </c>
      <c r="K64" s="668" t="s">
        <v>67</v>
      </c>
      <c r="L64" s="668" t="s">
        <v>68</v>
      </c>
      <c r="M64" s="668" t="s">
        <v>69</v>
      </c>
      <c r="N64" s="669" t="s">
        <v>70</v>
      </c>
      <c r="O64" s="669" t="s">
        <v>71</v>
      </c>
      <c r="P64" s="1093" t="s">
        <v>21</v>
      </c>
      <c r="Q64" s="1095"/>
      <c r="R64" s="668" t="s">
        <v>72</v>
      </c>
    </row>
    <row r="65" spans="2:18" ht="77.25" customHeight="1" x14ac:dyDescent="0.25">
      <c r="B65" s="654" t="s">
        <v>690</v>
      </c>
      <c r="C65" s="654" t="s">
        <v>690</v>
      </c>
      <c r="D65" s="964" t="s">
        <v>691</v>
      </c>
      <c r="E65" s="351">
        <v>80</v>
      </c>
      <c r="F65" s="316" t="s">
        <v>50</v>
      </c>
      <c r="G65" s="352" t="s">
        <v>0</v>
      </c>
      <c r="H65" s="316" t="s">
        <v>50</v>
      </c>
      <c r="I65" s="316" t="s">
        <v>50</v>
      </c>
      <c r="J65" s="316" t="s">
        <v>50</v>
      </c>
      <c r="K65" s="316" t="s">
        <v>0</v>
      </c>
      <c r="L65" s="671" t="s">
        <v>0</v>
      </c>
      <c r="M65" s="671" t="s">
        <v>0</v>
      </c>
      <c r="N65" s="671" t="s">
        <v>0</v>
      </c>
      <c r="O65" s="671" t="s">
        <v>0</v>
      </c>
      <c r="P65" s="1116"/>
      <c r="Q65" s="1117"/>
      <c r="R65" s="236" t="s">
        <v>0</v>
      </c>
    </row>
    <row r="66" spans="2:18" x14ac:dyDescent="0.25">
      <c r="B66" s="913" t="s">
        <v>73</v>
      </c>
    </row>
    <row r="67" spans="2:18" x14ac:dyDescent="0.25">
      <c r="B67" s="913" t="s">
        <v>74</v>
      </c>
    </row>
    <row r="68" spans="2:18" x14ac:dyDescent="0.25">
      <c r="B68" s="913" t="s">
        <v>75</v>
      </c>
    </row>
    <row r="70" spans="2:18" ht="15.75" thickBot="1" x14ac:dyDescent="0.3"/>
    <row r="71" spans="2:18" ht="15.75" thickBot="1" x14ac:dyDescent="0.3">
      <c r="B71" s="1107" t="s">
        <v>76</v>
      </c>
      <c r="C71" s="1108"/>
      <c r="D71" s="1108"/>
      <c r="E71" s="1108"/>
      <c r="F71" s="1108"/>
      <c r="G71" s="1108"/>
      <c r="H71" s="1108"/>
      <c r="I71" s="1108"/>
      <c r="J71" s="1108"/>
      <c r="K71" s="1108"/>
      <c r="L71" s="1108"/>
      <c r="M71" s="1108"/>
      <c r="N71" s="1109"/>
    </row>
    <row r="76" spans="2:18" ht="15" customHeight="1" x14ac:dyDescent="0.25">
      <c r="B76" s="1096" t="s">
        <v>77</v>
      </c>
      <c r="C76" s="1114" t="s">
        <v>78</v>
      </c>
      <c r="D76" s="1114" t="s">
        <v>79</v>
      </c>
      <c r="E76" s="1114" t="s">
        <v>80</v>
      </c>
      <c r="F76" s="1114" t="s">
        <v>81</v>
      </c>
      <c r="G76" s="1114" t="s">
        <v>82</v>
      </c>
      <c r="H76" s="1114" t="s">
        <v>83</v>
      </c>
      <c r="I76" s="1114" t="s">
        <v>84</v>
      </c>
      <c r="J76" s="1114" t="s">
        <v>85</v>
      </c>
      <c r="K76" s="1114"/>
      <c r="L76" s="1114"/>
      <c r="M76" s="1114" t="s">
        <v>86</v>
      </c>
      <c r="N76" s="1114" t="s">
        <v>478</v>
      </c>
      <c r="O76" s="1114" t="s">
        <v>479</v>
      </c>
      <c r="P76" s="1114" t="s">
        <v>21</v>
      </c>
      <c r="Q76" s="1114"/>
    </row>
    <row r="77" spans="2:18" x14ac:dyDescent="0.25">
      <c r="B77" s="1097"/>
      <c r="C77" s="1114"/>
      <c r="D77" s="1114"/>
      <c r="E77" s="1114"/>
      <c r="F77" s="1114"/>
      <c r="G77" s="1114"/>
      <c r="H77" s="1114"/>
      <c r="I77" s="1114"/>
      <c r="J77" s="965" t="s">
        <v>87</v>
      </c>
      <c r="K77" s="966" t="s">
        <v>88</v>
      </c>
      <c r="L77" s="967" t="s">
        <v>89</v>
      </c>
      <c r="M77" s="1114"/>
      <c r="N77" s="1114"/>
      <c r="O77" s="1114"/>
      <c r="P77" s="1114"/>
      <c r="Q77" s="1114"/>
    </row>
    <row r="78" spans="2:18" ht="45" x14ac:dyDescent="0.25">
      <c r="B78" s="968" t="s">
        <v>90</v>
      </c>
      <c r="C78" s="676">
        <v>80</v>
      </c>
      <c r="D78" s="676" t="s">
        <v>694</v>
      </c>
      <c r="E78" s="676">
        <v>32724207</v>
      </c>
      <c r="F78" s="676" t="s">
        <v>695</v>
      </c>
      <c r="G78" s="676" t="s">
        <v>696</v>
      </c>
      <c r="H78" s="677" t="s">
        <v>697</v>
      </c>
      <c r="I78" s="524" t="s">
        <v>50</v>
      </c>
      <c r="J78" s="678" t="s">
        <v>698</v>
      </c>
      <c r="K78" s="679" t="s">
        <v>699</v>
      </c>
      <c r="L78" s="678" t="s">
        <v>700</v>
      </c>
      <c r="M78" s="671" t="s">
        <v>0</v>
      </c>
      <c r="N78" s="671" t="s">
        <v>0</v>
      </c>
      <c r="O78" s="671" t="s">
        <v>0</v>
      </c>
      <c r="P78" s="1115"/>
      <c r="Q78" s="1115"/>
    </row>
    <row r="79" spans="2:18" s="682" customFormat="1" ht="38.25" customHeight="1" x14ac:dyDescent="0.25">
      <c r="B79" s="676" t="s">
        <v>91</v>
      </c>
      <c r="C79" s="676">
        <v>80</v>
      </c>
      <c r="D79" s="676" t="s">
        <v>701</v>
      </c>
      <c r="E79" s="680">
        <v>79894329</v>
      </c>
      <c r="F79" s="676" t="s">
        <v>702</v>
      </c>
      <c r="G79" s="676" t="s">
        <v>703</v>
      </c>
      <c r="H79" s="681" t="s">
        <v>704</v>
      </c>
      <c r="I79" s="524" t="s">
        <v>50</v>
      </c>
      <c r="J79" s="678" t="s">
        <v>1998</v>
      </c>
      <c r="K79" s="351" t="s">
        <v>706</v>
      </c>
      <c r="L79" s="351" t="s">
        <v>707</v>
      </c>
      <c r="M79" s="671" t="s">
        <v>0</v>
      </c>
      <c r="N79" s="671" t="s">
        <v>0</v>
      </c>
      <c r="O79" s="671" t="s">
        <v>0</v>
      </c>
      <c r="P79" s="1110"/>
      <c r="Q79" s="1110"/>
    </row>
    <row r="80" spans="2:18" x14ac:dyDescent="0.25">
      <c r="B80" s="969"/>
      <c r="C80" s="684"/>
      <c r="D80" s="969"/>
      <c r="E80" s="970"/>
      <c r="F80" s="970"/>
      <c r="G80" s="969"/>
      <c r="H80" s="971"/>
      <c r="I80" s="353"/>
      <c r="J80" s="687"/>
      <c r="K80" s="921"/>
      <c r="L80" s="921"/>
      <c r="M80" s="688"/>
      <c r="N80" s="688"/>
      <c r="O80" s="688"/>
      <c r="P80" s="972"/>
      <c r="Q80" s="972"/>
    </row>
    <row r="81" spans="1:26" ht="15.75" thickBot="1" x14ac:dyDescent="0.3">
      <c r="B81" s="969"/>
      <c r="C81" s="684"/>
      <c r="D81" s="969"/>
      <c r="E81" s="970"/>
      <c r="F81" s="970"/>
      <c r="G81" s="969"/>
      <c r="H81" s="971"/>
      <c r="I81" s="353"/>
      <c r="J81" s="687"/>
      <c r="K81" s="921"/>
      <c r="L81" s="921"/>
      <c r="M81" s="688"/>
      <c r="N81" s="688"/>
      <c r="O81" s="688"/>
      <c r="P81" s="972"/>
      <c r="Q81" s="972"/>
    </row>
    <row r="82" spans="1:26" ht="15.75" thickBot="1" x14ac:dyDescent="0.3">
      <c r="B82" s="1107" t="s">
        <v>92</v>
      </c>
      <c r="C82" s="1108"/>
      <c r="D82" s="1108"/>
      <c r="E82" s="1108"/>
      <c r="F82" s="1108"/>
      <c r="G82" s="1108"/>
      <c r="H82" s="1108"/>
      <c r="I82" s="1108"/>
      <c r="J82" s="1108"/>
      <c r="K82" s="1108"/>
      <c r="L82" s="1108"/>
      <c r="M82" s="1108"/>
      <c r="N82" s="1109"/>
    </row>
    <row r="85" spans="1:26" ht="30" x14ac:dyDescent="0.25">
      <c r="B85" s="668" t="s">
        <v>19</v>
      </c>
      <c r="C85" s="668" t="s">
        <v>72</v>
      </c>
      <c r="D85" s="1093" t="s">
        <v>21</v>
      </c>
      <c r="E85" s="1095"/>
    </row>
    <row r="86" spans="1:26" ht="30" x14ac:dyDescent="0.25">
      <c r="B86" s="973" t="s">
        <v>709</v>
      </c>
      <c r="C86" s="974" t="s">
        <v>0</v>
      </c>
      <c r="D86" s="1111"/>
      <c r="E86" s="1111"/>
    </row>
    <row r="89" spans="1:26" x14ac:dyDescent="0.25">
      <c r="B89" s="1112" t="s">
        <v>93</v>
      </c>
      <c r="C89" s="1113"/>
      <c r="D89" s="1113"/>
      <c r="E89" s="1113"/>
      <c r="F89" s="1113"/>
      <c r="G89" s="1113"/>
      <c r="H89" s="1113"/>
      <c r="I89" s="1113"/>
      <c r="J89" s="1113"/>
      <c r="K89" s="1113"/>
      <c r="L89" s="1113"/>
      <c r="M89" s="1113"/>
      <c r="N89" s="1113"/>
      <c r="O89" s="1113"/>
      <c r="P89" s="1113"/>
    </row>
    <row r="91" spans="1:26" ht="15.75" thickBot="1" x14ac:dyDescent="0.3"/>
    <row r="92" spans="1:26" ht="15.75" thickBot="1" x14ac:dyDescent="0.3">
      <c r="B92" s="1107" t="s">
        <v>94</v>
      </c>
      <c r="C92" s="1108"/>
      <c r="D92" s="1108"/>
      <c r="E92" s="1108"/>
      <c r="F92" s="1108"/>
      <c r="G92" s="1108"/>
      <c r="H92" s="1108"/>
      <c r="I92" s="1108"/>
      <c r="J92" s="1108"/>
      <c r="K92" s="1108"/>
      <c r="L92" s="1108"/>
      <c r="M92" s="1108"/>
      <c r="N92" s="1109"/>
    </row>
    <row r="94" spans="1:26" ht="15.75" thickBot="1" x14ac:dyDescent="0.3">
      <c r="M94" s="663"/>
      <c r="N94" s="663"/>
    </row>
    <row r="95" spans="1:26" s="920" customFormat="1" ht="60" x14ac:dyDescent="0.25">
      <c r="B95" s="664" t="s">
        <v>34</v>
      </c>
      <c r="C95" s="664" t="s">
        <v>35</v>
      </c>
      <c r="D95" s="664" t="s">
        <v>36</v>
      </c>
      <c r="E95" s="664" t="s">
        <v>37</v>
      </c>
      <c r="F95" s="664" t="s">
        <v>38</v>
      </c>
      <c r="G95" s="664" t="s">
        <v>39</v>
      </c>
      <c r="H95" s="664" t="s">
        <v>40</v>
      </c>
      <c r="I95" s="664" t="s">
        <v>41</v>
      </c>
      <c r="J95" s="664" t="s">
        <v>42</v>
      </c>
      <c r="K95" s="664" t="s">
        <v>43</v>
      </c>
      <c r="L95" s="664" t="s">
        <v>44</v>
      </c>
      <c r="M95" s="665" t="s">
        <v>45</v>
      </c>
      <c r="N95" s="664" t="s">
        <v>46</v>
      </c>
      <c r="O95" s="664" t="s">
        <v>47</v>
      </c>
      <c r="P95" s="666" t="s">
        <v>48</v>
      </c>
      <c r="Q95" s="666" t="s">
        <v>49</v>
      </c>
    </row>
    <row r="96" spans="1:26" s="327" customFormat="1" ht="105" x14ac:dyDescent="0.25">
      <c r="A96" s="316">
        <v>1</v>
      </c>
      <c r="B96" s="317" t="s">
        <v>681</v>
      </c>
      <c r="C96" s="317" t="s">
        <v>681</v>
      </c>
      <c r="D96" s="317" t="s">
        <v>710</v>
      </c>
      <c r="E96" s="317" t="s">
        <v>711</v>
      </c>
      <c r="F96" s="939" t="s">
        <v>0</v>
      </c>
      <c r="G96" s="940" t="s">
        <v>50</v>
      </c>
      <c r="H96" s="941">
        <v>40330</v>
      </c>
      <c r="I96" s="941">
        <v>40543</v>
      </c>
      <c r="J96" s="942" t="s">
        <v>20</v>
      </c>
      <c r="K96" s="943">
        <v>0</v>
      </c>
      <c r="L96" s="317">
        <v>6</v>
      </c>
      <c r="M96" s="944">
        <v>80</v>
      </c>
      <c r="N96" s="945" t="s">
        <v>50</v>
      </c>
      <c r="O96" s="946">
        <v>34464825</v>
      </c>
      <c r="P96" s="948">
        <v>199</v>
      </c>
      <c r="Q96" s="237" t="s">
        <v>712</v>
      </c>
      <c r="R96" s="326"/>
      <c r="S96" s="326"/>
      <c r="T96" s="326"/>
      <c r="U96" s="326"/>
      <c r="V96" s="326"/>
      <c r="W96" s="326"/>
      <c r="X96" s="326"/>
      <c r="Y96" s="326"/>
      <c r="Z96" s="326"/>
    </row>
    <row r="97" spans="1:26" s="327" customFormat="1" ht="105" x14ac:dyDescent="0.25">
      <c r="A97" s="316">
        <v>2</v>
      </c>
      <c r="B97" s="317" t="s">
        <v>681</v>
      </c>
      <c r="C97" s="317" t="s">
        <v>681</v>
      </c>
      <c r="D97" s="317" t="s">
        <v>710</v>
      </c>
      <c r="E97" s="317" t="s">
        <v>713</v>
      </c>
      <c r="F97" s="317" t="s">
        <v>0</v>
      </c>
      <c r="G97" s="317" t="s">
        <v>50</v>
      </c>
      <c r="H97" s="317" t="s">
        <v>714</v>
      </c>
      <c r="I97" s="317" t="s">
        <v>715</v>
      </c>
      <c r="J97" s="317" t="s">
        <v>20</v>
      </c>
      <c r="K97" s="317" t="s">
        <v>716</v>
      </c>
      <c r="L97" s="317" t="s">
        <v>717</v>
      </c>
      <c r="M97" s="317" t="s">
        <v>718</v>
      </c>
      <c r="N97" s="945" t="s">
        <v>50</v>
      </c>
      <c r="O97" s="975">
        <v>190979613</v>
      </c>
      <c r="P97" s="317" t="s">
        <v>719</v>
      </c>
      <c r="Q97" s="237" t="s">
        <v>712</v>
      </c>
      <c r="R97" s="326"/>
      <c r="S97" s="326"/>
      <c r="T97" s="326"/>
      <c r="U97" s="326"/>
      <c r="V97" s="326"/>
      <c r="W97" s="326"/>
      <c r="X97" s="326"/>
      <c r="Y97" s="326"/>
      <c r="Z97" s="326"/>
    </row>
    <row r="98" spans="1:26" s="327" customFormat="1" x14ac:dyDescent="0.25">
      <c r="A98" s="316"/>
      <c r="B98" s="329" t="s">
        <v>30</v>
      </c>
      <c r="C98" s="330"/>
      <c r="D98" s="317"/>
      <c r="E98" s="599"/>
      <c r="F98" s="330"/>
      <c r="G98" s="330"/>
      <c r="H98" s="330"/>
      <c r="I98" s="942"/>
      <c r="J98" s="942"/>
      <c r="K98" s="949">
        <f>SUM(K95:K96)</f>
        <v>0</v>
      </c>
      <c r="L98" s="524"/>
      <c r="M98" s="949">
        <f>SUM(M96:M96)</f>
        <v>80</v>
      </c>
      <c r="N98" s="950"/>
      <c r="O98" s="948"/>
      <c r="P98" s="948"/>
      <c r="Q98" s="524"/>
    </row>
    <row r="99" spans="1:26" x14ac:dyDescent="0.25">
      <c r="B99" s="951"/>
      <c r="C99" s="951"/>
      <c r="D99" s="951"/>
      <c r="E99" s="952"/>
      <c r="F99" s="951"/>
      <c r="G99" s="951"/>
      <c r="H99" s="951"/>
      <c r="I99" s="951"/>
      <c r="J99" s="951"/>
      <c r="K99" s="951"/>
      <c r="L99" s="951"/>
      <c r="M99" s="951"/>
      <c r="N99" s="951"/>
      <c r="O99" s="951"/>
      <c r="P99" s="951"/>
    </row>
    <row r="100" spans="1:26" ht="30.75" customHeight="1" x14ac:dyDescent="0.25">
      <c r="B100" s="354" t="s">
        <v>95</v>
      </c>
      <c r="C100" s="976">
        <f>K98</f>
        <v>0</v>
      </c>
      <c r="H100" s="959"/>
      <c r="I100" s="959"/>
      <c r="J100" s="959"/>
      <c r="K100" s="959"/>
      <c r="L100" s="959"/>
      <c r="M100" s="959"/>
      <c r="N100" s="951"/>
      <c r="O100" s="951"/>
      <c r="P100" s="951"/>
    </row>
    <row r="102" spans="1:26" ht="15.75" thickBot="1" x14ac:dyDescent="0.3"/>
    <row r="103" spans="1:26" ht="30.75" thickBot="1" x14ac:dyDescent="0.3">
      <c r="B103" s="693" t="s">
        <v>96</v>
      </c>
      <c r="C103" s="694" t="s">
        <v>97</v>
      </c>
      <c r="D103" s="693" t="s">
        <v>29</v>
      </c>
      <c r="E103" s="694" t="s">
        <v>98</v>
      </c>
    </row>
    <row r="104" spans="1:26" x14ac:dyDescent="0.25">
      <c r="B104" s="695" t="s">
        <v>99</v>
      </c>
      <c r="C104" s="977">
        <v>20</v>
      </c>
      <c r="D104" s="977">
        <v>0</v>
      </c>
      <c r="E104" s="1104">
        <f>+D104+D105+D106</f>
        <v>0</v>
      </c>
    </row>
    <row r="105" spans="1:26" x14ac:dyDescent="0.25">
      <c r="B105" s="695" t="s">
        <v>100</v>
      </c>
      <c r="C105" s="958">
        <v>30</v>
      </c>
      <c r="D105" s="974">
        <v>0</v>
      </c>
      <c r="E105" s="1105"/>
    </row>
    <row r="106" spans="1:26" ht="15.75" thickBot="1" x14ac:dyDescent="0.3">
      <c r="B106" s="695" t="s">
        <v>101</v>
      </c>
      <c r="C106" s="978">
        <v>40</v>
      </c>
      <c r="D106" s="978">
        <v>0</v>
      </c>
      <c r="E106" s="1106"/>
    </row>
    <row r="108" spans="1:26" ht="15.75" thickBot="1" x14ac:dyDescent="0.3"/>
    <row r="109" spans="1:26" ht="15.75" thickBot="1" x14ac:dyDescent="0.3">
      <c r="B109" s="1107" t="s">
        <v>102</v>
      </c>
      <c r="C109" s="1108"/>
      <c r="D109" s="1108"/>
      <c r="E109" s="1108"/>
      <c r="F109" s="1108"/>
      <c r="G109" s="1108"/>
      <c r="H109" s="1108"/>
      <c r="I109" s="1108"/>
      <c r="J109" s="1108"/>
      <c r="K109" s="1108"/>
      <c r="L109" s="1108"/>
      <c r="M109" s="1108"/>
      <c r="N109" s="1109"/>
    </row>
    <row r="111" spans="1:26" ht="15" customHeight="1" x14ac:dyDescent="0.25">
      <c r="B111" s="1096" t="s">
        <v>77</v>
      </c>
      <c r="C111" s="1096" t="s">
        <v>78</v>
      </c>
      <c r="D111" s="1096" t="s">
        <v>79</v>
      </c>
      <c r="E111" s="1096" t="s">
        <v>80</v>
      </c>
      <c r="F111" s="1096" t="s">
        <v>81</v>
      </c>
      <c r="G111" s="1096" t="s">
        <v>82</v>
      </c>
      <c r="H111" s="1096" t="s">
        <v>83</v>
      </c>
      <c r="I111" s="1096" t="s">
        <v>84</v>
      </c>
      <c r="J111" s="1093" t="s">
        <v>85</v>
      </c>
      <c r="K111" s="1094"/>
      <c r="L111" s="1095"/>
      <c r="M111" s="1096" t="s">
        <v>86</v>
      </c>
      <c r="N111" s="1096" t="s">
        <v>478</v>
      </c>
      <c r="O111" s="1096" t="s">
        <v>479</v>
      </c>
      <c r="P111" s="1098" t="s">
        <v>21</v>
      </c>
      <c r="Q111" s="1099"/>
    </row>
    <row r="112" spans="1:26" x14ac:dyDescent="0.25">
      <c r="B112" s="1097"/>
      <c r="C112" s="1097"/>
      <c r="D112" s="1097"/>
      <c r="E112" s="1097"/>
      <c r="F112" s="1097"/>
      <c r="G112" s="1097"/>
      <c r="H112" s="1097"/>
      <c r="I112" s="1097"/>
      <c r="J112" s="667" t="s">
        <v>87</v>
      </c>
      <c r="K112" s="667" t="s">
        <v>88</v>
      </c>
      <c r="L112" s="667" t="s">
        <v>89</v>
      </c>
      <c r="M112" s="1097"/>
      <c r="N112" s="1097"/>
      <c r="O112" s="1097"/>
      <c r="P112" s="1100"/>
      <c r="Q112" s="1101"/>
    </row>
    <row r="113" spans="2:17" ht="30" x14ac:dyDescent="0.25">
      <c r="B113" s="678" t="s">
        <v>720</v>
      </c>
      <c r="C113" s="698" t="s">
        <v>480</v>
      </c>
      <c r="D113" s="698" t="s">
        <v>509</v>
      </c>
      <c r="E113" s="698" t="s">
        <v>509</v>
      </c>
      <c r="F113" s="698" t="s">
        <v>509</v>
      </c>
      <c r="G113" s="698" t="s">
        <v>509</v>
      </c>
      <c r="H113" s="698" t="s">
        <v>509</v>
      </c>
      <c r="I113" s="698" t="s">
        <v>509</v>
      </c>
      <c r="J113" s="698" t="s">
        <v>509</v>
      </c>
      <c r="K113" s="698" t="s">
        <v>509</v>
      </c>
      <c r="L113" s="698" t="s">
        <v>509</v>
      </c>
      <c r="M113" s="698" t="s">
        <v>509</v>
      </c>
      <c r="N113" s="698" t="s">
        <v>509</v>
      </c>
      <c r="O113" s="698" t="s">
        <v>509</v>
      </c>
      <c r="P113" s="1102" t="s">
        <v>509</v>
      </c>
      <c r="Q113" s="1103"/>
    </row>
    <row r="114" spans="2:17" s="979" customFormat="1" ht="30" x14ac:dyDescent="0.25">
      <c r="B114" s="678" t="s">
        <v>721</v>
      </c>
      <c r="C114" s="699" t="s">
        <v>480</v>
      </c>
      <c r="D114" s="351" t="s">
        <v>722</v>
      </c>
      <c r="E114" s="351">
        <v>52130255</v>
      </c>
      <c r="F114" s="351" t="s">
        <v>723</v>
      </c>
      <c r="G114" s="351" t="s">
        <v>724</v>
      </c>
      <c r="H114" s="355">
        <v>36000</v>
      </c>
      <c r="I114" s="351" t="s">
        <v>50</v>
      </c>
      <c r="J114" s="351" t="s">
        <v>725</v>
      </c>
      <c r="K114" s="351" t="s">
        <v>726</v>
      </c>
      <c r="L114" s="351" t="s">
        <v>727</v>
      </c>
      <c r="M114" s="351" t="s">
        <v>0</v>
      </c>
      <c r="N114" s="351" t="s">
        <v>0</v>
      </c>
      <c r="O114" s="351" t="s">
        <v>0</v>
      </c>
      <c r="P114" s="1084"/>
      <c r="Q114" s="1085"/>
    </row>
    <row r="115" spans="2:17" s="979" customFormat="1" ht="30" x14ac:dyDescent="0.25">
      <c r="B115" s="678" t="s">
        <v>728</v>
      </c>
      <c r="C115" s="699" t="s">
        <v>729</v>
      </c>
      <c r="D115" s="351" t="s">
        <v>730</v>
      </c>
      <c r="E115" s="351">
        <v>79373811</v>
      </c>
      <c r="F115" s="351" t="s">
        <v>527</v>
      </c>
      <c r="G115" s="351" t="s">
        <v>731</v>
      </c>
      <c r="H115" s="355">
        <v>34242</v>
      </c>
      <c r="I115" s="351" t="s">
        <v>732</v>
      </c>
      <c r="J115" s="351" t="s">
        <v>725</v>
      </c>
      <c r="K115" s="351" t="s">
        <v>733</v>
      </c>
      <c r="L115" s="351" t="s">
        <v>734</v>
      </c>
      <c r="M115" s="351" t="s">
        <v>0</v>
      </c>
      <c r="N115" s="351" t="s">
        <v>0</v>
      </c>
      <c r="O115" s="351" t="s">
        <v>0</v>
      </c>
      <c r="P115" s="1084"/>
      <c r="Q115" s="1085"/>
    </row>
    <row r="116" spans="2:17" ht="55.5" customHeight="1" x14ac:dyDescent="0.25">
      <c r="P116" s="1086" t="s">
        <v>1999</v>
      </c>
      <c r="Q116" s="1086"/>
    </row>
    <row r="118" spans="2:17" ht="15.75" thickBot="1" x14ac:dyDescent="0.3"/>
    <row r="119" spans="2:17" ht="30" x14ac:dyDescent="0.25">
      <c r="B119" s="659" t="s">
        <v>19</v>
      </c>
      <c r="C119" s="659" t="s">
        <v>96</v>
      </c>
      <c r="D119" s="667" t="s">
        <v>97</v>
      </c>
      <c r="E119" s="659" t="s">
        <v>29</v>
      </c>
      <c r="F119" s="694" t="s">
        <v>103</v>
      </c>
      <c r="G119" s="701"/>
    </row>
    <row r="120" spans="2:17" ht="156.75" x14ac:dyDescent="0.2">
      <c r="B120" s="1087" t="s">
        <v>104</v>
      </c>
      <c r="C120" s="793" t="s">
        <v>105</v>
      </c>
      <c r="D120" s="974">
        <v>25</v>
      </c>
      <c r="E120" s="974">
        <v>0</v>
      </c>
      <c r="F120" s="1088">
        <f>+E120+E121+E122</f>
        <v>35</v>
      </c>
      <c r="G120" s="703"/>
    </row>
    <row r="121" spans="2:17" ht="83.25" customHeight="1" x14ac:dyDescent="0.2">
      <c r="B121" s="1087"/>
      <c r="C121" s="793" t="s">
        <v>106</v>
      </c>
      <c r="D121" s="980">
        <v>25</v>
      </c>
      <c r="E121" s="974">
        <v>25</v>
      </c>
      <c r="F121" s="1089"/>
      <c r="G121" s="703"/>
    </row>
    <row r="122" spans="2:17" ht="99.75" x14ac:dyDescent="0.2">
      <c r="B122" s="1087"/>
      <c r="C122" s="793" t="s">
        <v>107</v>
      </c>
      <c r="D122" s="974">
        <v>10</v>
      </c>
      <c r="E122" s="974">
        <v>10</v>
      </c>
      <c r="F122" s="1090"/>
      <c r="G122" s="703"/>
    </row>
    <row r="123" spans="2:17" x14ac:dyDescent="0.25">
      <c r="C123" s="914"/>
    </row>
    <row r="126" spans="2:17" x14ac:dyDescent="0.25">
      <c r="B126" s="647" t="s">
        <v>108</v>
      </c>
    </row>
    <row r="129" spans="2:5" x14ac:dyDescent="0.25">
      <c r="B129" s="658" t="s">
        <v>19</v>
      </c>
      <c r="C129" s="658" t="s">
        <v>28</v>
      </c>
      <c r="D129" s="659" t="s">
        <v>29</v>
      </c>
      <c r="E129" s="659" t="s">
        <v>30</v>
      </c>
    </row>
    <row r="130" spans="2:5" ht="43.5" x14ac:dyDescent="0.25">
      <c r="B130" s="704" t="s">
        <v>2017</v>
      </c>
      <c r="C130" s="705">
        <v>40</v>
      </c>
      <c r="D130" s="974">
        <f>+E104</f>
        <v>0</v>
      </c>
      <c r="E130" s="1091">
        <f>+D130+D131</f>
        <v>35</v>
      </c>
    </row>
    <row r="131" spans="2:5" ht="72" x14ac:dyDescent="0.25">
      <c r="B131" s="704" t="s">
        <v>2018</v>
      </c>
      <c r="C131" s="705">
        <v>60</v>
      </c>
      <c r="D131" s="974">
        <f>+F120</f>
        <v>35</v>
      </c>
      <c r="E131" s="1092"/>
    </row>
  </sheetData>
  <mergeCells count="62">
    <mergeCell ref="C9:N9"/>
    <mergeCell ref="B2:P2"/>
    <mergeCell ref="B4:P4"/>
    <mergeCell ref="A5:L5"/>
    <mergeCell ref="C7:N7"/>
    <mergeCell ref="C8:N8"/>
    <mergeCell ref="P64:Q64"/>
    <mergeCell ref="C10:N10"/>
    <mergeCell ref="C11:E11"/>
    <mergeCell ref="B15:C22"/>
    <mergeCell ref="B23:C23"/>
    <mergeCell ref="E41:E42"/>
    <mergeCell ref="M46:N46"/>
    <mergeCell ref="B55:B56"/>
    <mergeCell ref="C55:C56"/>
    <mergeCell ref="D55:E55"/>
    <mergeCell ref="C59:N59"/>
    <mergeCell ref="B61:N61"/>
    <mergeCell ref="P76:Q77"/>
    <mergeCell ref="P78:Q78"/>
    <mergeCell ref="P65:Q65"/>
    <mergeCell ref="B71:N71"/>
    <mergeCell ref="B76:B77"/>
    <mergeCell ref="C76:C77"/>
    <mergeCell ref="D76:D77"/>
    <mergeCell ref="E76:E77"/>
    <mergeCell ref="F76:F77"/>
    <mergeCell ref="G76:G77"/>
    <mergeCell ref="H76:H77"/>
    <mergeCell ref="I76:I77"/>
    <mergeCell ref="B92:N92"/>
    <mergeCell ref="J76:L76"/>
    <mergeCell ref="M76:M77"/>
    <mergeCell ref="N76:N77"/>
    <mergeCell ref="O76:O77"/>
    <mergeCell ref="P79:Q79"/>
    <mergeCell ref="B82:N82"/>
    <mergeCell ref="D85:E85"/>
    <mergeCell ref="D86:E86"/>
    <mergeCell ref="B89:P89"/>
    <mergeCell ref="P111:Q112"/>
    <mergeCell ref="P113:Q113"/>
    <mergeCell ref="E104:E106"/>
    <mergeCell ref="B109:N109"/>
    <mergeCell ref="B111:B112"/>
    <mergeCell ref="C111:C112"/>
    <mergeCell ref="D111:D112"/>
    <mergeCell ref="E111:E112"/>
    <mergeCell ref="F111:F112"/>
    <mergeCell ref="G111:G112"/>
    <mergeCell ref="H111:H112"/>
    <mergeCell ref="I111:I112"/>
    <mergeCell ref="E130:E131"/>
    <mergeCell ref="J111:L111"/>
    <mergeCell ref="M111:M112"/>
    <mergeCell ref="N111:N112"/>
    <mergeCell ref="O111:O112"/>
    <mergeCell ref="P114:Q114"/>
    <mergeCell ref="P115:Q115"/>
    <mergeCell ref="P116:Q116"/>
    <mergeCell ref="B120:B122"/>
    <mergeCell ref="F120:F122"/>
  </mergeCells>
  <dataValidations count="2">
    <dataValidation type="decimal" allowBlank="1" showInputMessage="1" showErrorMessage="1" sqref="WVH983047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47 VRT983047 VHX983047 UYB983047 UOF983047 UEJ983047 TUN983047 TKR983047 TAV983047 SQZ983047 SHD983047 RXH983047 RNL983047 RDP983047 QTT983047 QJX983047 QAB983047 PQF983047 PGJ983047 OWN983047 OMR983047 OCV983047 NSZ983047 NJD983047 MZH983047 MPL983047 MFP983047 LVT983047 LLX983047 LCB983047 KSF983047 KIJ983047 JYN983047 JOR983047 JEV983047 IUZ983047 ILD983047 IBH983047 HRL983047 HHP983047 GXT983047 GNX983047 GEB983047 FUF983047 FKJ983047 FAN983047 EQR983047 EGV983047 DWZ983047 DND983047 DDH983047 CTL983047 CJP983047 BZT983047 BPX983047 BGB983047 AWF983047 AMJ983047 ACN983047 SR983047 IV983047 C983047 WVH917511 WLL917511 WBP917511 VRT917511 VHX917511 UYB917511 UOF917511 UEJ917511 TUN917511 TKR917511 TAV917511 SQZ917511 SHD917511 RXH917511 RNL917511 RDP917511 QTT917511 QJX917511 QAB917511 PQF917511 PGJ917511 OWN917511 OMR917511 OCV917511 NSZ917511 NJD917511 MZH917511 MPL917511 MFP917511 LVT917511 LLX917511 LCB917511 KSF917511 KIJ917511 JYN917511 JOR917511 JEV917511 IUZ917511 ILD917511 IBH917511 HRL917511 HHP917511 GXT917511 GNX917511 GEB917511 FUF917511 FKJ917511 FAN917511 EQR917511 EGV917511 DWZ917511 DND917511 DDH917511 CTL917511 CJP917511 BZT917511 BPX917511 BGB917511 AWF917511 AMJ917511 ACN917511 SR917511 IV917511 C917511 WVH851975 WLL851975 WBP851975 VRT851975 VHX851975 UYB851975 UOF851975 UEJ851975 TUN851975 TKR851975 TAV851975 SQZ851975 SHD851975 RXH851975 RNL851975 RDP851975 QTT851975 QJX851975 QAB851975 PQF851975 PGJ851975 OWN851975 OMR851975 OCV851975 NSZ851975 NJD851975 MZH851975 MPL851975 MFP851975 LVT851975 LLX851975 LCB851975 KSF851975 KIJ851975 JYN851975 JOR851975 JEV851975 IUZ851975 ILD851975 IBH851975 HRL851975 HHP851975 GXT851975 GNX851975 GEB851975 FUF851975 FKJ851975 FAN851975 EQR851975 EGV851975 DWZ851975 DND851975 DDH851975 CTL851975 CJP851975 BZT851975 BPX851975 BGB851975 AWF851975 AMJ851975 ACN851975 SR851975 IV851975 C851975 WVH786439 WLL786439 WBP786439 VRT786439 VHX786439 UYB786439 UOF786439 UEJ786439 TUN786439 TKR786439 TAV786439 SQZ786439 SHD786439 RXH786439 RNL786439 RDP786439 QTT786439 QJX786439 QAB786439 PQF786439 PGJ786439 OWN786439 OMR786439 OCV786439 NSZ786439 NJD786439 MZH786439 MPL786439 MFP786439 LVT786439 LLX786439 LCB786439 KSF786439 KIJ786439 JYN786439 JOR786439 JEV786439 IUZ786439 ILD786439 IBH786439 HRL786439 HHP786439 GXT786439 GNX786439 GEB786439 FUF786439 FKJ786439 FAN786439 EQR786439 EGV786439 DWZ786439 DND786439 DDH786439 CTL786439 CJP786439 BZT786439 BPX786439 BGB786439 AWF786439 AMJ786439 ACN786439 SR786439 IV786439 C786439 WVH720903 WLL720903 WBP720903 VRT720903 VHX720903 UYB720903 UOF720903 UEJ720903 TUN720903 TKR720903 TAV720903 SQZ720903 SHD720903 RXH720903 RNL720903 RDP720903 QTT720903 QJX720903 QAB720903 PQF720903 PGJ720903 OWN720903 OMR720903 OCV720903 NSZ720903 NJD720903 MZH720903 MPL720903 MFP720903 LVT720903 LLX720903 LCB720903 KSF720903 KIJ720903 JYN720903 JOR720903 JEV720903 IUZ720903 ILD720903 IBH720903 HRL720903 HHP720903 GXT720903 GNX720903 GEB720903 FUF720903 FKJ720903 FAN720903 EQR720903 EGV720903 DWZ720903 DND720903 DDH720903 CTL720903 CJP720903 BZT720903 BPX720903 BGB720903 AWF720903 AMJ720903 ACN720903 SR720903 IV720903 C720903 WVH655367 WLL655367 WBP655367 VRT655367 VHX655367 UYB655367 UOF655367 UEJ655367 TUN655367 TKR655367 TAV655367 SQZ655367 SHD655367 RXH655367 RNL655367 RDP655367 QTT655367 QJX655367 QAB655367 PQF655367 PGJ655367 OWN655367 OMR655367 OCV655367 NSZ655367 NJD655367 MZH655367 MPL655367 MFP655367 LVT655367 LLX655367 LCB655367 KSF655367 KIJ655367 JYN655367 JOR655367 JEV655367 IUZ655367 ILD655367 IBH655367 HRL655367 HHP655367 GXT655367 GNX655367 GEB655367 FUF655367 FKJ655367 FAN655367 EQR655367 EGV655367 DWZ655367 DND655367 DDH655367 CTL655367 CJP655367 BZT655367 BPX655367 BGB655367 AWF655367 AMJ655367 ACN655367 SR655367 IV655367 C655367 WVH589831 WLL589831 WBP589831 VRT589831 VHX589831 UYB589831 UOF589831 UEJ589831 TUN589831 TKR589831 TAV589831 SQZ589831 SHD589831 RXH589831 RNL589831 RDP589831 QTT589831 QJX589831 QAB589831 PQF589831 PGJ589831 OWN589831 OMR589831 OCV589831 NSZ589831 NJD589831 MZH589831 MPL589831 MFP589831 LVT589831 LLX589831 LCB589831 KSF589831 KIJ589831 JYN589831 JOR589831 JEV589831 IUZ589831 ILD589831 IBH589831 HRL589831 HHP589831 GXT589831 GNX589831 GEB589831 FUF589831 FKJ589831 FAN589831 EQR589831 EGV589831 DWZ589831 DND589831 DDH589831 CTL589831 CJP589831 BZT589831 BPX589831 BGB589831 AWF589831 AMJ589831 ACN589831 SR589831 IV589831 C589831 WVH524295 WLL524295 WBP524295 VRT524295 VHX524295 UYB524295 UOF524295 UEJ524295 TUN524295 TKR524295 TAV524295 SQZ524295 SHD524295 RXH524295 RNL524295 RDP524295 QTT524295 QJX524295 QAB524295 PQF524295 PGJ524295 OWN524295 OMR524295 OCV524295 NSZ524295 NJD524295 MZH524295 MPL524295 MFP524295 LVT524295 LLX524295 LCB524295 KSF524295 KIJ524295 JYN524295 JOR524295 JEV524295 IUZ524295 ILD524295 IBH524295 HRL524295 HHP524295 GXT524295 GNX524295 GEB524295 FUF524295 FKJ524295 FAN524295 EQR524295 EGV524295 DWZ524295 DND524295 DDH524295 CTL524295 CJP524295 BZT524295 BPX524295 BGB524295 AWF524295 AMJ524295 ACN524295 SR524295 IV524295 C524295 WVH458759 WLL458759 WBP458759 VRT458759 VHX458759 UYB458759 UOF458759 UEJ458759 TUN458759 TKR458759 TAV458759 SQZ458759 SHD458759 RXH458759 RNL458759 RDP458759 QTT458759 QJX458759 QAB458759 PQF458759 PGJ458759 OWN458759 OMR458759 OCV458759 NSZ458759 NJD458759 MZH458759 MPL458759 MFP458759 LVT458759 LLX458759 LCB458759 KSF458759 KIJ458759 JYN458759 JOR458759 JEV458759 IUZ458759 ILD458759 IBH458759 HRL458759 HHP458759 GXT458759 GNX458759 GEB458759 FUF458759 FKJ458759 FAN458759 EQR458759 EGV458759 DWZ458759 DND458759 DDH458759 CTL458759 CJP458759 BZT458759 BPX458759 BGB458759 AWF458759 AMJ458759 ACN458759 SR458759 IV458759 C458759 WVH393223 WLL393223 WBP393223 VRT393223 VHX393223 UYB393223 UOF393223 UEJ393223 TUN393223 TKR393223 TAV393223 SQZ393223 SHD393223 RXH393223 RNL393223 RDP393223 QTT393223 QJX393223 QAB393223 PQF393223 PGJ393223 OWN393223 OMR393223 OCV393223 NSZ393223 NJD393223 MZH393223 MPL393223 MFP393223 LVT393223 LLX393223 LCB393223 KSF393223 KIJ393223 JYN393223 JOR393223 JEV393223 IUZ393223 ILD393223 IBH393223 HRL393223 HHP393223 GXT393223 GNX393223 GEB393223 FUF393223 FKJ393223 FAN393223 EQR393223 EGV393223 DWZ393223 DND393223 DDH393223 CTL393223 CJP393223 BZT393223 BPX393223 BGB393223 AWF393223 AMJ393223 ACN393223 SR393223 IV393223 C393223 WVH327687 WLL327687 WBP327687 VRT327687 VHX327687 UYB327687 UOF327687 UEJ327687 TUN327687 TKR327687 TAV327687 SQZ327687 SHD327687 RXH327687 RNL327687 RDP327687 QTT327687 QJX327687 QAB327687 PQF327687 PGJ327687 OWN327687 OMR327687 OCV327687 NSZ327687 NJD327687 MZH327687 MPL327687 MFP327687 LVT327687 LLX327687 LCB327687 KSF327687 KIJ327687 JYN327687 JOR327687 JEV327687 IUZ327687 ILD327687 IBH327687 HRL327687 HHP327687 GXT327687 GNX327687 GEB327687 FUF327687 FKJ327687 FAN327687 EQR327687 EGV327687 DWZ327687 DND327687 DDH327687 CTL327687 CJP327687 BZT327687 BPX327687 BGB327687 AWF327687 AMJ327687 ACN327687 SR327687 IV327687 C327687 WVH262151 WLL262151 WBP262151 VRT262151 VHX262151 UYB262151 UOF262151 UEJ262151 TUN262151 TKR262151 TAV262151 SQZ262151 SHD262151 RXH262151 RNL262151 RDP262151 QTT262151 QJX262151 QAB262151 PQF262151 PGJ262151 OWN262151 OMR262151 OCV262151 NSZ262151 NJD262151 MZH262151 MPL262151 MFP262151 LVT262151 LLX262151 LCB262151 KSF262151 KIJ262151 JYN262151 JOR262151 JEV262151 IUZ262151 ILD262151 IBH262151 HRL262151 HHP262151 GXT262151 GNX262151 GEB262151 FUF262151 FKJ262151 FAN262151 EQR262151 EGV262151 DWZ262151 DND262151 DDH262151 CTL262151 CJP262151 BZT262151 BPX262151 BGB262151 AWF262151 AMJ262151 ACN262151 SR262151 IV262151 C262151 WVH196615 WLL196615 WBP196615 VRT196615 VHX196615 UYB196615 UOF196615 UEJ196615 TUN196615 TKR196615 TAV196615 SQZ196615 SHD196615 RXH196615 RNL196615 RDP196615 QTT196615 QJX196615 QAB196615 PQF196615 PGJ196615 OWN196615 OMR196615 OCV196615 NSZ196615 NJD196615 MZH196615 MPL196615 MFP196615 LVT196615 LLX196615 LCB196615 KSF196615 KIJ196615 JYN196615 JOR196615 JEV196615 IUZ196615 ILD196615 IBH196615 HRL196615 HHP196615 GXT196615 GNX196615 GEB196615 FUF196615 FKJ196615 FAN196615 EQR196615 EGV196615 DWZ196615 DND196615 DDH196615 CTL196615 CJP196615 BZT196615 BPX196615 BGB196615 AWF196615 AMJ196615 ACN196615 SR196615 IV196615 C196615 WVH131079 WLL131079 WBP131079 VRT131079 VHX131079 UYB131079 UOF131079 UEJ131079 TUN131079 TKR131079 TAV131079 SQZ131079 SHD131079 RXH131079 RNL131079 RDP131079 QTT131079 QJX131079 QAB131079 PQF131079 PGJ131079 OWN131079 OMR131079 OCV131079 NSZ131079 NJD131079 MZH131079 MPL131079 MFP131079 LVT131079 LLX131079 LCB131079 KSF131079 KIJ131079 JYN131079 JOR131079 JEV131079 IUZ131079 ILD131079 IBH131079 HRL131079 HHP131079 GXT131079 GNX131079 GEB131079 FUF131079 FKJ131079 FAN131079 EQR131079 EGV131079 DWZ131079 DND131079 DDH131079 CTL131079 CJP131079 BZT131079 BPX131079 BGB131079 AWF131079 AMJ131079 ACN131079 SR131079 IV131079 C131079 WVH65543 WLL65543 WBP65543 VRT65543 VHX65543 UYB65543 UOF65543 UEJ65543 TUN65543 TKR65543 TAV65543 SQZ65543 SHD65543 RXH65543 RNL65543 RDP65543 QTT65543 QJX65543 QAB65543 PQF65543 PGJ65543 OWN65543 OMR65543 OCV65543 NSZ65543 NJD65543 MZH65543 MPL65543 MFP65543 LVT65543 LLX65543 LCB65543 KSF65543 KIJ65543 JYN65543 JOR65543 JEV65543 IUZ65543 ILD65543 IBH65543 HRL65543 HHP65543 GXT65543 GNX65543 GEB65543 FUF65543 FKJ65543 FAN65543 EQR65543 EGV65543 DWZ65543 DND65543 DDH65543 CTL65543 CJP65543 BZT65543 BPX65543 BGB65543 AWF65543 AMJ65543 ACN65543 SR65543 IV65543 C65543 WLL983047">
      <formula1>0</formula1>
      <formula2>1</formula2>
    </dataValidation>
    <dataValidation type="list" allowBlank="1" showInputMessage="1" showErrorMessage="1" sqref="WVE983047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47 WBM983047 VRQ983047 VHU983047 UXY983047 UOC983047 UEG983047 TUK983047 TKO983047 TAS983047 SQW983047 SHA983047 RXE983047 RNI983047 RDM983047 QTQ983047 QJU983047 PZY983047 PQC983047 PGG983047 OWK983047 OMO983047 OCS983047 NSW983047 NJA983047 MZE983047 MPI983047 MFM983047 LVQ983047 LLU983047 LBY983047 KSC983047 KIG983047 JYK983047 JOO983047 JES983047 IUW983047 ILA983047 IBE983047 HRI983047 HHM983047 GXQ983047 GNU983047 GDY983047 FUC983047 FKG983047 FAK983047 EQO983047 EGS983047 DWW983047 DNA983047 DDE983047 CTI983047 CJM983047 BZQ983047 BPU983047 BFY983047 AWC983047 AMG983047 ACK983047 SO983047 IS983047 A983047 WVE917511 WLI917511 WBM917511 VRQ917511 VHU917511 UXY917511 UOC917511 UEG917511 TUK917511 TKO917511 TAS917511 SQW917511 SHA917511 RXE917511 RNI917511 RDM917511 QTQ917511 QJU917511 PZY917511 PQC917511 PGG917511 OWK917511 OMO917511 OCS917511 NSW917511 NJA917511 MZE917511 MPI917511 MFM917511 LVQ917511 LLU917511 LBY917511 KSC917511 KIG917511 JYK917511 JOO917511 JES917511 IUW917511 ILA917511 IBE917511 HRI917511 HHM917511 GXQ917511 GNU917511 GDY917511 FUC917511 FKG917511 FAK917511 EQO917511 EGS917511 DWW917511 DNA917511 DDE917511 CTI917511 CJM917511 BZQ917511 BPU917511 BFY917511 AWC917511 AMG917511 ACK917511 SO917511 IS917511 A917511 WVE851975 WLI851975 WBM851975 VRQ851975 VHU851975 UXY851975 UOC851975 UEG851975 TUK851975 TKO851975 TAS851975 SQW851975 SHA851975 RXE851975 RNI851975 RDM851975 QTQ851975 QJU851975 PZY851975 PQC851975 PGG851975 OWK851975 OMO851975 OCS851975 NSW851975 NJA851975 MZE851975 MPI851975 MFM851975 LVQ851975 LLU851975 LBY851975 KSC851975 KIG851975 JYK851975 JOO851975 JES851975 IUW851975 ILA851975 IBE851975 HRI851975 HHM851975 GXQ851975 GNU851975 GDY851975 FUC851975 FKG851975 FAK851975 EQO851975 EGS851975 DWW851975 DNA851975 DDE851975 CTI851975 CJM851975 BZQ851975 BPU851975 BFY851975 AWC851975 AMG851975 ACK851975 SO851975 IS851975 A851975 WVE786439 WLI786439 WBM786439 VRQ786439 VHU786439 UXY786439 UOC786439 UEG786439 TUK786439 TKO786439 TAS786439 SQW786439 SHA786439 RXE786439 RNI786439 RDM786439 QTQ786439 QJU786439 PZY786439 PQC786439 PGG786439 OWK786439 OMO786439 OCS786439 NSW786439 NJA786439 MZE786439 MPI786439 MFM786439 LVQ786439 LLU786439 LBY786439 KSC786439 KIG786439 JYK786439 JOO786439 JES786439 IUW786439 ILA786439 IBE786439 HRI786439 HHM786439 GXQ786439 GNU786439 GDY786439 FUC786439 FKG786439 FAK786439 EQO786439 EGS786439 DWW786439 DNA786439 DDE786439 CTI786439 CJM786439 BZQ786439 BPU786439 BFY786439 AWC786439 AMG786439 ACK786439 SO786439 IS786439 A786439 WVE720903 WLI720903 WBM720903 VRQ720903 VHU720903 UXY720903 UOC720903 UEG720903 TUK720903 TKO720903 TAS720903 SQW720903 SHA720903 RXE720903 RNI720903 RDM720903 QTQ720903 QJU720903 PZY720903 PQC720903 PGG720903 OWK720903 OMO720903 OCS720903 NSW720903 NJA720903 MZE720903 MPI720903 MFM720903 LVQ720903 LLU720903 LBY720903 KSC720903 KIG720903 JYK720903 JOO720903 JES720903 IUW720903 ILA720903 IBE720903 HRI720903 HHM720903 GXQ720903 GNU720903 GDY720903 FUC720903 FKG720903 FAK720903 EQO720903 EGS720903 DWW720903 DNA720903 DDE720903 CTI720903 CJM720903 BZQ720903 BPU720903 BFY720903 AWC720903 AMG720903 ACK720903 SO720903 IS720903 A720903 WVE655367 WLI655367 WBM655367 VRQ655367 VHU655367 UXY655367 UOC655367 UEG655367 TUK655367 TKO655367 TAS655367 SQW655367 SHA655367 RXE655367 RNI655367 RDM655367 QTQ655367 QJU655367 PZY655367 PQC655367 PGG655367 OWK655367 OMO655367 OCS655367 NSW655367 NJA655367 MZE655367 MPI655367 MFM655367 LVQ655367 LLU655367 LBY655367 KSC655367 KIG655367 JYK655367 JOO655367 JES655367 IUW655367 ILA655367 IBE655367 HRI655367 HHM655367 GXQ655367 GNU655367 GDY655367 FUC655367 FKG655367 FAK655367 EQO655367 EGS655367 DWW655367 DNA655367 DDE655367 CTI655367 CJM655367 BZQ655367 BPU655367 BFY655367 AWC655367 AMG655367 ACK655367 SO655367 IS655367 A655367 WVE589831 WLI589831 WBM589831 VRQ589831 VHU589831 UXY589831 UOC589831 UEG589831 TUK589831 TKO589831 TAS589831 SQW589831 SHA589831 RXE589831 RNI589831 RDM589831 QTQ589831 QJU589831 PZY589831 PQC589831 PGG589831 OWK589831 OMO589831 OCS589831 NSW589831 NJA589831 MZE589831 MPI589831 MFM589831 LVQ589831 LLU589831 LBY589831 KSC589831 KIG589831 JYK589831 JOO589831 JES589831 IUW589831 ILA589831 IBE589831 HRI589831 HHM589831 GXQ589831 GNU589831 GDY589831 FUC589831 FKG589831 FAK589831 EQO589831 EGS589831 DWW589831 DNA589831 DDE589831 CTI589831 CJM589831 BZQ589831 BPU589831 BFY589831 AWC589831 AMG589831 ACK589831 SO589831 IS589831 A589831 WVE524295 WLI524295 WBM524295 VRQ524295 VHU524295 UXY524295 UOC524295 UEG524295 TUK524295 TKO524295 TAS524295 SQW524295 SHA524295 RXE524295 RNI524295 RDM524295 QTQ524295 QJU524295 PZY524295 PQC524295 PGG524295 OWK524295 OMO524295 OCS524295 NSW524295 NJA524295 MZE524295 MPI524295 MFM524295 LVQ524295 LLU524295 LBY524295 KSC524295 KIG524295 JYK524295 JOO524295 JES524295 IUW524295 ILA524295 IBE524295 HRI524295 HHM524295 GXQ524295 GNU524295 GDY524295 FUC524295 FKG524295 FAK524295 EQO524295 EGS524295 DWW524295 DNA524295 DDE524295 CTI524295 CJM524295 BZQ524295 BPU524295 BFY524295 AWC524295 AMG524295 ACK524295 SO524295 IS524295 A524295 WVE458759 WLI458759 WBM458759 VRQ458759 VHU458759 UXY458759 UOC458759 UEG458759 TUK458759 TKO458759 TAS458759 SQW458759 SHA458759 RXE458759 RNI458759 RDM458759 QTQ458759 QJU458759 PZY458759 PQC458759 PGG458759 OWK458759 OMO458759 OCS458759 NSW458759 NJA458759 MZE458759 MPI458759 MFM458759 LVQ458759 LLU458759 LBY458759 KSC458759 KIG458759 JYK458759 JOO458759 JES458759 IUW458759 ILA458759 IBE458759 HRI458759 HHM458759 GXQ458759 GNU458759 GDY458759 FUC458759 FKG458759 FAK458759 EQO458759 EGS458759 DWW458759 DNA458759 DDE458759 CTI458759 CJM458759 BZQ458759 BPU458759 BFY458759 AWC458759 AMG458759 ACK458759 SO458759 IS458759 A458759 WVE393223 WLI393223 WBM393223 VRQ393223 VHU393223 UXY393223 UOC393223 UEG393223 TUK393223 TKO393223 TAS393223 SQW393223 SHA393223 RXE393223 RNI393223 RDM393223 QTQ393223 QJU393223 PZY393223 PQC393223 PGG393223 OWK393223 OMO393223 OCS393223 NSW393223 NJA393223 MZE393223 MPI393223 MFM393223 LVQ393223 LLU393223 LBY393223 KSC393223 KIG393223 JYK393223 JOO393223 JES393223 IUW393223 ILA393223 IBE393223 HRI393223 HHM393223 GXQ393223 GNU393223 GDY393223 FUC393223 FKG393223 FAK393223 EQO393223 EGS393223 DWW393223 DNA393223 DDE393223 CTI393223 CJM393223 BZQ393223 BPU393223 BFY393223 AWC393223 AMG393223 ACK393223 SO393223 IS393223 A393223 WVE327687 WLI327687 WBM327687 VRQ327687 VHU327687 UXY327687 UOC327687 UEG327687 TUK327687 TKO327687 TAS327687 SQW327687 SHA327687 RXE327687 RNI327687 RDM327687 QTQ327687 QJU327687 PZY327687 PQC327687 PGG327687 OWK327687 OMO327687 OCS327687 NSW327687 NJA327687 MZE327687 MPI327687 MFM327687 LVQ327687 LLU327687 LBY327687 KSC327687 KIG327687 JYK327687 JOO327687 JES327687 IUW327687 ILA327687 IBE327687 HRI327687 HHM327687 GXQ327687 GNU327687 GDY327687 FUC327687 FKG327687 FAK327687 EQO327687 EGS327687 DWW327687 DNA327687 DDE327687 CTI327687 CJM327687 BZQ327687 BPU327687 BFY327687 AWC327687 AMG327687 ACK327687 SO327687 IS327687 A327687 WVE262151 WLI262151 WBM262151 VRQ262151 VHU262151 UXY262151 UOC262151 UEG262151 TUK262151 TKO262151 TAS262151 SQW262151 SHA262151 RXE262151 RNI262151 RDM262151 QTQ262151 QJU262151 PZY262151 PQC262151 PGG262151 OWK262151 OMO262151 OCS262151 NSW262151 NJA262151 MZE262151 MPI262151 MFM262151 LVQ262151 LLU262151 LBY262151 KSC262151 KIG262151 JYK262151 JOO262151 JES262151 IUW262151 ILA262151 IBE262151 HRI262151 HHM262151 GXQ262151 GNU262151 GDY262151 FUC262151 FKG262151 FAK262151 EQO262151 EGS262151 DWW262151 DNA262151 DDE262151 CTI262151 CJM262151 BZQ262151 BPU262151 BFY262151 AWC262151 AMG262151 ACK262151 SO262151 IS262151 A262151 WVE196615 WLI196615 WBM196615 VRQ196615 VHU196615 UXY196615 UOC196615 UEG196615 TUK196615 TKO196615 TAS196615 SQW196615 SHA196615 RXE196615 RNI196615 RDM196615 QTQ196615 QJU196615 PZY196615 PQC196615 PGG196615 OWK196615 OMO196615 OCS196615 NSW196615 NJA196615 MZE196615 MPI196615 MFM196615 LVQ196615 LLU196615 LBY196615 KSC196615 KIG196615 JYK196615 JOO196615 JES196615 IUW196615 ILA196615 IBE196615 HRI196615 HHM196615 GXQ196615 GNU196615 GDY196615 FUC196615 FKG196615 FAK196615 EQO196615 EGS196615 DWW196615 DNA196615 DDE196615 CTI196615 CJM196615 BZQ196615 BPU196615 BFY196615 AWC196615 AMG196615 ACK196615 SO196615 IS196615 A196615 WVE131079 WLI131079 WBM131079 VRQ131079 VHU131079 UXY131079 UOC131079 UEG131079 TUK131079 TKO131079 TAS131079 SQW131079 SHA131079 RXE131079 RNI131079 RDM131079 QTQ131079 QJU131079 PZY131079 PQC131079 PGG131079 OWK131079 OMO131079 OCS131079 NSW131079 NJA131079 MZE131079 MPI131079 MFM131079 LVQ131079 LLU131079 LBY131079 KSC131079 KIG131079 JYK131079 JOO131079 JES131079 IUW131079 ILA131079 IBE131079 HRI131079 HHM131079 GXQ131079 GNU131079 GDY131079 FUC131079 FKG131079 FAK131079 EQO131079 EGS131079 DWW131079 DNA131079 DDE131079 CTI131079 CJM131079 BZQ131079 BPU131079 BFY131079 AWC131079 AMG131079 ACK131079 SO131079 IS131079 A131079 WVE65543 WLI65543 WBM65543 VRQ65543 VHU65543 UXY65543 UOC65543 UEG65543 TUK65543 TKO65543 TAS65543 SQW65543 SHA65543 RXE65543 RNI65543 RDM65543 QTQ65543 QJU65543 PZY65543 PQC65543 PGG65543 OWK65543 OMO65543 OCS65543 NSW65543 NJA65543 MZE65543 MPI65543 MFM65543 LVQ65543 LLU65543 LBY65543 KSC65543 KIG65543 JYK65543 JOO65543 JES65543 IUW65543 ILA65543 IBE65543 HRI65543 HHM65543 GXQ65543 GNU65543 GDY65543 FUC65543 FKG65543 FAK65543 EQO65543 EGS65543 DWW65543 DNA65543 DDE65543 CTI65543 CJM65543 BZQ65543 BPU65543 BFY65543 AWC65543 AMG65543 ACK65543 SO65543 IS65543 A65543">
      <formula1>"1,2,3,4,5"</formula1>
    </dataValidation>
  </dataValidations>
  <pageMargins left="0.7" right="0.7" top="0.75" bottom="0.75" header="0.3" footer="0.3"/>
  <pageSetup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3"/>
  <sheetViews>
    <sheetView topLeftCell="A136" zoomScale="70" zoomScaleNormal="70" workbookViewId="0">
      <selection activeCell="F42" sqref="F42"/>
    </sheetView>
  </sheetViews>
  <sheetFormatPr baseColWidth="1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33.28515625" style="31" customWidth="1"/>
    <col min="18" max="18" width="18.28515625" style="31" customWidth="1"/>
    <col min="19" max="22" width="6.42578125" style="31" customWidth="1"/>
    <col min="23" max="251" width="11.42578125" style="31"/>
    <col min="252" max="252" width="1" style="31" customWidth="1"/>
    <col min="253" max="253" width="4.28515625" style="31" customWidth="1"/>
    <col min="254" max="254" width="34.7109375" style="31" customWidth="1"/>
    <col min="255" max="255" width="0" style="31" hidden="1" customWidth="1"/>
    <col min="256" max="256" width="20" style="31" customWidth="1"/>
    <col min="257" max="257" width="20.85546875" style="31" customWidth="1"/>
    <col min="258" max="258" width="25" style="31" customWidth="1"/>
    <col min="259" max="259" width="18.7109375" style="31" customWidth="1"/>
    <col min="260" max="260" width="29.7109375" style="31" customWidth="1"/>
    <col min="261" max="261" width="13.42578125" style="31" customWidth="1"/>
    <col min="262" max="262" width="13.85546875" style="31" customWidth="1"/>
    <col min="263" max="267" width="16.5703125" style="31" customWidth="1"/>
    <col min="268" max="268" width="20.5703125" style="31" customWidth="1"/>
    <col min="269" max="269" width="21.140625" style="31" customWidth="1"/>
    <col min="270" max="270" width="9.5703125" style="31" customWidth="1"/>
    <col min="271" max="271" width="0.42578125" style="31" customWidth="1"/>
    <col min="272" max="278" width="6.42578125" style="31" customWidth="1"/>
    <col min="279" max="507" width="11.42578125" style="31"/>
    <col min="508" max="508" width="1" style="31" customWidth="1"/>
    <col min="509" max="509" width="4.28515625" style="31" customWidth="1"/>
    <col min="510" max="510" width="34.7109375" style="31" customWidth="1"/>
    <col min="511" max="511" width="0" style="31" hidden="1" customWidth="1"/>
    <col min="512" max="512" width="20" style="31" customWidth="1"/>
    <col min="513" max="513" width="20.85546875" style="31" customWidth="1"/>
    <col min="514" max="514" width="25" style="31" customWidth="1"/>
    <col min="515" max="515" width="18.7109375" style="31" customWidth="1"/>
    <col min="516" max="516" width="29.7109375" style="31" customWidth="1"/>
    <col min="517" max="517" width="13.42578125" style="31" customWidth="1"/>
    <col min="518" max="518" width="13.85546875" style="31" customWidth="1"/>
    <col min="519" max="523" width="16.5703125" style="31" customWidth="1"/>
    <col min="524" max="524" width="20.5703125" style="31" customWidth="1"/>
    <col min="525" max="525" width="21.140625" style="31" customWidth="1"/>
    <col min="526" max="526" width="9.5703125" style="31" customWidth="1"/>
    <col min="527" max="527" width="0.42578125" style="31" customWidth="1"/>
    <col min="528" max="534" width="6.42578125" style="31" customWidth="1"/>
    <col min="535" max="763" width="11.42578125" style="31"/>
    <col min="764" max="764" width="1" style="31" customWidth="1"/>
    <col min="765" max="765" width="4.28515625" style="31" customWidth="1"/>
    <col min="766" max="766" width="34.7109375" style="31" customWidth="1"/>
    <col min="767" max="767" width="0" style="31" hidden="1" customWidth="1"/>
    <col min="768" max="768" width="20" style="31" customWidth="1"/>
    <col min="769" max="769" width="20.85546875" style="31" customWidth="1"/>
    <col min="770" max="770" width="25" style="31" customWidth="1"/>
    <col min="771" max="771" width="18.7109375" style="31" customWidth="1"/>
    <col min="772" max="772" width="29.7109375" style="31" customWidth="1"/>
    <col min="773" max="773" width="13.42578125" style="31" customWidth="1"/>
    <col min="774" max="774" width="13.85546875" style="31" customWidth="1"/>
    <col min="775" max="779" width="16.5703125" style="31" customWidth="1"/>
    <col min="780" max="780" width="20.5703125" style="31" customWidth="1"/>
    <col min="781" max="781" width="21.140625" style="31" customWidth="1"/>
    <col min="782" max="782" width="9.5703125" style="31" customWidth="1"/>
    <col min="783" max="783" width="0.42578125" style="31" customWidth="1"/>
    <col min="784" max="790" width="6.42578125" style="31" customWidth="1"/>
    <col min="791" max="1019" width="11.42578125" style="31"/>
    <col min="1020" max="1020" width="1" style="31" customWidth="1"/>
    <col min="1021" max="1021" width="4.28515625" style="31" customWidth="1"/>
    <col min="1022" max="1022" width="34.7109375" style="31" customWidth="1"/>
    <col min="1023" max="1023" width="0" style="31" hidden="1" customWidth="1"/>
    <col min="1024" max="1024" width="20" style="31" customWidth="1"/>
    <col min="1025" max="1025" width="20.85546875" style="31" customWidth="1"/>
    <col min="1026" max="1026" width="25" style="31" customWidth="1"/>
    <col min="1027" max="1027" width="18.7109375" style="31" customWidth="1"/>
    <col min="1028" max="1028" width="29.7109375" style="31" customWidth="1"/>
    <col min="1029" max="1029" width="13.42578125" style="31" customWidth="1"/>
    <col min="1030" max="1030" width="13.85546875" style="31" customWidth="1"/>
    <col min="1031" max="1035" width="16.5703125" style="31" customWidth="1"/>
    <col min="1036" max="1036" width="20.5703125" style="31" customWidth="1"/>
    <col min="1037" max="1037" width="21.140625" style="31" customWidth="1"/>
    <col min="1038" max="1038" width="9.5703125" style="31" customWidth="1"/>
    <col min="1039" max="1039" width="0.42578125" style="31" customWidth="1"/>
    <col min="1040" max="1046" width="6.42578125" style="31" customWidth="1"/>
    <col min="1047" max="1275" width="11.42578125" style="31"/>
    <col min="1276" max="1276" width="1" style="31" customWidth="1"/>
    <col min="1277" max="1277" width="4.28515625" style="31" customWidth="1"/>
    <col min="1278" max="1278" width="34.7109375" style="31" customWidth="1"/>
    <col min="1279" max="1279" width="0" style="31" hidden="1" customWidth="1"/>
    <col min="1280" max="1280" width="20" style="31" customWidth="1"/>
    <col min="1281" max="1281" width="20.85546875" style="31" customWidth="1"/>
    <col min="1282" max="1282" width="25" style="31" customWidth="1"/>
    <col min="1283" max="1283" width="18.7109375" style="31" customWidth="1"/>
    <col min="1284" max="1284" width="29.7109375" style="31" customWidth="1"/>
    <col min="1285" max="1285" width="13.42578125" style="31" customWidth="1"/>
    <col min="1286" max="1286" width="13.85546875" style="31" customWidth="1"/>
    <col min="1287" max="1291" width="16.5703125" style="31" customWidth="1"/>
    <col min="1292" max="1292" width="20.5703125" style="31" customWidth="1"/>
    <col min="1293" max="1293" width="21.140625" style="31" customWidth="1"/>
    <col min="1294" max="1294" width="9.5703125" style="31" customWidth="1"/>
    <col min="1295" max="1295" width="0.42578125" style="31" customWidth="1"/>
    <col min="1296" max="1302" width="6.42578125" style="31" customWidth="1"/>
    <col min="1303" max="1531" width="11.42578125" style="31"/>
    <col min="1532" max="1532" width="1" style="31" customWidth="1"/>
    <col min="1533" max="1533" width="4.28515625" style="31" customWidth="1"/>
    <col min="1534" max="1534" width="34.7109375" style="31" customWidth="1"/>
    <col min="1535" max="1535" width="0" style="31" hidden="1" customWidth="1"/>
    <col min="1536" max="1536" width="20" style="31" customWidth="1"/>
    <col min="1537" max="1537" width="20.85546875" style="31" customWidth="1"/>
    <col min="1538" max="1538" width="25" style="31" customWidth="1"/>
    <col min="1539" max="1539" width="18.7109375" style="31" customWidth="1"/>
    <col min="1540" max="1540" width="29.7109375" style="31" customWidth="1"/>
    <col min="1541" max="1541" width="13.42578125" style="31" customWidth="1"/>
    <col min="1542" max="1542" width="13.85546875" style="31" customWidth="1"/>
    <col min="1543" max="1547" width="16.5703125" style="31" customWidth="1"/>
    <col min="1548" max="1548" width="20.5703125" style="31" customWidth="1"/>
    <col min="1549" max="1549" width="21.140625" style="31" customWidth="1"/>
    <col min="1550" max="1550" width="9.5703125" style="31" customWidth="1"/>
    <col min="1551" max="1551" width="0.42578125" style="31" customWidth="1"/>
    <col min="1552" max="1558" width="6.42578125" style="31" customWidth="1"/>
    <col min="1559" max="1787" width="11.42578125" style="31"/>
    <col min="1788" max="1788" width="1" style="31" customWidth="1"/>
    <col min="1789" max="1789" width="4.28515625" style="31" customWidth="1"/>
    <col min="1790" max="1790" width="34.7109375" style="31" customWidth="1"/>
    <col min="1791" max="1791" width="0" style="31" hidden="1" customWidth="1"/>
    <col min="1792" max="1792" width="20" style="31" customWidth="1"/>
    <col min="1793" max="1793" width="20.85546875" style="31" customWidth="1"/>
    <col min="1794" max="1794" width="25" style="31" customWidth="1"/>
    <col min="1795" max="1795" width="18.7109375" style="31" customWidth="1"/>
    <col min="1796" max="1796" width="29.7109375" style="31" customWidth="1"/>
    <col min="1797" max="1797" width="13.42578125" style="31" customWidth="1"/>
    <col min="1798" max="1798" width="13.85546875" style="31" customWidth="1"/>
    <col min="1799" max="1803" width="16.5703125" style="31" customWidth="1"/>
    <col min="1804" max="1804" width="20.5703125" style="31" customWidth="1"/>
    <col min="1805" max="1805" width="21.140625" style="31" customWidth="1"/>
    <col min="1806" max="1806" width="9.5703125" style="31" customWidth="1"/>
    <col min="1807" max="1807" width="0.42578125" style="31" customWidth="1"/>
    <col min="1808" max="1814" width="6.42578125" style="31" customWidth="1"/>
    <col min="1815" max="2043" width="11.42578125" style="31"/>
    <col min="2044" max="2044" width="1" style="31" customWidth="1"/>
    <col min="2045" max="2045" width="4.28515625" style="31" customWidth="1"/>
    <col min="2046" max="2046" width="34.7109375" style="31" customWidth="1"/>
    <col min="2047" max="2047" width="0" style="31" hidden="1" customWidth="1"/>
    <col min="2048" max="2048" width="20" style="31" customWidth="1"/>
    <col min="2049" max="2049" width="20.85546875" style="31" customWidth="1"/>
    <col min="2050" max="2050" width="25" style="31" customWidth="1"/>
    <col min="2051" max="2051" width="18.7109375" style="31" customWidth="1"/>
    <col min="2052" max="2052" width="29.7109375" style="31" customWidth="1"/>
    <col min="2053" max="2053" width="13.42578125" style="31" customWidth="1"/>
    <col min="2054" max="2054" width="13.85546875" style="31" customWidth="1"/>
    <col min="2055" max="2059" width="16.5703125" style="31" customWidth="1"/>
    <col min="2060" max="2060" width="20.5703125" style="31" customWidth="1"/>
    <col min="2061" max="2061" width="21.140625" style="31" customWidth="1"/>
    <col min="2062" max="2062" width="9.5703125" style="31" customWidth="1"/>
    <col min="2063" max="2063" width="0.42578125" style="31" customWidth="1"/>
    <col min="2064" max="2070" width="6.42578125" style="31" customWidth="1"/>
    <col min="2071" max="2299" width="11.42578125" style="31"/>
    <col min="2300" max="2300" width="1" style="31" customWidth="1"/>
    <col min="2301" max="2301" width="4.28515625" style="31" customWidth="1"/>
    <col min="2302" max="2302" width="34.7109375" style="31" customWidth="1"/>
    <col min="2303" max="2303" width="0" style="31" hidden="1" customWidth="1"/>
    <col min="2304" max="2304" width="20" style="31" customWidth="1"/>
    <col min="2305" max="2305" width="20.85546875" style="31" customWidth="1"/>
    <col min="2306" max="2306" width="25" style="31" customWidth="1"/>
    <col min="2307" max="2307" width="18.7109375" style="31" customWidth="1"/>
    <col min="2308" max="2308" width="29.7109375" style="31" customWidth="1"/>
    <col min="2309" max="2309" width="13.42578125" style="31" customWidth="1"/>
    <col min="2310" max="2310" width="13.85546875" style="31" customWidth="1"/>
    <col min="2311" max="2315" width="16.5703125" style="31" customWidth="1"/>
    <col min="2316" max="2316" width="20.5703125" style="31" customWidth="1"/>
    <col min="2317" max="2317" width="21.140625" style="31" customWidth="1"/>
    <col min="2318" max="2318" width="9.5703125" style="31" customWidth="1"/>
    <col min="2319" max="2319" width="0.42578125" style="31" customWidth="1"/>
    <col min="2320" max="2326" width="6.42578125" style="31" customWidth="1"/>
    <col min="2327" max="2555" width="11.42578125" style="31"/>
    <col min="2556" max="2556" width="1" style="31" customWidth="1"/>
    <col min="2557" max="2557" width="4.28515625" style="31" customWidth="1"/>
    <col min="2558" max="2558" width="34.7109375" style="31" customWidth="1"/>
    <col min="2559" max="2559" width="0" style="31" hidden="1" customWidth="1"/>
    <col min="2560" max="2560" width="20" style="31" customWidth="1"/>
    <col min="2561" max="2561" width="20.85546875" style="31" customWidth="1"/>
    <col min="2562" max="2562" width="25" style="31" customWidth="1"/>
    <col min="2563" max="2563" width="18.7109375" style="31" customWidth="1"/>
    <col min="2564" max="2564" width="29.7109375" style="31" customWidth="1"/>
    <col min="2565" max="2565" width="13.42578125" style="31" customWidth="1"/>
    <col min="2566" max="2566" width="13.85546875" style="31" customWidth="1"/>
    <col min="2567" max="2571" width="16.5703125" style="31" customWidth="1"/>
    <col min="2572" max="2572" width="20.5703125" style="31" customWidth="1"/>
    <col min="2573" max="2573" width="21.140625" style="31" customWidth="1"/>
    <col min="2574" max="2574" width="9.5703125" style="31" customWidth="1"/>
    <col min="2575" max="2575" width="0.42578125" style="31" customWidth="1"/>
    <col min="2576" max="2582" width="6.42578125" style="31" customWidth="1"/>
    <col min="2583" max="2811" width="11.42578125" style="31"/>
    <col min="2812" max="2812" width="1" style="31" customWidth="1"/>
    <col min="2813" max="2813" width="4.28515625" style="31" customWidth="1"/>
    <col min="2814" max="2814" width="34.7109375" style="31" customWidth="1"/>
    <col min="2815" max="2815" width="0" style="31" hidden="1" customWidth="1"/>
    <col min="2816" max="2816" width="20" style="31" customWidth="1"/>
    <col min="2817" max="2817" width="20.85546875" style="31" customWidth="1"/>
    <col min="2818" max="2818" width="25" style="31" customWidth="1"/>
    <col min="2819" max="2819" width="18.7109375" style="31" customWidth="1"/>
    <col min="2820" max="2820" width="29.7109375" style="31" customWidth="1"/>
    <col min="2821" max="2821" width="13.42578125" style="31" customWidth="1"/>
    <col min="2822" max="2822" width="13.85546875" style="31" customWidth="1"/>
    <col min="2823" max="2827" width="16.5703125" style="31" customWidth="1"/>
    <col min="2828" max="2828" width="20.5703125" style="31" customWidth="1"/>
    <col min="2829" max="2829" width="21.140625" style="31" customWidth="1"/>
    <col min="2830" max="2830" width="9.5703125" style="31" customWidth="1"/>
    <col min="2831" max="2831" width="0.42578125" style="31" customWidth="1"/>
    <col min="2832" max="2838" width="6.42578125" style="31" customWidth="1"/>
    <col min="2839" max="3067" width="11.42578125" style="31"/>
    <col min="3068" max="3068" width="1" style="31" customWidth="1"/>
    <col min="3069" max="3069" width="4.28515625" style="31" customWidth="1"/>
    <col min="3070" max="3070" width="34.7109375" style="31" customWidth="1"/>
    <col min="3071" max="3071" width="0" style="31" hidden="1" customWidth="1"/>
    <col min="3072" max="3072" width="20" style="31" customWidth="1"/>
    <col min="3073" max="3073" width="20.85546875" style="31" customWidth="1"/>
    <col min="3074" max="3074" width="25" style="31" customWidth="1"/>
    <col min="3075" max="3075" width="18.7109375" style="31" customWidth="1"/>
    <col min="3076" max="3076" width="29.7109375" style="31" customWidth="1"/>
    <col min="3077" max="3077" width="13.42578125" style="31" customWidth="1"/>
    <col min="3078" max="3078" width="13.85546875" style="31" customWidth="1"/>
    <col min="3079" max="3083" width="16.5703125" style="31" customWidth="1"/>
    <col min="3084" max="3084" width="20.5703125" style="31" customWidth="1"/>
    <col min="3085" max="3085" width="21.140625" style="31" customWidth="1"/>
    <col min="3086" max="3086" width="9.5703125" style="31" customWidth="1"/>
    <col min="3087" max="3087" width="0.42578125" style="31" customWidth="1"/>
    <col min="3088" max="3094" width="6.42578125" style="31" customWidth="1"/>
    <col min="3095" max="3323" width="11.42578125" style="31"/>
    <col min="3324" max="3324" width="1" style="31" customWidth="1"/>
    <col min="3325" max="3325" width="4.28515625" style="31" customWidth="1"/>
    <col min="3326" max="3326" width="34.7109375" style="31" customWidth="1"/>
    <col min="3327" max="3327" width="0" style="31" hidden="1" customWidth="1"/>
    <col min="3328" max="3328" width="20" style="31" customWidth="1"/>
    <col min="3329" max="3329" width="20.85546875" style="31" customWidth="1"/>
    <col min="3330" max="3330" width="25" style="31" customWidth="1"/>
    <col min="3331" max="3331" width="18.7109375" style="31" customWidth="1"/>
    <col min="3332" max="3332" width="29.7109375" style="31" customWidth="1"/>
    <col min="3333" max="3333" width="13.42578125" style="31" customWidth="1"/>
    <col min="3334" max="3334" width="13.85546875" style="31" customWidth="1"/>
    <col min="3335" max="3339" width="16.5703125" style="31" customWidth="1"/>
    <col min="3340" max="3340" width="20.5703125" style="31" customWidth="1"/>
    <col min="3341" max="3341" width="21.140625" style="31" customWidth="1"/>
    <col min="3342" max="3342" width="9.5703125" style="31" customWidth="1"/>
    <col min="3343" max="3343" width="0.42578125" style="31" customWidth="1"/>
    <col min="3344" max="3350" width="6.42578125" style="31" customWidth="1"/>
    <col min="3351" max="3579" width="11.42578125" style="31"/>
    <col min="3580" max="3580" width="1" style="31" customWidth="1"/>
    <col min="3581" max="3581" width="4.28515625" style="31" customWidth="1"/>
    <col min="3582" max="3582" width="34.7109375" style="31" customWidth="1"/>
    <col min="3583" max="3583" width="0" style="31" hidden="1" customWidth="1"/>
    <col min="3584" max="3584" width="20" style="31" customWidth="1"/>
    <col min="3585" max="3585" width="20.85546875" style="31" customWidth="1"/>
    <col min="3586" max="3586" width="25" style="31" customWidth="1"/>
    <col min="3587" max="3587" width="18.7109375" style="31" customWidth="1"/>
    <col min="3588" max="3588" width="29.7109375" style="31" customWidth="1"/>
    <col min="3589" max="3589" width="13.42578125" style="31" customWidth="1"/>
    <col min="3590" max="3590" width="13.85546875" style="31" customWidth="1"/>
    <col min="3591" max="3595" width="16.5703125" style="31" customWidth="1"/>
    <col min="3596" max="3596" width="20.5703125" style="31" customWidth="1"/>
    <col min="3597" max="3597" width="21.140625" style="31" customWidth="1"/>
    <col min="3598" max="3598" width="9.5703125" style="31" customWidth="1"/>
    <col min="3599" max="3599" width="0.42578125" style="31" customWidth="1"/>
    <col min="3600" max="3606" width="6.42578125" style="31" customWidth="1"/>
    <col min="3607" max="3835" width="11.42578125" style="31"/>
    <col min="3836" max="3836" width="1" style="31" customWidth="1"/>
    <col min="3837" max="3837" width="4.28515625" style="31" customWidth="1"/>
    <col min="3838" max="3838" width="34.7109375" style="31" customWidth="1"/>
    <col min="3839" max="3839" width="0" style="31" hidden="1" customWidth="1"/>
    <col min="3840" max="3840" width="20" style="31" customWidth="1"/>
    <col min="3841" max="3841" width="20.85546875" style="31" customWidth="1"/>
    <col min="3842" max="3842" width="25" style="31" customWidth="1"/>
    <col min="3843" max="3843" width="18.7109375" style="31" customWidth="1"/>
    <col min="3844" max="3844" width="29.7109375" style="31" customWidth="1"/>
    <col min="3845" max="3845" width="13.42578125" style="31" customWidth="1"/>
    <col min="3846" max="3846" width="13.85546875" style="31" customWidth="1"/>
    <col min="3847" max="3851" width="16.5703125" style="31" customWidth="1"/>
    <col min="3852" max="3852" width="20.5703125" style="31" customWidth="1"/>
    <col min="3853" max="3853" width="21.140625" style="31" customWidth="1"/>
    <col min="3854" max="3854" width="9.5703125" style="31" customWidth="1"/>
    <col min="3855" max="3855" width="0.42578125" style="31" customWidth="1"/>
    <col min="3856" max="3862" width="6.42578125" style="31" customWidth="1"/>
    <col min="3863" max="4091" width="11.42578125" style="31"/>
    <col min="4092" max="4092" width="1" style="31" customWidth="1"/>
    <col min="4093" max="4093" width="4.28515625" style="31" customWidth="1"/>
    <col min="4094" max="4094" width="34.7109375" style="31" customWidth="1"/>
    <col min="4095" max="4095" width="0" style="31" hidden="1" customWidth="1"/>
    <col min="4096" max="4096" width="20" style="31" customWidth="1"/>
    <col min="4097" max="4097" width="20.85546875" style="31" customWidth="1"/>
    <col min="4098" max="4098" width="25" style="31" customWidth="1"/>
    <col min="4099" max="4099" width="18.7109375" style="31" customWidth="1"/>
    <col min="4100" max="4100" width="29.7109375" style="31" customWidth="1"/>
    <col min="4101" max="4101" width="13.42578125" style="31" customWidth="1"/>
    <col min="4102" max="4102" width="13.85546875" style="31" customWidth="1"/>
    <col min="4103" max="4107" width="16.5703125" style="31" customWidth="1"/>
    <col min="4108" max="4108" width="20.5703125" style="31" customWidth="1"/>
    <col min="4109" max="4109" width="21.140625" style="31" customWidth="1"/>
    <col min="4110" max="4110" width="9.5703125" style="31" customWidth="1"/>
    <col min="4111" max="4111" width="0.42578125" style="31" customWidth="1"/>
    <col min="4112" max="4118" width="6.42578125" style="31" customWidth="1"/>
    <col min="4119" max="4347" width="11.42578125" style="31"/>
    <col min="4348" max="4348" width="1" style="31" customWidth="1"/>
    <col min="4349" max="4349" width="4.28515625" style="31" customWidth="1"/>
    <col min="4350" max="4350" width="34.7109375" style="31" customWidth="1"/>
    <col min="4351" max="4351" width="0" style="31" hidden="1" customWidth="1"/>
    <col min="4352" max="4352" width="20" style="31" customWidth="1"/>
    <col min="4353" max="4353" width="20.85546875" style="31" customWidth="1"/>
    <col min="4354" max="4354" width="25" style="31" customWidth="1"/>
    <col min="4355" max="4355" width="18.7109375" style="31" customWidth="1"/>
    <col min="4356" max="4356" width="29.7109375" style="31" customWidth="1"/>
    <col min="4357" max="4357" width="13.42578125" style="31" customWidth="1"/>
    <col min="4358" max="4358" width="13.85546875" style="31" customWidth="1"/>
    <col min="4359" max="4363" width="16.5703125" style="31" customWidth="1"/>
    <col min="4364" max="4364" width="20.5703125" style="31" customWidth="1"/>
    <col min="4365" max="4365" width="21.140625" style="31" customWidth="1"/>
    <col min="4366" max="4366" width="9.5703125" style="31" customWidth="1"/>
    <col min="4367" max="4367" width="0.42578125" style="31" customWidth="1"/>
    <col min="4368" max="4374" width="6.42578125" style="31" customWidth="1"/>
    <col min="4375" max="4603" width="11.42578125" style="31"/>
    <col min="4604" max="4604" width="1" style="31" customWidth="1"/>
    <col min="4605" max="4605" width="4.28515625" style="31" customWidth="1"/>
    <col min="4606" max="4606" width="34.7109375" style="31" customWidth="1"/>
    <col min="4607" max="4607" width="0" style="31" hidden="1" customWidth="1"/>
    <col min="4608" max="4608" width="20" style="31" customWidth="1"/>
    <col min="4609" max="4609" width="20.85546875" style="31" customWidth="1"/>
    <col min="4610" max="4610" width="25" style="31" customWidth="1"/>
    <col min="4611" max="4611" width="18.7109375" style="31" customWidth="1"/>
    <col min="4612" max="4612" width="29.7109375" style="31" customWidth="1"/>
    <col min="4613" max="4613" width="13.42578125" style="31" customWidth="1"/>
    <col min="4614" max="4614" width="13.85546875" style="31" customWidth="1"/>
    <col min="4615" max="4619" width="16.5703125" style="31" customWidth="1"/>
    <col min="4620" max="4620" width="20.5703125" style="31" customWidth="1"/>
    <col min="4621" max="4621" width="21.140625" style="31" customWidth="1"/>
    <col min="4622" max="4622" width="9.5703125" style="31" customWidth="1"/>
    <col min="4623" max="4623" width="0.42578125" style="31" customWidth="1"/>
    <col min="4624" max="4630" width="6.42578125" style="31" customWidth="1"/>
    <col min="4631" max="4859" width="11.42578125" style="31"/>
    <col min="4860" max="4860" width="1" style="31" customWidth="1"/>
    <col min="4861" max="4861" width="4.28515625" style="31" customWidth="1"/>
    <col min="4862" max="4862" width="34.7109375" style="31" customWidth="1"/>
    <col min="4863" max="4863" width="0" style="31" hidden="1" customWidth="1"/>
    <col min="4864" max="4864" width="20" style="31" customWidth="1"/>
    <col min="4865" max="4865" width="20.85546875" style="31" customWidth="1"/>
    <col min="4866" max="4866" width="25" style="31" customWidth="1"/>
    <col min="4867" max="4867" width="18.7109375" style="31" customWidth="1"/>
    <col min="4868" max="4868" width="29.7109375" style="31" customWidth="1"/>
    <col min="4869" max="4869" width="13.42578125" style="31" customWidth="1"/>
    <col min="4870" max="4870" width="13.85546875" style="31" customWidth="1"/>
    <col min="4871" max="4875" width="16.5703125" style="31" customWidth="1"/>
    <col min="4876" max="4876" width="20.5703125" style="31" customWidth="1"/>
    <col min="4877" max="4877" width="21.140625" style="31" customWidth="1"/>
    <col min="4878" max="4878" width="9.5703125" style="31" customWidth="1"/>
    <col min="4879" max="4879" width="0.42578125" style="31" customWidth="1"/>
    <col min="4880" max="4886" width="6.42578125" style="31" customWidth="1"/>
    <col min="4887" max="5115" width="11.42578125" style="31"/>
    <col min="5116" max="5116" width="1" style="31" customWidth="1"/>
    <col min="5117" max="5117" width="4.28515625" style="31" customWidth="1"/>
    <col min="5118" max="5118" width="34.7109375" style="31" customWidth="1"/>
    <col min="5119" max="5119" width="0" style="31" hidden="1" customWidth="1"/>
    <col min="5120" max="5120" width="20" style="31" customWidth="1"/>
    <col min="5121" max="5121" width="20.85546875" style="31" customWidth="1"/>
    <col min="5122" max="5122" width="25" style="31" customWidth="1"/>
    <col min="5123" max="5123" width="18.7109375" style="31" customWidth="1"/>
    <col min="5124" max="5124" width="29.7109375" style="31" customWidth="1"/>
    <col min="5125" max="5125" width="13.42578125" style="31" customWidth="1"/>
    <col min="5126" max="5126" width="13.85546875" style="31" customWidth="1"/>
    <col min="5127" max="5131" width="16.5703125" style="31" customWidth="1"/>
    <col min="5132" max="5132" width="20.5703125" style="31" customWidth="1"/>
    <col min="5133" max="5133" width="21.140625" style="31" customWidth="1"/>
    <col min="5134" max="5134" width="9.5703125" style="31" customWidth="1"/>
    <col min="5135" max="5135" width="0.42578125" style="31" customWidth="1"/>
    <col min="5136" max="5142" width="6.42578125" style="31" customWidth="1"/>
    <col min="5143" max="5371" width="11.42578125" style="31"/>
    <col min="5372" max="5372" width="1" style="31" customWidth="1"/>
    <col min="5373" max="5373" width="4.28515625" style="31" customWidth="1"/>
    <col min="5374" max="5374" width="34.7109375" style="31" customWidth="1"/>
    <col min="5375" max="5375" width="0" style="31" hidden="1" customWidth="1"/>
    <col min="5376" max="5376" width="20" style="31" customWidth="1"/>
    <col min="5377" max="5377" width="20.85546875" style="31" customWidth="1"/>
    <col min="5378" max="5378" width="25" style="31" customWidth="1"/>
    <col min="5379" max="5379" width="18.7109375" style="31" customWidth="1"/>
    <col min="5380" max="5380" width="29.7109375" style="31" customWidth="1"/>
    <col min="5381" max="5381" width="13.42578125" style="31" customWidth="1"/>
    <col min="5382" max="5382" width="13.85546875" style="31" customWidth="1"/>
    <col min="5383" max="5387" width="16.5703125" style="31" customWidth="1"/>
    <col min="5388" max="5388" width="20.5703125" style="31" customWidth="1"/>
    <col min="5389" max="5389" width="21.140625" style="31" customWidth="1"/>
    <col min="5390" max="5390" width="9.5703125" style="31" customWidth="1"/>
    <col min="5391" max="5391" width="0.42578125" style="31" customWidth="1"/>
    <col min="5392" max="5398" width="6.42578125" style="31" customWidth="1"/>
    <col min="5399" max="5627" width="11.42578125" style="31"/>
    <col min="5628" max="5628" width="1" style="31" customWidth="1"/>
    <col min="5629" max="5629" width="4.28515625" style="31" customWidth="1"/>
    <col min="5630" max="5630" width="34.7109375" style="31" customWidth="1"/>
    <col min="5631" max="5631" width="0" style="31" hidden="1" customWidth="1"/>
    <col min="5632" max="5632" width="20" style="31" customWidth="1"/>
    <col min="5633" max="5633" width="20.85546875" style="31" customWidth="1"/>
    <col min="5634" max="5634" width="25" style="31" customWidth="1"/>
    <col min="5635" max="5635" width="18.7109375" style="31" customWidth="1"/>
    <col min="5636" max="5636" width="29.7109375" style="31" customWidth="1"/>
    <col min="5637" max="5637" width="13.42578125" style="31" customWidth="1"/>
    <col min="5638" max="5638" width="13.85546875" style="31" customWidth="1"/>
    <col min="5639" max="5643" width="16.5703125" style="31" customWidth="1"/>
    <col min="5644" max="5644" width="20.5703125" style="31" customWidth="1"/>
    <col min="5645" max="5645" width="21.140625" style="31" customWidth="1"/>
    <col min="5646" max="5646" width="9.5703125" style="31" customWidth="1"/>
    <col min="5647" max="5647" width="0.42578125" style="31" customWidth="1"/>
    <col min="5648" max="5654" width="6.42578125" style="31" customWidth="1"/>
    <col min="5655" max="5883" width="11.42578125" style="31"/>
    <col min="5884" max="5884" width="1" style="31" customWidth="1"/>
    <col min="5885" max="5885" width="4.28515625" style="31" customWidth="1"/>
    <col min="5886" max="5886" width="34.7109375" style="31" customWidth="1"/>
    <col min="5887" max="5887" width="0" style="31" hidden="1" customWidth="1"/>
    <col min="5888" max="5888" width="20" style="31" customWidth="1"/>
    <col min="5889" max="5889" width="20.85546875" style="31" customWidth="1"/>
    <col min="5890" max="5890" width="25" style="31" customWidth="1"/>
    <col min="5891" max="5891" width="18.7109375" style="31" customWidth="1"/>
    <col min="5892" max="5892" width="29.7109375" style="31" customWidth="1"/>
    <col min="5893" max="5893" width="13.42578125" style="31" customWidth="1"/>
    <col min="5894" max="5894" width="13.85546875" style="31" customWidth="1"/>
    <col min="5895" max="5899" width="16.5703125" style="31" customWidth="1"/>
    <col min="5900" max="5900" width="20.5703125" style="31" customWidth="1"/>
    <col min="5901" max="5901" width="21.140625" style="31" customWidth="1"/>
    <col min="5902" max="5902" width="9.5703125" style="31" customWidth="1"/>
    <col min="5903" max="5903" width="0.42578125" style="31" customWidth="1"/>
    <col min="5904" max="5910" width="6.42578125" style="31" customWidth="1"/>
    <col min="5911" max="6139" width="11.42578125" style="31"/>
    <col min="6140" max="6140" width="1" style="31" customWidth="1"/>
    <col min="6141" max="6141" width="4.28515625" style="31" customWidth="1"/>
    <col min="6142" max="6142" width="34.7109375" style="31" customWidth="1"/>
    <col min="6143" max="6143" width="0" style="31" hidden="1" customWidth="1"/>
    <col min="6144" max="6144" width="20" style="31" customWidth="1"/>
    <col min="6145" max="6145" width="20.85546875" style="31" customWidth="1"/>
    <col min="6146" max="6146" width="25" style="31" customWidth="1"/>
    <col min="6147" max="6147" width="18.7109375" style="31" customWidth="1"/>
    <col min="6148" max="6148" width="29.7109375" style="31" customWidth="1"/>
    <col min="6149" max="6149" width="13.42578125" style="31" customWidth="1"/>
    <col min="6150" max="6150" width="13.85546875" style="31" customWidth="1"/>
    <col min="6151" max="6155" width="16.5703125" style="31" customWidth="1"/>
    <col min="6156" max="6156" width="20.5703125" style="31" customWidth="1"/>
    <col min="6157" max="6157" width="21.140625" style="31" customWidth="1"/>
    <col min="6158" max="6158" width="9.5703125" style="31" customWidth="1"/>
    <col min="6159" max="6159" width="0.42578125" style="31" customWidth="1"/>
    <col min="6160" max="6166" width="6.42578125" style="31" customWidth="1"/>
    <col min="6167" max="6395" width="11.42578125" style="31"/>
    <col min="6396" max="6396" width="1" style="31" customWidth="1"/>
    <col min="6397" max="6397" width="4.28515625" style="31" customWidth="1"/>
    <col min="6398" max="6398" width="34.7109375" style="31" customWidth="1"/>
    <col min="6399" max="6399" width="0" style="31" hidden="1" customWidth="1"/>
    <col min="6400" max="6400" width="20" style="31" customWidth="1"/>
    <col min="6401" max="6401" width="20.85546875" style="31" customWidth="1"/>
    <col min="6402" max="6402" width="25" style="31" customWidth="1"/>
    <col min="6403" max="6403" width="18.7109375" style="31" customWidth="1"/>
    <col min="6404" max="6404" width="29.7109375" style="31" customWidth="1"/>
    <col min="6405" max="6405" width="13.42578125" style="31" customWidth="1"/>
    <col min="6406" max="6406" width="13.85546875" style="31" customWidth="1"/>
    <col min="6407" max="6411" width="16.5703125" style="31" customWidth="1"/>
    <col min="6412" max="6412" width="20.5703125" style="31" customWidth="1"/>
    <col min="6413" max="6413" width="21.140625" style="31" customWidth="1"/>
    <col min="6414" max="6414" width="9.5703125" style="31" customWidth="1"/>
    <col min="6415" max="6415" width="0.42578125" style="31" customWidth="1"/>
    <col min="6416" max="6422" width="6.42578125" style="31" customWidth="1"/>
    <col min="6423" max="6651" width="11.42578125" style="31"/>
    <col min="6652" max="6652" width="1" style="31" customWidth="1"/>
    <col min="6653" max="6653" width="4.28515625" style="31" customWidth="1"/>
    <col min="6654" max="6654" width="34.7109375" style="31" customWidth="1"/>
    <col min="6655" max="6655" width="0" style="31" hidden="1" customWidth="1"/>
    <col min="6656" max="6656" width="20" style="31" customWidth="1"/>
    <col min="6657" max="6657" width="20.85546875" style="31" customWidth="1"/>
    <col min="6658" max="6658" width="25" style="31" customWidth="1"/>
    <col min="6659" max="6659" width="18.7109375" style="31" customWidth="1"/>
    <col min="6660" max="6660" width="29.7109375" style="31" customWidth="1"/>
    <col min="6661" max="6661" width="13.42578125" style="31" customWidth="1"/>
    <col min="6662" max="6662" width="13.85546875" style="31" customWidth="1"/>
    <col min="6663" max="6667" width="16.5703125" style="31" customWidth="1"/>
    <col min="6668" max="6668" width="20.5703125" style="31" customWidth="1"/>
    <col min="6669" max="6669" width="21.140625" style="31" customWidth="1"/>
    <col min="6670" max="6670" width="9.5703125" style="31" customWidth="1"/>
    <col min="6671" max="6671" width="0.42578125" style="31" customWidth="1"/>
    <col min="6672" max="6678" width="6.42578125" style="31" customWidth="1"/>
    <col min="6679" max="6907" width="11.42578125" style="31"/>
    <col min="6908" max="6908" width="1" style="31" customWidth="1"/>
    <col min="6909" max="6909" width="4.28515625" style="31" customWidth="1"/>
    <col min="6910" max="6910" width="34.7109375" style="31" customWidth="1"/>
    <col min="6911" max="6911" width="0" style="31" hidden="1" customWidth="1"/>
    <col min="6912" max="6912" width="20" style="31" customWidth="1"/>
    <col min="6913" max="6913" width="20.85546875" style="31" customWidth="1"/>
    <col min="6914" max="6914" width="25" style="31" customWidth="1"/>
    <col min="6915" max="6915" width="18.7109375" style="31" customWidth="1"/>
    <col min="6916" max="6916" width="29.7109375" style="31" customWidth="1"/>
    <col min="6917" max="6917" width="13.42578125" style="31" customWidth="1"/>
    <col min="6918" max="6918" width="13.85546875" style="31" customWidth="1"/>
    <col min="6919" max="6923" width="16.5703125" style="31" customWidth="1"/>
    <col min="6924" max="6924" width="20.5703125" style="31" customWidth="1"/>
    <col min="6925" max="6925" width="21.140625" style="31" customWidth="1"/>
    <col min="6926" max="6926" width="9.5703125" style="31" customWidth="1"/>
    <col min="6927" max="6927" width="0.42578125" style="31" customWidth="1"/>
    <col min="6928" max="6934" width="6.42578125" style="31" customWidth="1"/>
    <col min="6935" max="7163" width="11.42578125" style="31"/>
    <col min="7164" max="7164" width="1" style="31" customWidth="1"/>
    <col min="7165" max="7165" width="4.28515625" style="31" customWidth="1"/>
    <col min="7166" max="7166" width="34.7109375" style="31" customWidth="1"/>
    <col min="7167" max="7167" width="0" style="31" hidden="1" customWidth="1"/>
    <col min="7168" max="7168" width="20" style="31" customWidth="1"/>
    <col min="7169" max="7169" width="20.85546875" style="31" customWidth="1"/>
    <col min="7170" max="7170" width="25" style="31" customWidth="1"/>
    <col min="7171" max="7171" width="18.7109375" style="31" customWidth="1"/>
    <col min="7172" max="7172" width="29.7109375" style="31" customWidth="1"/>
    <col min="7173" max="7173" width="13.42578125" style="31" customWidth="1"/>
    <col min="7174" max="7174" width="13.85546875" style="31" customWidth="1"/>
    <col min="7175" max="7179" width="16.5703125" style="31" customWidth="1"/>
    <col min="7180" max="7180" width="20.5703125" style="31" customWidth="1"/>
    <col min="7181" max="7181" width="21.140625" style="31" customWidth="1"/>
    <col min="7182" max="7182" width="9.5703125" style="31" customWidth="1"/>
    <col min="7183" max="7183" width="0.42578125" style="31" customWidth="1"/>
    <col min="7184" max="7190" width="6.42578125" style="31" customWidth="1"/>
    <col min="7191" max="7419" width="11.42578125" style="31"/>
    <col min="7420" max="7420" width="1" style="31" customWidth="1"/>
    <col min="7421" max="7421" width="4.28515625" style="31" customWidth="1"/>
    <col min="7422" max="7422" width="34.7109375" style="31" customWidth="1"/>
    <col min="7423" max="7423" width="0" style="31" hidden="1" customWidth="1"/>
    <col min="7424" max="7424" width="20" style="31" customWidth="1"/>
    <col min="7425" max="7425" width="20.85546875" style="31" customWidth="1"/>
    <col min="7426" max="7426" width="25" style="31" customWidth="1"/>
    <col min="7427" max="7427" width="18.7109375" style="31" customWidth="1"/>
    <col min="7428" max="7428" width="29.7109375" style="31" customWidth="1"/>
    <col min="7429" max="7429" width="13.42578125" style="31" customWidth="1"/>
    <col min="7430" max="7430" width="13.85546875" style="31" customWidth="1"/>
    <col min="7431" max="7435" width="16.5703125" style="31" customWidth="1"/>
    <col min="7436" max="7436" width="20.5703125" style="31" customWidth="1"/>
    <col min="7437" max="7437" width="21.140625" style="31" customWidth="1"/>
    <col min="7438" max="7438" width="9.5703125" style="31" customWidth="1"/>
    <col min="7439" max="7439" width="0.42578125" style="31" customWidth="1"/>
    <col min="7440" max="7446" width="6.42578125" style="31" customWidth="1"/>
    <col min="7447" max="7675" width="11.42578125" style="31"/>
    <col min="7676" max="7676" width="1" style="31" customWidth="1"/>
    <col min="7677" max="7677" width="4.28515625" style="31" customWidth="1"/>
    <col min="7678" max="7678" width="34.7109375" style="31" customWidth="1"/>
    <col min="7679" max="7679" width="0" style="31" hidden="1" customWidth="1"/>
    <col min="7680" max="7680" width="20" style="31" customWidth="1"/>
    <col min="7681" max="7681" width="20.85546875" style="31" customWidth="1"/>
    <col min="7682" max="7682" width="25" style="31" customWidth="1"/>
    <col min="7683" max="7683" width="18.7109375" style="31" customWidth="1"/>
    <col min="7684" max="7684" width="29.7109375" style="31" customWidth="1"/>
    <col min="7685" max="7685" width="13.42578125" style="31" customWidth="1"/>
    <col min="7686" max="7686" width="13.85546875" style="31" customWidth="1"/>
    <col min="7687" max="7691" width="16.5703125" style="31" customWidth="1"/>
    <col min="7692" max="7692" width="20.5703125" style="31" customWidth="1"/>
    <col min="7693" max="7693" width="21.140625" style="31" customWidth="1"/>
    <col min="7694" max="7694" width="9.5703125" style="31" customWidth="1"/>
    <col min="7695" max="7695" width="0.42578125" style="31" customWidth="1"/>
    <col min="7696" max="7702" width="6.42578125" style="31" customWidth="1"/>
    <col min="7703" max="7931" width="11.42578125" style="31"/>
    <col min="7932" max="7932" width="1" style="31" customWidth="1"/>
    <col min="7933" max="7933" width="4.28515625" style="31" customWidth="1"/>
    <col min="7934" max="7934" width="34.7109375" style="31" customWidth="1"/>
    <col min="7935" max="7935" width="0" style="31" hidden="1" customWidth="1"/>
    <col min="7936" max="7936" width="20" style="31" customWidth="1"/>
    <col min="7937" max="7937" width="20.85546875" style="31" customWidth="1"/>
    <col min="7938" max="7938" width="25" style="31" customWidth="1"/>
    <col min="7939" max="7939" width="18.7109375" style="31" customWidth="1"/>
    <col min="7940" max="7940" width="29.7109375" style="31" customWidth="1"/>
    <col min="7941" max="7941" width="13.42578125" style="31" customWidth="1"/>
    <col min="7942" max="7942" width="13.85546875" style="31" customWidth="1"/>
    <col min="7943" max="7947" width="16.5703125" style="31" customWidth="1"/>
    <col min="7948" max="7948" width="20.5703125" style="31" customWidth="1"/>
    <col min="7949" max="7949" width="21.140625" style="31" customWidth="1"/>
    <col min="7950" max="7950" width="9.5703125" style="31" customWidth="1"/>
    <col min="7951" max="7951" width="0.42578125" style="31" customWidth="1"/>
    <col min="7952" max="7958" width="6.42578125" style="31" customWidth="1"/>
    <col min="7959" max="8187" width="11.42578125" style="31"/>
    <col min="8188" max="8188" width="1" style="31" customWidth="1"/>
    <col min="8189" max="8189" width="4.28515625" style="31" customWidth="1"/>
    <col min="8190" max="8190" width="34.7109375" style="31" customWidth="1"/>
    <col min="8191" max="8191" width="0" style="31" hidden="1" customWidth="1"/>
    <col min="8192" max="8192" width="20" style="31" customWidth="1"/>
    <col min="8193" max="8193" width="20.85546875" style="31" customWidth="1"/>
    <col min="8194" max="8194" width="25" style="31" customWidth="1"/>
    <col min="8195" max="8195" width="18.7109375" style="31" customWidth="1"/>
    <col min="8196" max="8196" width="29.7109375" style="31" customWidth="1"/>
    <col min="8197" max="8197" width="13.42578125" style="31" customWidth="1"/>
    <col min="8198" max="8198" width="13.85546875" style="31" customWidth="1"/>
    <col min="8199" max="8203" width="16.5703125" style="31" customWidth="1"/>
    <col min="8204" max="8204" width="20.5703125" style="31" customWidth="1"/>
    <col min="8205" max="8205" width="21.140625" style="31" customWidth="1"/>
    <col min="8206" max="8206" width="9.5703125" style="31" customWidth="1"/>
    <col min="8207" max="8207" width="0.42578125" style="31" customWidth="1"/>
    <col min="8208" max="8214" width="6.42578125" style="31" customWidth="1"/>
    <col min="8215" max="8443" width="11.42578125" style="31"/>
    <col min="8444" max="8444" width="1" style="31" customWidth="1"/>
    <col min="8445" max="8445" width="4.28515625" style="31" customWidth="1"/>
    <col min="8446" max="8446" width="34.7109375" style="31" customWidth="1"/>
    <col min="8447" max="8447" width="0" style="31" hidden="1" customWidth="1"/>
    <col min="8448" max="8448" width="20" style="31" customWidth="1"/>
    <col min="8449" max="8449" width="20.85546875" style="31" customWidth="1"/>
    <col min="8450" max="8450" width="25" style="31" customWidth="1"/>
    <col min="8451" max="8451" width="18.7109375" style="31" customWidth="1"/>
    <col min="8452" max="8452" width="29.7109375" style="31" customWidth="1"/>
    <col min="8453" max="8453" width="13.42578125" style="31" customWidth="1"/>
    <col min="8454" max="8454" width="13.85546875" style="31" customWidth="1"/>
    <col min="8455" max="8459" width="16.5703125" style="31" customWidth="1"/>
    <col min="8460" max="8460" width="20.5703125" style="31" customWidth="1"/>
    <col min="8461" max="8461" width="21.140625" style="31" customWidth="1"/>
    <col min="8462" max="8462" width="9.5703125" style="31" customWidth="1"/>
    <col min="8463" max="8463" width="0.42578125" style="31" customWidth="1"/>
    <col min="8464" max="8470" width="6.42578125" style="31" customWidth="1"/>
    <col min="8471" max="8699" width="11.42578125" style="31"/>
    <col min="8700" max="8700" width="1" style="31" customWidth="1"/>
    <col min="8701" max="8701" width="4.28515625" style="31" customWidth="1"/>
    <col min="8702" max="8702" width="34.7109375" style="31" customWidth="1"/>
    <col min="8703" max="8703" width="0" style="31" hidden="1" customWidth="1"/>
    <col min="8704" max="8704" width="20" style="31" customWidth="1"/>
    <col min="8705" max="8705" width="20.85546875" style="31" customWidth="1"/>
    <col min="8706" max="8706" width="25" style="31" customWidth="1"/>
    <col min="8707" max="8707" width="18.7109375" style="31" customWidth="1"/>
    <col min="8708" max="8708" width="29.7109375" style="31" customWidth="1"/>
    <col min="8709" max="8709" width="13.42578125" style="31" customWidth="1"/>
    <col min="8710" max="8710" width="13.85546875" style="31" customWidth="1"/>
    <col min="8711" max="8715" width="16.5703125" style="31" customWidth="1"/>
    <col min="8716" max="8716" width="20.5703125" style="31" customWidth="1"/>
    <col min="8717" max="8717" width="21.140625" style="31" customWidth="1"/>
    <col min="8718" max="8718" width="9.5703125" style="31" customWidth="1"/>
    <col min="8719" max="8719" width="0.42578125" style="31" customWidth="1"/>
    <col min="8720" max="8726" width="6.42578125" style="31" customWidth="1"/>
    <col min="8727" max="8955" width="11.42578125" style="31"/>
    <col min="8956" max="8956" width="1" style="31" customWidth="1"/>
    <col min="8957" max="8957" width="4.28515625" style="31" customWidth="1"/>
    <col min="8958" max="8958" width="34.7109375" style="31" customWidth="1"/>
    <col min="8959" max="8959" width="0" style="31" hidden="1" customWidth="1"/>
    <col min="8960" max="8960" width="20" style="31" customWidth="1"/>
    <col min="8961" max="8961" width="20.85546875" style="31" customWidth="1"/>
    <col min="8962" max="8962" width="25" style="31" customWidth="1"/>
    <col min="8963" max="8963" width="18.7109375" style="31" customWidth="1"/>
    <col min="8964" max="8964" width="29.7109375" style="31" customWidth="1"/>
    <col min="8965" max="8965" width="13.42578125" style="31" customWidth="1"/>
    <col min="8966" max="8966" width="13.85546875" style="31" customWidth="1"/>
    <col min="8967" max="8971" width="16.5703125" style="31" customWidth="1"/>
    <col min="8972" max="8972" width="20.5703125" style="31" customWidth="1"/>
    <col min="8973" max="8973" width="21.140625" style="31" customWidth="1"/>
    <col min="8974" max="8974" width="9.5703125" style="31" customWidth="1"/>
    <col min="8975" max="8975" width="0.42578125" style="31" customWidth="1"/>
    <col min="8976" max="8982" width="6.42578125" style="31" customWidth="1"/>
    <col min="8983" max="9211" width="11.42578125" style="31"/>
    <col min="9212" max="9212" width="1" style="31" customWidth="1"/>
    <col min="9213" max="9213" width="4.28515625" style="31" customWidth="1"/>
    <col min="9214" max="9214" width="34.7109375" style="31" customWidth="1"/>
    <col min="9215" max="9215" width="0" style="31" hidden="1" customWidth="1"/>
    <col min="9216" max="9216" width="20" style="31" customWidth="1"/>
    <col min="9217" max="9217" width="20.85546875" style="31" customWidth="1"/>
    <col min="9218" max="9218" width="25" style="31" customWidth="1"/>
    <col min="9219" max="9219" width="18.7109375" style="31" customWidth="1"/>
    <col min="9220" max="9220" width="29.7109375" style="31" customWidth="1"/>
    <col min="9221" max="9221" width="13.42578125" style="31" customWidth="1"/>
    <col min="9222" max="9222" width="13.85546875" style="31" customWidth="1"/>
    <col min="9223" max="9227" width="16.5703125" style="31" customWidth="1"/>
    <col min="9228" max="9228" width="20.5703125" style="31" customWidth="1"/>
    <col min="9229" max="9229" width="21.140625" style="31" customWidth="1"/>
    <col min="9230" max="9230" width="9.5703125" style="31" customWidth="1"/>
    <col min="9231" max="9231" width="0.42578125" style="31" customWidth="1"/>
    <col min="9232" max="9238" width="6.42578125" style="31" customWidth="1"/>
    <col min="9239" max="9467" width="11.42578125" style="31"/>
    <col min="9468" max="9468" width="1" style="31" customWidth="1"/>
    <col min="9469" max="9469" width="4.28515625" style="31" customWidth="1"/>
    <col min="9470" max="9470" width="34.7109375" style="31" customWidth="1"/>
    <col min="9471" max="9471" width="0" style="31" hidden="1" customWidth="1"/>
    <col min="9472" max="9472" width="20" style="31" customWidth="1"/>
    <col min="9473" max="9473" width="20.85546875" style="31" customWidth="1"/>
    <col min="9474" max="9474" width="25" style="31" customWidth="1"/>
    <col min="9475" max="9475" width="18.7109375" style="31" customWidth="1"/>
    <col min="9476" max="9476" width="29.7109375" style="31" customWidth="1"/>
    <col min="9477" max="9477" width="13.42578125" style="31" customWidth="1"/>
    <col min="9478" max="9478" width="13.85546875" style="31" customWidth="1"/>
    <col min="9479" max="9483" width="16.5703125" style="31" customWidth="1"/>
    <col min="9484" max="9484" width="20.5703125" style="31" customWidth="1"/>
    <col min="9485" max="9485" width="21.140625" style="31" customWidth="1"/>
    <col min="9486" max="9486" width="9.5703125" style="31" customWidth="1"/>
    <col min="9487" max="9487" width="0.42578125" style="31" customWidth="1"/>
    <col min="9488" max="9494" width="6.42578125" style="31" customWidth="1"/>
    <col min="9495" max="9723" width="11.42578125" style="31"/>
    <col min="9724" max="9724" width="1" style="31" customWidth="1"/>
    <col min="9725" max="9725" width="4.28515625" style="31" customWidth="1"/>
    <col min="9726" max="9726" width="34.7109375" style="31" customWidth="1"/>
    <col min="9727" max="9727" width="0" style="31" hidden="1" customWidth="1"/>
    <col min="9728" max="9728" width="20" style="31" customWidth="1"/>
    <col min="9729" max="9729" width="20.85546875" style="31" customWidth="1"/>
    <col min="9730" max="9730" width="25" style="31" customWidth="1"/>
    <col min="9731" max="9731" width="18.7109375" style="31" customWidth="1"/>
    <col min="9732" max="9732" width="29.7109375" style="31" customWidth="1"/>
    <col min="9733" max="9733" width="13.42578125" style="31" customWidth="1"/>
    <col min="9734" max="9734" width="13.85546875" style="31" customWidth="1"/>
    <col min="9735" max="9739" width="16.5703125" style="31" customWidth="1"/>
    <col min="9740" max="9740" width="20.5703125" style="31" customWidth="1"/>
    <col min="9741" max="9741" width="21.140625" style="31" customWidth="1"/>
    <col min="9742" max="9742" width="9.5703125" style="31" customWidth="1"/>
    <col min="9743" max="9743" width="0.42578125" style="31" customWidth="1"/>
    <col min="9744" max="9750" width="6.42578125" style="31" customWidth="1"/>
    <col min="9751" max="9979" width="11.42578125" style="31"/>
    <col min="9980" max="9980" width="1" style="31" customWidth="1"/>
    <col min="9981" max="9981" width="4.28515625" style="31" customWidth="1"/>
    <col min="9982" max="9982" width="34.7109375" style="31" customWidth="1"/>
    <col min="9983" max="9983" width="0" style="31" hidden="1" customWidth="1"/>
    <col min="9984" max="9984" width="20" style="31" customWidth="1"/>
    <col min="9985" max="9985" width="20.85546875" style="31" customWidth="1"/>
    <col min="9986" max="9986" width="25" style="31" customWidth="1"/>
    <col min="9987" max="9987" width="18.7109375" style="31" customWidth="1"/>
    <col min="9988" max="9988" width="29.7109375" style="31" customWidth="1"/>
    <col min="9989" max="9989" width="13.42578125" style="31" customWidth="1"/>
    <col min="9990" max="9990" width="13.85546875" style="31" customWidth="1"/>
    <col min="9991" max="9995" width="16.5703125" style="31" customWidth="1"/>
    <col min="9996" max="9996" width="20.5703125" style="31" customWidth="1"/>
    <col min="9997" max="9997" width="21.140625" style="31" customWidth="1"/>
    <col min="9998" max="9998" width="9.5703125" style="31" customWidth="1"/>
    <col min="9999" max="9999" width="0.42578125" style="31" customWidth="1"/>
    <col min="10000" max="10006" width="6.42578125" style="31" customWidth="1"/>
    <col min="10007" max="10235" width="11.42578125" style="31"/>
    <col min="10236" max="10236" width="1" style="31" customWidth="1"/>
    <col min="10237" max="10237" width="4.28515625" style="31" customWidth="1"/>
    <col min="10238" max="10238" width="34.7109375" style="31" customWidth="1"/>
    <col min="10239" max="10239" width="0" style="31" hidden="1" customWidth="1"/>
    <col min="10240" max="10240" width="20" style="31" customWidth="1"/>
    <col min="10241" max="10241" width="20.85546875" style="31" customWidth="1"/>
    <col min="10242" max="10242" width="25" style="31" customWidth="1"/>
    <col min="10243" max="10243" width="18.7109375" style="31" customWidth="1"/>
    <col min="10244" max="10244" width="29.7109375" style="31" customWidth="1"/>
    <col min="10245" max="10245" width="13.42578125" style="31" customWidth="1"/>
    <col min="10246" max="10246" width="13.85546875" style="31" customWidth="1"/>
    <col min="10247" max="10251" width="16.5703125" style="31" customWidth="1"/>
    <col min="10252" max="10252" width="20.5703125" style="31" customWidth="1"/>
    <col min="10253" max="10253" width="21.140625" style="31" customWidth="1"/>
    <col min="10254" max="10254" width="9.5703125" style="31" customWidth="1"/>
    <col min="10255" max="10255" width="0.42578125" style="31" customWidth="1"/>
    <col min="10256" max="10262" width="6.42578125" style="31" customWidth="1"/>
    <col min="10263" max="10491" width="11.42578125" style="31"/>
    <col min="10492" max="10492" width="1" style="31" customWidth="1"/>
    <col min="10493" max="10493" width="4.28515625" style="31" customWidth="1"/>
    <col min="10494" max="10494" width="34.7109375" style="31" customWidth="1"/>
    <col min="10495" max="10495" width="0" style="31" hidden="1" customWidth="1"/>
    <col min="10496" max="10496" width="20" style="31" customWidth="1"/>
    <col min="10497" max="10497" width="20.85546875" style="31" customWidth="1"/>
    <col min="10498" max="10498" width="25" style="31" customWidth="1"/>
    <col min="10499" max="10499" width="18.7109375" style="31" customWidth="1"/>
    <col min="10500" max="10500" width="29.7109375" style="31" customWidth="1"/>
    <col min="10501" max="10501" width="13.42578125" style="31" customWidth="1"/>
    <col min="10502" max="10502" width="13.85546875" style="31" customWidth="1"/>
    <col min="10503" max="10507" width="16.5703125" style="31" customWidth="1"/>
    <col min="10508" max="10508" width="20.5703125" style="31" customWidth="1"/>
    <col min="10509" max="10509" width="21.140625" style="31" customWidth="1"/>
    <col min="10510" max="10510" width="9.5703125" style="31" customWidth="1"/>
    <col min="10511" max="10511" width="0.42578125" style="31" customWidth="1"/>
    <col min="10512" max="10518" width="6.42578125" style="31" customWidth="1"/>
    <col min="10519" max="10747" width="11.42578125" style="31"/>
    <col min="10748" max="10748" width="1" style="31" customWidth="1"/>
    <col min="10749" max="10749" width="4.28515625" style="31" customWidth="1"/>
    <col min="10750" max="10750" width="34.7109375" style="31" customWidth="1"/>
    <col min="10751" max="10751" width="0" style="31" hidden="1" customWidth="1"/>
    <col min="10752" max="10752" width="20" style="31" customWidth="1"/>
    <col min="10753" max="10753" width="20.85546875" style="31" customWidth="1"/>
    <col min="10754" max="10754" width="25" style="31" customWidth="1"/>
    <col min="10755" max="10755" width="18.7109375" style="31" customWidth="1"/>
    <col min="10756" max="10756" width="29.7109375" style="31" customWidth="1"/>
    <col min="10757" max="10757" width="13.42578125" style="31" customWidth="1"/>
    <col min="10758" max="10758" width="13.85546875" style="31" customWidth="1"/>
    <col min="10759" max="10763" width="16.5703125" style="31" customWidth="1"/>
    <col min="10764" max="10764" width="20.5703125" style="31" customWidth="1"/>
    <col min="10765" max="10765" width="21.140625" style="31" customWidth="1"/>
    <col min="10766" max="10766" width="9.5703125" style="31" customWidth="1"/>
    <col min="10767" max="10767" width="0.42578125" style="31" customWidth="1"/>
    <col min="10768" max="10774" width="6.42578125" style="31" customWidth="1"/>
    <col min="10775" max="11003" width="11.42578125" style="31"/>
    <col min="11004" max="11004" width="1" style="31" customWidth="1"/>
    <col min="11005" max="11005" width="4.28515625" style="31" customWidth="1"/>
    <col min="11006" max="11006" width="34.7109375" style="31" customWidth="1"/>
    <col min="11007" max="11007" width="0" style="31" hidden="1" customWidth="1"/>
    <col min="11008" max="11008" width="20" style="31" customWidth="1"/>
    <col min="11009" max="11009" width="20.85546875" style="31" customWidth="1"/>
    <col min="11010" max="11010" width="25" style="31" customWidth="1"/>
    <col min="11011" max="11011" width="18.7109375" style="31" customWidth="1"/>
    <col min="11012" max="11012" width="29.7109375" style="31" customWidth="1"/>
    <col min="11013" max="11013" width="13.42578125" style="31" customWidth="1"/>
    <col min="11014" max="11014" width="13.85546875" style="31" customWidth="1"/>
    <col min="11015" max="11019" width="16.5703125" style="31" customWidth="1"/>
    <col min="11020" max="11020" width="20.5703125" style="31" customWidth="1"/>
    <col min="11021" max="11021" width="21.140625" style="31" customWidth="1"/>
    <col min="11022" max="11022" width="9.5703125" style="31" customWidth="1"/>
    <col min="11023" max="11023" width="0.42578125" style="31" customWidth="1"/>
    <col min="11024" max="11030" width="6.42578125" style="31" customWidth="1"/>
    <col min="11031" max="11259" width="11.42578125" style="31"/>
    <col min="11260" max="11260" width="1" style="31" customWidth="1"/>
    <col min="11261" max="11261" width="4.28515625" style="31" customWidth="1"/>
    <col min="11262" max="11262" width="34.7109375" style="31" customWidth="1"/>
    <col min="11263" max="11263" width="0" style="31" hidden="1" customWidth="1"/>
    <col min="11264" max="11264" width="20" style="31" customWidth="1"/>
    <col min="11265" max="11265" width="20.85546875" style="31" customWidth="1"/>
    <col min="11266" max="11266" width="25" style="31" customWidth="1"/>
    <col min="11267" max="11267" width="18.7109375" style="31" customWidth="1"/>
    <col min="11268" max="11268" width="29.7109375" style="31" customWidth="1"/>
    <col min="11269" max="11269" width="13.42578125" style="31" customWidth="1"/>
    <col min="11270" max="11270" width="13.85546875" style="31" customWidth="1"/>
    <col min="11271" max="11275" width="16.5703125" style="31" customWidth="1"/>
    <col min="11276" max="11276" width="20.5703125" style="31" customWidth="1"/>
    <col min="11277" max="11277" width="21.140625" style="31" customWidth="1"/>
    <col min="11278" max="11278" width="9.5703125" style="31" customWidth="1"/>
    <col min="11279" max="11279" width="0.42578125" style="31" customWidth="1"/>
    <col min="11280" max="11286" width="6.42578125" style="31" customWidth="1"/>
    <col min="11287" max="11515" width="11.42578125" style="31"/>
    <col min="11516" max="11516" width="1" style="31" customWidth="1"/>
    <col min="11517" max="11517" width="4.28515625" style="31" customWidth="1"/>
    <col min="11518" max="11518" width="34.7109375" style="31" customWidth="1"/>
    <col min="11519" max="11519" width="0" style="31" hidden="1" customWidth="1"/>
    <col min="11520" max="11520" width="20" style="31" customWidth="1"/>
    <col min="11521" max="11521" width="20.85546875" style="31" customWidth="1"/>
    <col min="11522" max="11522" width="25" style="31" customWidth="1"/>
    <col min="11523" max="11523" width="18.7109375" style="31" customWidth="1"/>
    <col min="11524" max="11524" width="29.7109375" style="31" customWidth="1"/>
    <col min="11525" max="11525" width="13.42578125" style="31" customWidth="1"/>
    <col min="11526" max="11526" width="13.85546875" style="31" customWidth="1"/>
    <col min="11527" max="11531" width="16.5703125" style="31" customWidth="1"/>
    <col min="11532" max="11532" width="20.5703125" style="31" customWidth="1"/>
    <col min="11533" max="11533" width="21.140625" style="31" customWidth="1"/>
    <col min="11534" max="11534" width="9.5703125" style="31" customWidth="1"/>
    <col min="11535" max="11535" width="0.42578125" style="31" customWidth="1"/>
    <col min="11536" max="11542" width="6.42578125" style="31" customWidth="1"/>
    <col min="11543" max="11771" width="11.42578125" style="31"/>
    <col min="11772" max="11772" width="1" style="31" customWidth="1"/>
    <col min="11773" max="11773" width="4.28515625" style="31" customWidth="1"/>
    <col min="11774" max="11774" width="34.7109375" style="31" customWidth="1"/>
    <col min="11775" max="11775" width="0" style="31" hidden="1" customWidth="1"/>
    <col min="11776" max="11776" width="20" style="31" customWidth="1"/>
    <col min="11777" max="11777" width="20.85546875" style="31" customWidth="1"/>
    <col min="11778" max="11778" width="25" style="31" customWidth="1"/>
    <col min="11779" max="11779" width="18.7109375" style="31" customWidth="1"/>
    <col min="11780" max="11780" width="29.7109375" style="31" customWidth="1"/>
    <col min="11781" max="11781" width="13.42578125" style="31" customWidth="1"/>
    <col min="11782" max="11782" width="13.85546875" style="31" customWidth="1"/>
    <col min="11783" max="11787" width="16.5703125" style="31" customWidth="1"/>
    <col min="11788" max="11788" width="20.5703125" style="31" customWidth="1"/>
    <col min="11789" max="11789" width="21.140625" style="31" customWidth="1"/>
    <col min="11790" max="11790" width="9.5703125" style="31" customWidth="1"/>
    <col min="11791" max="11791" width="0.42578125" style="31" customWidth="1"/>
    <col min="11792" max="11798" width="6.42578125" style="31" customWidth="1"/>
    <col min="11799" max="12027" width="11.42578125" style="31"/>
    <col min="12028" max="12028" width="1" style="31" customWidth="1"/>
    <col min="12029" max="12029" width="4.28515625" style="31" customWidth="1"/>
    <col min="12030" max="12030" width="34.7109375" style="31" customWidth="1"/>
    <col min="12031" max="12031" width="0" style="31" hidden="1" customWidth="1"/>
    <col min="12032" max="12032" width="20" style="31" customWidth="1"/>
    <col min="12033" max="12033" width="20.85546875" style="31" customWidth="1"/>
    <col min="12034" max="12034" width="25" style="31" customWidth="1"/>
    <col min="12035" max="12035" width="18.7109375" style="31" customWidth="1"/>
    <col min="12036" max="12036" width="29.7109375" style="31" customWidth="1"/>
    <col min="12037" max="12037" width="13.42578125" style="31" customWidth="1"/>
    <col min="12038" max="12038" width="13.85546875" style="31" customWidth="1"/>
    <col min="12039" max="12043" width="16.5703125" style="31" customWidth="1"/>
    <col min="12044" max="12044" width="20.5703125" style="31" customWidth="1"/>
    <col min="12045" max="12045" width="21.140625" style="31" customWidth="1"/>
    <col min="12046" max="12046" width="9.5703125" style="31" customWidth="1"/>
    <col min="12047" max="12047" width="0.42578125" style="31" customWidth="1"/>
    <col min="12048" max="12054" width="6.42578125" style="31" customWidth="1"/>
    <col min="12055" max="12283" width="11.42578125" style="31"/>
    <col min="12284" max="12284" width="1" style="31" customWidth="1"/>
    <col min="12285" max="12285" width="4.28515625" style="31" customWidth="1"/>
    <col min="12286" max="12286" width="34.7109375" style="31" customWidth="1"/>
    <col min="12287" max="12287" width="0" style="31" hidden="1" customWidth="1"/>
    <col min="12288" max="12288" width="20" style="31" customWidth="1"/>
    <col min="12289" max="12289" width="20.85546875" style="31" customWidth="1"/>
    <col min="12290" max="12290" width="25" style="31" customWidth="1"/>
    <col min="12291" max="12291" width="18.7109375" style="31" customWidth="1"/>
    <col min="12292" max="12292" width="29.7109375" style="31" customWidth="1"/>
    <col min="12293" max="12293" width="13.42578125" style="31" customWidth="1"/>
    <col min="12294" max="12294" width="13.85546875" style="31" customWidth="1"/>
    <col min="12295" max="12299" width="16.5703125" style="31" customWidth="1"/>
    <col min="12300" max="12300" width="20.5703125" style="31" customWidth="1"/>
    <col min="12301" max="12301" width="21.140625" style="31" customWidth="1"/>
    <col min="12302" max="12302" width="9.5703125" style="31" customWidth="1"/>
    <col min="12303" max="12303" width="0.42578125" style="31" customWidth="1"/>
    <col min="12304" max="12310" width="6.42578125" style="31" customWidth="1"/>
    <col min="12311" max="12539" width="11.42578125" style="31"/>
    <col min="12540" max="12540" width="1" style="31" customWidth="1"/>
    <col min="12541" max="12541" width="4.28515625" style="31" customWidth="1"/>
    <col min="12542" max="12542" width="34.7109375" style="31" customWidth="1"/>
    <col min="12543" max="12543" width="0" style="31" hidden="1" customWidth="1"/>
    <col min="12544" max="12544" width="20" style="31" customWidth="1"/>
    <col min="12545" max="12545" width="20.85546875" style="31" customWidth="1"/>
    <col min="12546" max="12546" width="25" style="31" customWidth="1"/>
    <col min="12547" max="12547" width="18.7109375" style="31" customWidth="1"/>
    <col min="12548" max="12548" width="29.7109375" style="31" customWidth="1"/>
    <col min="12549" max="12549" width="13.42578125" style="31" customWidth="1"/>
    <col min="12550" max="12550" width="13.85546875" style="31" customWidth="1"/>
    <col min="12551" max="12555" width="16.5703125" style="31" customWidth="1"/>
    <col min="12556" max="12556" width="20.5703125" style="31" customWidth="1"/>
    <col min="12557" max="12557" width="21.140625" style="31" customWidth="1"/>
    <col min="12558" max="12558" width="9.5703125" style="31" customWidth="1"/>
    <col min="12559" max="12559" width="0.42578125" style="31" customWidth="1"/>
    <col min="12560" max="12566" width="6.42578125" style="31" customWidth="1"/>
    <col min="12567" max="12795" width="11.42578125" style="31"/>
    <col min="12796" max="12796" width="1" style="31" customWidth="1"/>
    <col min="12797" max="12797" width="4.28515625" style="31" customWidth="1"/>
    <col min="12798" max="12798" width="34.7109375" style="31" customWidth="1"/>
    <col min="12799" max="12799" width="0" style="31" hidden="1" customWidth="1"/>
    <col min="12800" max="12800" width="20" style="31" customWidth="1"/>
    <col min="12801" max="12801" width="20.85546875" style="31" customWidth="1"/>
    <col min="12802" max="12802" width="25" style="31" customWidth="1"/>
    <col min="12803" max="12803" width="18.7109375" style="31" customWidth="1"/>
    <col min="12804" max="12804" width="29.7109375" style="31" customWidth="1"/>
    <col min="12805" max="12805" width="13.42578125" style="31" customWidth="1"/>
    <col min="12806" max="12806" width="13.85546875" style="31" customWidth="1"/>
    <col min="12807" max="12811" width="16.5703125" style="31" customWidth="1"/>
    <col min="12812" max="12812" width="20.5703125" style="31" customWidth="1"/>
    <col min="12813" max="12813" width="21.140625" style="31" customWidth="1"/>
    <col min="12814" max="12814" width="9.5703125" style="31" customWidth="1"/>
    <col min="12815" max="12815" width="0.42578125" style="31" customWidth="1"/>
    <col min="12816" max="12822" width="6.42578125" style="31" customWidth="1"/>
    <col min="12823" max="13051" width="11.42578125" style="31"/>
    <col min="13052" max="13052" width="1" style="31" customWidth="1"/>
    <col min="13053" max="13053" width="4.28515625" style="31" customWidth="1"/>
    <col min="13054" max="13054" width="34.7109375" style="31" customWidth="1"/>
    <col min="13055" max="13055" width="0" style="31" hidden="1" customWidth="1"/>
    <col min="13056" max="13056" width="20" style="31" customWidth="1"/>
    <col min="13057" max="13057" width="20.85546875" style="31" customWidth="1"/>
    <col min="13058" max="13058" width="25" style="31" customWidth="1"/>
    <col min="13059" max="13059" width="18.7109375" style="31" customWidth="1"/>
    <col min="13060" max="13060" width="29.7109375" style="31" customWidth="1"/>
    <col min="13061" max="13061" width="13.42578125" style="31" customWidth="1"/>
    <col min="13062" max="13062" width="13.85546875" style="31" customWidth="1"/>
    <col min="13063" max="13067" width="16.5703125" style="31" customWidth="1"/>
    <col min="13068" max="13068" width="20.5703125" style="31" customWidth="1"/>
    <col min="13069" max="13069" width="21.140625" style="31" customWidth="1"/>
    <col min="13070" max="13070" width="9.5703125" style="31" customWidth="1"/>
    <col min="13071" max="13071" width="0.42578125" style="31" customWidth="1"/>
    <col min="13072" max="13078" width="6.42578125" style="31" customWidth="1"/>
    <col min="13079" max="13307" width="11.42578125" style="31"/>
    <col min="13308" max="13308" width="1" style="31" customWidth="1"/>
    <col min="13309" max="13309" width="4.28515625" style="31" customWidth="1"/>
    <col min="13310" max="13310" width="34.7109375" style="31" customWidth="1"/>
    <col min="13311" max="13311" width="0" style="31" hidden="1" customWidth="1"/>
    <col min="13312" max="13312" width="20" style="31" customWidth="1"/>
    <col min="13313" max="13313" width="20.85546875" style="31" customWidth="1"/>
    <col min="13314" max="13314" width="25" style="31" customWidth="1"/>
    <col min="13315" max="13315" width="18.7109375" style="31" customWidth="1"/>
    <col min="13316" max="13316" width="29.7109375" style="31" customWidth="1"/>
    <col min="13317" max="13317" width="13.42578125" style="31" customWidth="1"/>
    <col min="13318" max="13318" width="13.85546875" style="31" customWidth="1"/>
    <col min="13319" max="13323" width="16.5703125" style="31" customWidth="1"/>
    <col min="13324" max="13324" width="20.5703125" style="31" customWidth="1"/>
    <col min="13325" max="13325" width="21.140625" style="31" customWidth="1"/>
    <col min="13326" max="13326" width="9.5703125" style="31" customWidth="1"/>
    <col min="13327" max="13327" width="0.42578125" style="31" customWidth="1"/>
    <col min="13328" max="13334" width="6.42578125" style="31" customWidth="1"/>
    <col min="13335" max="13563" width="11.42578125" style="31"/>
    <col min="13564" max="13564" width="1" style="31" customWidth="1"/>
    <col min="13565" max="13565" width="4.28515625" style="31" customWidth="1"/>
    <col min="13566" max="13566" width="34.7109375" style="31" customWidth="1"/>
    <col min="13567" max="13567" width="0" style="31" hidden="1" customWidth="1"/>
    <col min="13568" max="13568" width="20" style="31" customWidth="1"/>
    <col min="13569" max="13569" width="20.85546875" style="31" customWidth="1"/>
    <col min="13570" max="13570" width="25" style="31" customWidth="1"/>
    <col min="13571" max="13571" width="18.7109375" style="31" customWidth="1"/>
    <col min="13572" max="13572" width="29.7109375" style="31" customWidth="1"/>
    <col min="13573" max="13573" width="13.42578125" style="31" customWidth="1"/>
    <col min="13574" max="13574" width="13.85546875" style="31" customWidth="1"/>
    <col min="13575" max="13579" width="16.5703125" style="31" customWidth="1"/>
    <col min="13580" max="13580" width="20.5703125" style="31" customWidth="1"/>
    <col min="13581" max="13581" width="21.140625" style="31" customWidth="1"/>
    <col min="13582" max="13582" width="9.5703125" style="31" customWidth="1"/>
    <col min="13583" max="13583" width="0.42578125" style="31" customWidth="1"/>
    <col min="13584" max="13590" width="6.42578125" style="31" customWidth="1"/>
    <col min="13591" max="13819" width="11.42578125" style="31"/>
    <col min="13820" max="13820" width="1" style="31" customWidth="1"/>
    <col min="13821" max="13821" width="4.28515625" style="31" customWidth="1"/>
    <col min="13822" max="13822" width="34.7109375" style="31" customWidth="1"/>
    <col min="13823" max="13823" width="0" style="31" hidden="1" customWidth="1"/>
    <col min="13824" max="13824" width="20" style="31" customWidth="1"/>
    <col min="13825" max="13825" width="20.85546875" style="31" customWidth="1"/>
    <col min="13826" max="13826" width="25" style="31" customWidth="1"/>
    <col min="13827" max="13827" width="18.7109375" style="31" customWidth="1"/>
    <col min="13828" max="13828" width="29.7109375" style="31" customWidth="1"/>
    <col min="13829" max="13829" width="13.42578125" style="31" customWidth="1"/>
    <col min="13830" max="13830" width="13.85546875" style="31" customWidth="1"/>
    <col min="13831" max="13835" width="16.5703125" style="31" customWidth="1"/>
    <col min="13836" max="13836" width="20.5703125" style="31" customWidth="1"/>
    <col min="13837" max="13837" width="21.140625" style="31" customWidth="1"/>
    <col min="13838" max="13838" width="9.5703125" style="31" customWidth="1"/>
    <col min="13839" max="13839" width="0.42578125" style="31" customWidth="1"/>
    <col min="13840" max="13846" width="6.42578125" style="31" customWidth="1"/>
    <col min="13847" max="14075" width="11.42578125" style="31"/>
    <col min="14076" max="14076" width="1" style="31" customWidth="1"/>
    <col min="14077" max="14077" width="4.28515625" style="31" customWidth="1"/>
    <col min="14078" max="14078" width="34.7109375" style="31" customWidth="1"/>
    <col min="14079" max="14079" width="0" style="31" hidden="1" customWidth="1"/>
    <col min="14080" max="14080" width="20" style="31" customWidth="1"/>
    <col min="14081" max="14081" width="20.85546875" style="31" customWidth="1"/>
    <col min="14082" max="14082" width="25" style="31" customWidth="1"/>
    <col min="14083" max="14083" width="18.7109375" style="31" customWidth="1"/>
    <col min="14084" max="14084" width="29.7109375" style="31" customWidth="1"/>
    <col min="14085" max="14085" width="13.42578125" style="31" customWidth="1"/>
    <col min="14086" max="14086" width="13.85546875" style="31" customWidth="1"/>
    <col min="14087" max="14091" width="16.5703125" style="31" customWidth="1"/>
    <col min="14092" max="14092" width="20.5703125" style="31" customWidth="1"/>
    <col min="14093" max="14093" width="21.140625" style="31" customWidth="1"/>
    <col min="14094" max="14094" width="9.5703125" style="31" customWidth="1"/>
    <col min="14095" max="14095" width="0.42578125" style="31" customWidth="1"/>
    <col min="14096" max="14102" width="6.42578125" style="31" customWidth="1"/>
    <col min="14103" max="14331" width="11.42578125" style="31"/>
    <col min="14332" max="14332" width="1" style="31" customWidth="1"/>
    <col min="14333" max="14333" width="4.28515625" style="31" customWidth="1"/>
    <col min="14334" max="14334" width="34.7109375" style="31" customWidth="1"/>
    <col min="14335" max="14335" width="0" style="31" hidden="1" customWidth="1"/>
    <col min="14336" max="14336" width="20" style="31" customWidth="1"/>
    <col min="14337" max="14337" width="20.85546875" style="31" customWidth="1"/>
    <col min="14338" max="14338" width="25" style="31" customWidth="1"/>
    <col min="14339" max="14339" width="18.7109375" style="31" customWidth="1"/>
    <col min="14340" max="14340" width="29.7109375" style="31" customWidth="1"/>
    <col min="14341" max="14341" width="13.42578125" style="31" customWidth="1"/>
    <col min="14342" max="14342" width="13.85546875" style="31" customWidth="1"/>
    <col min="14343" max="14347" width="16.5703125" style="31" customWidth="1"/>
    <col min="14348" max="14348" width="20.5703125" style="31" customWidth="1"/>
    <col min="14349" max="14349" width="21.140625" style="31" customWidth="1"/>
    <col min="14350" max="14350" width="9.5703125" style="31" customWidth="1"/>
    <col min="14351" max="14351" width="0.42578125" style="31" customWidth="1"/>
    <col min="14352" max="14358" width="6.42578125" style="31" customWidth="1"/>
    <col min="14359" max="14587" width="11.42578125" style="31"/>
    <col min="14588" max="14588" width="1" style="31" customWidth="1"/>
    <col min="14589" max="14589" width="4.28515625" style="31" customWidth="1"/>
    <col min="14590" max="14590" width="34.7109375" style="31" customWidth="1"/>
    <col min="14591" max="14591" width="0" style="31" hidden="1" customWidth="1"/>
    <col min="14592" max="14592" width="20" style="31" customWidth="1"/>
    <col min="14593" max="14593" width="20.85546875" style="31" customWidth="1"/>
    <col min="14594" max="14594" width="25" style="31" customWidth="1"/>
    <col min="14595" max="14595" width="18.7109375" style="31" customWidth="1"/>
    <col min="14596" max="14596" width="29.7109375" style="31" customWidth="1"/>
    <col min="14597" max="14597" width="13.42578125" style="31" customWidth="1"/>
    <col min="14598" max="14598" width="13.85546875" style="31" customWidth="1"/>
    <col min="14599" max="14603" width="16.5703125" style="31" customWidth="1"/>
    <col min="14604" max="14604" width="20.5703125" style="31" customWidth="1"/>
    <col min="14605" max="14605" width="21.140625" style="31" customWidth="1"/>
    <col min="14606" max="14606" width="9.5703125" style="31" customWidth="1"/>
    <col min="14607" max="14607" width="0.42578125" style="31" customWidth="1"/>
    <col min="14608" max="14614" width="6.42578125" style="31" customWidth="1"/>
    <col min="14615" max="14843" width="11.42578125" style="31"/>
    <col min="14844" max="14844" width="1" style="31" customWidth="1"/>
    <col min="14845" max="14845" width="4.28515625" style="31" customWidth="1"/>
    <col min="14846" max="14846" width="34.7109375" style="31" customWidth="1"/>
    <col min="14847" max="14847" width="0" style="31" hidden="1" customWidth="1"/>
    <col min="14848" max="14848" width="20" style="31" customWidth="1"/>
    <col min="14849" max="14849" width="20.85546875" style="31" customWidth="1"/>
    <col min="14850" max="14850" width="25" style="31" customWidth="1"/>
    <col min="14851" max="14851" width="18.7109375" style="31" customWidth="1"/>
    <col min="14852" max="14852" width="29.7109375" style="31" customWidth="1"/>
    <col min="14853" max="14853" width="13.42578125" style="31" customWidth="1"/>
    <col min="14854" max="14854" width="13.85546875" style="31" customWidth="1"/>
    <col min="14855" max="14859" width="16.5703125" style="31" customWidth="1"/>
    <col min="14860" max="14860" width="20.5703125" style="31" customWidth="1"/>
    <col min="14861" max="14861" width="21.140625" style="31" customWidth="1"/>
    <col min="14862" max="14862" width="9.5703125" style="31" customWidth="1"/>
    <col min="14863" max="14863" width="0.42578125" style="31" customWidth="1"/>
    <col min="14864" max="14870" width="6.42578125" style="31" customWidth="1"/>
    <col min="14871" max="15099" width="11.42578125" style="31"/>
    <col min="15100" max="15100" width="1" style="31" customWidth="1"/>
    <col min="15101" max="15101" width="4.28515625" style="31" customWidth="1"/>
    <col min="15102" max="15102" width="34.7109375" style="31" customWidth="1"/>
    <col min="15103" max="15103" width="0" style="31" hidden="1" customWidth="1"/>
    <col min="15104" max="15104" width="20" style="31" customWidth="1"/>
    <col min="15105" max="15105" width="20.85546875" style="31" customWidth="1"/>
    <col min="15106" max="15106" width="25" style="31" customWidth="1"/>
    <col min="15107" max="15107" width="18.7109375" style="31" customWidth="1"/>
    <col min="15108" max="15108" width="29.7109375" style="31" customWidth="1"/>
    <col min="15109" max="15109" width="13.42578125" style="31" customWidth="1"/>
    <col min="15110" max="15110" width="13.85546875" style="31" customWidth="1"/>
    <col min="15111" max="15115" width="16.5703125" style="31" customWidth="1"/>
    <col min="15116" max="15116" width="20.5703125" style="31" customWidth="1"/>
    <col min="15117" max="15117" width="21.140625" style="31" customWidth="1"/>
    <col min="15118" max="15118" width="9.5703125" style="31" customWidth="1"/>
    <col min="15119" max="15119" width="0.42578125" style="31" customWidth="1"/>
    <col min="15120" max="15126" width="6.42578125" style="31" customWidth="1"/>
    <col min="15127" max="15355" width="11.42578125" style="31"/>
    <col min="15356" max="15356" width="1" style="31" customWidth="1"/>
    <col min="15357" max="15357" width="4.28515625" style="31" customWidth="1"/>
    <col min="15358" max="15358" width="34.7109375" style="31" customWidth="1"/>
    <col min="15359" max="15359" width="0" style="31" hidden="1" customWidth="1"/>
    <col min="15360" max="15360" width="20" style="31" customWidth="1"/>
    <col min="15361" max="15361" width="20.85546875" style="31" customWidth="1"/>
    <col min="15362" max="15362" width="25" style="31" customWidth="1"/>
    <col min="15363" max="15363" width="18.7109375" style="31" customWidth="1"/>
    <col min="15364" max="15364" width="29.7109375" style="31" customWidth="1"/>
    <col min="15365" max="15365" width="13.42578125" style="31" customWidth="1"/>
    <col min="15366" max="15366" width="13.85546875" style="31" customWidth="1"/>
    <col min="15367" max="15371" width="16.5703125" style="31" customWidth="1"/>
    <col min="15372" max="15372" width="20.5703125" style="31" customWidth="1"/>
    <col min="15373" max="15373" width="21.140625" style="31" customWidth="1"/>
    <col min="15374" max="15374" width="9.5703125" style="31" customWidth="1"/>
    <col min="15375" max="15375" width="0.42578125" style="31" customWidth="1"/>
    <col min="15376" max="15382" width="6.42578125" style="31" customWidth="1"/>
    <col min="15383" max="15611" width="11.42578125" style="31"/>
    <col min="15612" max="15612" width="1" style="31" customWidth="1"/>
    <col min="15613" max="15613" width="4.28515625" style="31" customWidth="1"/>
    <col min="15614" max="15614" width="34.7109375" style="31" customWidth="1"/>
    <col min="15615" max="15615" width="0" style="31" hidden="1" customWidth="1"/>
    <col min="15616" max="15616" width="20" style="31" customWidth="1"/>
    <col min="15617" max="15617" width="20.85546875" style="31" customWidth="1"/>
    <col min="15618" max="15618" width="25" style="31" customWidth="1"/>
    <col min="15619" max="15619" width="18.7109375" style="31" customWidth="1"/>
    <col min="15620" max="15620" width="29.7109375" style="31" customWidth="1"/>
    <col min="15621" max="15621" width="13.42578125" style="31" customWidth="1"/>
    <col min="15622" max="15622" width="13.85546875" style="31" customWidth="1"/>
    <col min="15623" max="15627" width="16.5703125" style="31" customWidth="1"/>
    <col min="15628" max="15628" width="20.5703125" style="31" customWidth="1"/>
    <col min="15629" max="15629" width="21.140625" style="31" customWidth="1"/>
    <col min="15630" max="15630" width="9.5703125" style="31" customWidth="1"/>
    <col min="15631" max="15631" width="0.42578125" style="31" customWidth="1"/>
    <col min="15632" max="15638" width="6.42578125" style="31" customWidth="1"/>
    <col min="15639" max="15867" width="11.42578125" style="31"/>
    <col min="15868" max="15868" width="1" style="31" customWidth="1"/>
    <col min="15869" max="15869" width="4.28515625" style="31" customWidth="1"/>
    <col min="15870" max="15870" width="34.7109375" style="31" customWidth="1"/>
    <col min="15871" max="15871" width="0" style="31" hidden="1" customWidth="1"/>
    <col min="15872" max="15872" width="20" style="31" customWidth="1"/>
    <col min="15873" max="15873" width="20.85546875" style="31" customWidth="1"/>
    <col min="15874" max="15874" width="25" style="31" customWidth="1"/>
    <col min="15875" max="15875" width="18.7109375" style="31" customWidth="1"/>
    <col min="15876" max="15876" width="29.7109375" style="31" customWidth="1"/>
    <col min="15877" max="15877" width="13.42578125" style="31" customWidth="1"/>
    <col min="15878" max="15878" width="13.85546875" style="31" customWidth="1"/>
    <col min="15879" max="15883" width="16.5703125" style="31" customWidth="1"/>
    <col min="15884" max="15884" width="20.5703125" style="31" customWidth="1"/>
    <col min="15885" max="15885" width="21.140625" style="31" customWidth="1"/>
    <col min="15886" max="15886" width="9.5703125" style="31" customWidth="1"/>
    <col min="15887" max="15887" width="0.42578125" style="31" customWidth="1"/>
    <col min="15888" max="15894" width="6.42578125" style="31" customWidth="1"/>
    <col min="15895" max="16123" width="11.42578125" style="31"/>
    <col min="16124" max="16124" width="1" style="31" customWidth="1"/>
    <col min="16125" max="16125" width="4.28515625" style="31" customWidth="1"/>
    <col min="16126" max="16126" width="34.7109375" style="31" customWidth="1"/>
    <col min="16127" max="16127" width="0" style="31" hidden="1" customWidth="1"/>
    <col min="16128" max="16128" width="20" style="31" customWidth="1"/>
    <col min="16129" max="16129" width="20.85546875" style="31" customWidth="1"/>
    <col min="16130" max="16130" width="25" style="31" customWidth="1"/>
    <col min="16131" max="16131" width="18.7109375" style="31" customWidth="1"/>
    <col min="16132" max="16132" width="29.7109375" style="31" customWidth="1"/>
    <col min="16133" max="16133" width="13.42578125" style="31" customWidth="1"/>
    <col min="16134" max="16134" width="13.85546875" style="31" customWidth="1"/>
    <col min="16135" max="16139" width="16.5703125" style="31" customWidth="1"/>
    <col min="16140" max="16140" width="20.5703125" style="31" customWidth="1"/>
    <col min="16141" max="16141" width="21.140625" style="31" customWidth="1"/>
    <col min="16142" max="16142" width="9.5703125" style="31" customWidth="1"/>
    <col min="16143" max="16143" width="0.42578125" style="31" customWidth="1"/>
    <col min="16144" max="16150" width="6.42578125" style="31" customWidth="1"/>
    <col min="16151" max="16371" width="11.42578125" style="31"/>
    <col min="16372" max="16384" width="11.42578125" style="31" customWidth="1"/>
  </cols>
  <sheetData>
    <row r="2" spans="1:16" ht="15" x14ac:dyDescent="0.25">
      <c r="B2" s="1069" t="s">
        <v>2</v>
      </c>
      <c r="C2" s="1070"/>
      <c r="D2" s="1070"/>
      <c r="E2" s="1070"/>
      <c r="F2" s="1070"/>
      <c r="G2" s="1070"/>
      <c r="H2" s="1070"/>
      <c r="I2" s="1070"/>
      <c r="J2" s="1070"/>
      <c r="K2" s="1070"/>
      <c r="L2" s="1070"/>
      <c r="M2" s="1070"/>
      <c r="N2" s="1070"/>
      <c r="O2" s="1070"/>
      <c r="P2" s="1070"/>
    </row>
    <row r="4" spans="1:16" ht="15" x14ac:dyDescent="0.25">
      <c r="B4" s="1080" t="s">
        <v>3</v>
      </c>
      <c r="C4" s="1080"/>
      <c r="D4" s="1080"/>
      <c r="E4" s="1080"/>
      <c r="F4" s="1080"/>
      <c r="G4" s="1080"/>
      <c r="H4" s="1080"/>
      <c r="I4" s="1080"/>
      <c r="J4" s="1080"/>
      <c r="K4" s="1080"/>
      <c r="L4" s="1080"/>
      <c r="M4" s="1080"/>
      <c r="N4" s="1080"/>
      <c r="O4" s="1080"/>
      <c r="P4" s="1080"/>
    </row>
    <row r="5" spans="1:16" s="59" customFormat="1" ht="15" x14ac:dyDescent="0.25">
      <c r="A5" s="1083" t="s">
        <v>4</v>
      </c>
      <c r="B5" s="1083"/>
      <c r="C5" s="1083"/>
      <c r="D5" s="1083"/>
      <c r="E5" s="1083"/>
      <c r="F5" s="1083"/>
      <c r="G5" s="1083"/>
      <c r="H5" s="1083"/>
      <c r="I5" s="1083"/>
      <c r="J5" s="1083"/>
      <c r="K5" s="1083"/>
      <c r="L5" s="1083"/>
    </row>
    <row r="6" spans="1:16" ht="15" thickBot="1" x14ac:dyDescent="0.3"/>
    <row r="7" spans="1:16" ht="15.75" thickBot="1" x14ac:dyDescent="0.3">
      <c r="B7" s="238" t="s">
        <v>5</v>
      </c>
      <c r="C7" s="1075" t="s">
        <v>1329</v>
      </c>
      <c r="D7" s="1075"/>
      <c r="E7" s="1075"/>
      <c r="F7" s="1075"/>
      <c r="G7" s="1075"/>
      <c r="H7" s="1075"/>
      <c r="I7" s="1075"/>
      <c r="J7" s="1075"/>
      <c r="K7" s="1075"/>
      <c r="L7" s="1075"/>
      <c r="M7" s="1075"/>
      <c r="N7" s="1076"/>
    </row>
    <row r="8" spans="1:16" ht="15.75" thickBot="1" x14ac:dyDescent="0.3">
      <c r="B8" s="238" t="s">
        <v>6</v>
      </c>
      <c r="C8" s="1075"/>
      <c r="D8" s="1075"/>
      <c r="E8" s="1075"/>
      <c r="F8" s="1075"/>
      <c r="G8" s="1075"/>
      <c r="H8" s="1075"/>
      <c r="I8" s="1075"/>
      <c r="J8" s="1075"/>
      <c r="K8" s="1075"/>
      <c r="L8" s="1075"/>
      <c r="M8" s="1075"/>
      <c r="N8" s="1076"/>
    </row>
    <row r="9" spans="1:16" ht="15.75" thickBot="1" x14ac:dyDescent="0.3">
      <c r="B9" s="238" t="s">
        <v>7</v>
      </c>
      <c r="C9" s="1075"/>
      <c r="D9" s="1075"/>
      <c r="E9" s="1075"/>
      <c r="F9" s="1075"/>
      <c r="G9" s="1075"/>
      <c r="H9" s="1075"/>
      <c r="I9" s="1075"/>
      <c r="J9" s="1075"/>
      <c r="K9" s="1075"/>
      <c r="L9" s="1075"/>
      <c r="M9" s="1075"/>
      <c r="N9" s="1076"/>
    </row>
    <row r="10" spans="1:16" ht="15.75" thickBot="1" x14ac:dyDescent="0.3">
      <c r="B10" s="238" t="s">
        <v>8</v>
      </c>
      <c r="C10" s="1075"/>
      <c r="D10" s="1075"/>
      <c r="E10" s="1075"/>
      <c r="F10" s="1075"/>
      <c r="G10" s="1075"/>
      <c r="H10" s="1075"/>
      <c r="I10" s="1075"/>
      <c r="J10" s="1075"/>
      <c r="K10" s="1075"/>
      <c r="L10" s="1075"/>
      <c r="M10" s="1075"/>
      <c r="N10" s="1076"/>
    </row>
    <row r="11" spans="1:16" ht="15.75" thickBot="1" x14ac:dyDescent="0.3">
      <c r="B11" s="238" t="s">
        <v>9</v>
      </c>
      <c r="C11" s="1077">
        <v>28</v>
      </c>
      <c r="D11" s="1077"/>
      <c r="E11" s="1078"/>
      <c r="F11" s="60"/>
      <c r="G11" s="60"/>
      <c r="H11" s="60"/>
      <c r="I11" s="60"/>
      <c r="J11" s="60"/>
      <c r="K11" s="60"/>
      <c r="L11" s="60"/>
      <c r="M11" s="60"/>
      <c r="N11" s="61"/>
    </row>
    <row r="12" spans="1:16" ht="15.75" thickBot="1" x14ac:dyDescent="0.3">
      <c r="B12" s="35" t="s">
        <v>10</v>
      </c>
      <c r="C12" s="38">
        <v>42023</v>
      </c>
      <c r="D12" s="207"/>
      <c r="E12" s="207"/>
      <c r="F12" s="207"/>
      <c r="G12" s="207"/>
      <c r="H12" s="207"/>
      <c r="I12" s="207"/>
      <c r="J12" s="207"/>
      <c r="K12" s="207"/>
      <c r="L12" s="207"/>
      <c r="M12" s="207"/>
      <c r="N12" s="208"/>
    </row>
    <row r="13" spans="1:16" ht="15" x14ac:dyDescent="0.25">
      <c r="B13" s="36"/>
      <c r="C13" s="39"/>
      <c r="D13" s="239"/>
      <c r="E13" s="239"/>
      <c r="F13" s="239"/>
      <c r="G13" s="239"/>
      <c r="H13" s="239"/>
      <c r="I13" s="62"/>
      <c r="J13" s="62"/>
      <c r="K13" s="62"/>
      <c r="L13" s="62"/>
      <c r="M13" s="62"/>
      <c r="N13" s="239"/>
    </row>
    <row r="14" spans="1:16" ht="15" x14ac:dyDescent="0.25">
      <c r="I14" s="62"/>
      <c r="J14" s="62"/>
      <c r="K14" s="62"/>
      <c r="L14" s="62"/>
      <c r="M14" s="62"/>
      <c r="N14" s="63"/>
    </row>
    <row r="15" spans="1:16" ht="30" customHeight="1" x14ac:dyDescent="0.25">
      <c r="B15" s="1071" t="s">
        <v>11</v>
      </c>
      <c r="C15" s="1071"/>
      <c r="D15" s="205" t="s">
        <v>12</v>
      </c>
      <c r="E15" s="205" t="s">
        <v>13</v>
      </c>
      <c r="F15" s="205" t="s">
        <v>14</v>
      </c>
      <c r="G15" s="64"/>
      <c r="I15" s="40"/>
      <c r="J15" s="40"/>
      <c r="K15" s="40"/>
      <c r="L15" s="40"/>
      <c r="M15" s="40"/>
      <c r="N15" s="63"/>
    </row>
    <row r="16" spans="1:16" ht="15" x14ac:dyDescent="0.25">
      <c r="B16" s="1071"/>
      <c r="C16" s="1071"/>
      <c r="D16" s="205">
        <v>28</v>
      </c>
      <c r="E16" s="65">
        <v>666580810</v>
      </c>
      <c r="F16" s="65">
        <v>245</v>
      </c>
      <c r="G16" s="66"/>
      <c r="I16" s="41"/>
      <c r="J16" s="41"/>
      <c r="K16" s="41"/>
      <c r="L16" s="41"/>
      <c r="M16" s="41"/>
      <c r="N16" s="63"/>
    </row>
    <row r="17" spans="1:14" ht="15" x14ac:dyDescent="0.25">
      <c r="B17" s="1071"/>
      <c r="C17" s="1071"/>
      <c r="D17" s="205"/>
      <c r="E17" s="65"/>
      <c r="F17" s="65"/>
      <c r="G17" s="66"/>
      <c r="I17" s="41"/>
      <c r="J17" s="41"/>
      <c r="K17" s="41"/>
      <c r="L17" s="41"/>
      <c r="M17" s="41"/>
      <c r="N17" s="63"/>
    </row>
    <row r="18" spans="1:14" ht="15" x14ac:dyDescent="0.25">
      <c r="B18" s="1071"/>
      <c r="C18" s="1071"/>
      <c r="D18" s="205"/>
      <c r="E18" s="65"/>
      <c r="F18" s="65"/>
      <c r="G18" s="66"/>
      <c r="I18" s="41"/>
      <c r="J18" s="41"/>
      <c r="K18" s="41"/>
      <c r="L18" s="41"/>
      <c r="M18" s="41"/>
      <c r="N18" s="63"/>
    </row>
    <row r="19" spans="1:14" ht="15" x14ac:dyDescent="0.25">
      <c r="B19" s="1071"/>
      <c r="C19" s="1071"/>
      <c r="D19" s="205"/>
      <c r="E19" s="67"/>
      <c r="F19" s="65"/>
      <c r="G19" s="66"/>
      <c r="H19" s="42"/>
      <c r="I19" s="41"/>
      <c r="J19" s="41"/>
      <c r="K19" s="41"/>
      <c r="L19" s="41"/>
      <c r="M19" s="41"/>
      <c r="N19" s="68"/>
    </row>
    <row r="20" spans="1:14" ht="15" x14ac:dyDescent="0.25">
      <c r="B20" s="1071"/>
      <c r="C20" s="1071"/>
      <c r="D20" s="205"/>
      <c r="E20" s="67"/>
      <c r="F20" s="65"/>
      <c r="G20" s="66"/>
      <c r="H20" s="42"/>
      <c r="I20" s="43"/>
      <c r="J20" s="43"/>
      <c r="K20" s="43"/>
      <c r="L20" s="43"/>
      <c r="M20" s="43"/>
      <c r="N20" s="68"/>
    </row>
    <row r="21" spans="1:14" ht="15" x14ac:dyDescent="0.25">
      <c r="B21" s="1071"/>
      <c r="C21" s="1071"/>
      <c r="D21" s="205"/>
      <c r="E21" s="67"/>
      <c r="F21" s="65"/>
      <c r="G21" s="66"/>
      <c r="H21" s="42"/>
      <c r="I21" s="62"/>
      <c r="J21" s="62"/>
      <c r="K21" s="62"/>
      <c r="L21" s="62"/>
      <c r="M21" s="62"/>
      <c r="N21" s="68"/>
    </row>
    <row r="22" spans="1:14" ht="15" x14ac:dyDescent="0.25">
      <c r="B22" s="1071"/>
      <c r="C22" s="1071"/>
      <c r="D22" s="205"/>
      <c r="E22" s="67"/>
      <c r="F22" s="65"/>
      <c r="G22" s="66"/>
      <c r="H22" s="42"/>
      <c r="I22" s="62"/>
      <c r="J22" s="62"/>
      <c r="K22" s="62"/>
      <c r="L22" s="62"/>
      <c r="M22" s="62"/>
      <c r="N22" s="68"/>
    </row>
    <row r="23" spans="1:14" ht="15.75" thickBot="1" x14ac:dyDescent="0.3">
      <c r="B23" s="1056" t="s">
        <v>15</v>
      </c>
      <c r="C23" s="1058"/>
      <c r="D23" s="205"/>
      <c r="E23" s="69">
        <f>SUM(E16:E22)</f>
        <v>666580810</v>
      </c>
      <c r="F23" s="65">
        <f>SUM(F16:F22)</f>
        <v>245</v>
      </c>
      <c r="G23" s="66"/>
      <c r="H23" s="42"/>
      <c r="I23" s="62"/>
      <c r="J23" s="62"/>
      <c r="K23" s="62"/>
      <c r="L23" s="62"/>
      <c r="M23" s="62"/>
      <c r="N23" s="68"/>
    </row>
    <row r="24" spans="1:14" ht="43.5" thickBot="1" x14ac:dyDescent="0.3">
      <c r="A24" s="35"/>
      <c r="B24" s="212" t="s">
        <v>16</v>
      </c>
      <c r="C24" s="212" t="s">
        <v>17</v>
      </c>
      <c r="E24" s="40"/>
      <c r="F24" s="40"/>
      <c r="G24" s="40"/>
      <c r="H24" s="40"/>
      <c r="I24" s="36"/>
      <c r="J24" s="36"/>
      <c r="K24" s="36"/>
      <c r="L24" s="36"/>
      <c r="M24" s="36"/>
    </row>
    <row r="25" spans="1:14" ht="15.75" thickBot="1" x14ac:dyDescent="0.3">
      <c r="A25" s="70">
        <v>1</v>
      </c>
      <c r="C25" s="71">
        <f>+F23*80%</f>
        <v>196</v>
      </c>
      <c r="D25" s="41"/>
      <c r="E25" s="72">
        <f>E23</f>
        <v>666580810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205" t="s">
        <v>19</v>
      </c>
      <c r="C30" s="205" t="s">
        <v>0</v>
      </c>
      <c r="D30" s="205" t="s">
        <v>20</v>
      </c>
      <c r="E30" s="205" t="s">
        <v>21</v>
      </c>
      <c r="F30" s="59"/>
      <c r="G30" s="59"/>
      <c r="H30" s="59"/>
      <c r="I30" s="62"/>
      <c r="J30" s="62"/>
      <c r="K30" s="62"/>
      <c r="L30" s="62"/>
      <c r="M30" s="62"/>
      <c r="N30" s="63"/>
    </row>
    <row r="31" spans="1:14" ht="15" x14ac:dyDescent="0.2">
      <c r="A31" s="74"/>
      <c r="B31" s="213" t="s">
        <v>22</v>
      </c>
      <c r="C31" s="204" t="s">
        <v>23</v>
      </c>
      <c r="D31" s="204"/>
      <c r="E31" s="204"/>
      <c r="F31" s="59"/>
      <c r="G31" s="59"/>
      <c r="H31" s="59"/>
      <c r="I31" s="62"/>
      <c r="J31" s="62"/>
      <c r="K31" s="62"/>
      <c r="L31" s="62"/>
      <c r="M31" s="62"/>
      <c r="N31" s="63"/>
    </row>
    <row r="32" spans="1:14" ht="15" x14ac:dyDescent="0.2">
      <c r="A32" s="74"/>
      <c r="B32" s="213" t="s">
        <v>24</v>
      </c>
      <c r="C32" s="204" t="s">
        <v>23</v>
      </c>
      <c r="D32" s="213"/>
      <c r="E32" s="204"/>
      <c r="F32" s="59"/>
      <c r="G32" s="59"/>
      <c r="H32" s="59"/>
      <c r="I32" s="62"/>
      <c r="J32" s="62"/>
      <c r="K32" s="62"/>
      <c r="L32" s="62"/>
      <c r="M32" s="62"/>
      <c r="N32" s="63"/>
    </row>
    <row r="33" spans="1:14" ht="15" x14ac:dyDescent="0.2">
      <c r="A33" s="74"/>
      <c r="B33" s="213" t="s">
        <v>25</v>
      </c>
      <c r="C33" s="204" t="s">
        <v>23</v>
      </c>
      <c r="D33" s="213"/>
      <c r="E33" s="204"/>
      <c r="F33" s="59"/>
      <c r="G33" s="59"/>
      <c r="H33" s="59"/>
      <c r="I33" s="62"/>
      <c r="J33" s="62"/>
      <c r="K33" s="62"/>
      <c r="L33" s="62"/>
      <c r="M33" s="62"/>
      <c r="N33" s="63"/>
    </row>
    <row r="34" spans="1:14" ht="15" x14ac:dyDescent="0.2">
      <c r="A34" s="74"/>
      <c r="B34" s="213" t="s">
        <v>26</v>
      </c>
      <c r="C34" s="204"/>
      <c r="D34" s="204" t="s">
        <v>23</v>
      </c>
      <c r="E34" s="422"/>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205" t="s">
        <v>19</v>
      </c>
      <c r="C40" s="205" t="s">
        <v>28</v>
      </c>
      <c r="D40" s="206" t="s">
        <v>29</v>
      </c>
      <c r="E40" s="206" t="s">
        <v>30</v>
      </c>
      <c r="F40" s="59"/>
      <c r="G40" s="59"/>
      <c r="H40" s="59"/>
      <c r="I40" s="62"/>
      <c r="J40" s="62"/>
      <c r="K40" s="62"/>
      <c r="L40" s="62"/>
      <c r="M40" s="62"/>
      <c r="N40" s="63"/>
    </row>
    <row r="41" spans="1:14" ht="42.75" x14ac:dyDescent="0.2">
      <c r="A41" s="74"/>
      <c r="B41" s="76" t="s">
        <v>31</v>
      </c>
      <c r="C41" s="141">
        <v>40</v>
      </c>
      <c r="D41" s="204">
        <v>0</v>
      </c>
      <c r="E41" s="1052">
        <f>+D41+D42</f>
        <v>0</v>
      </c>
      <c r="F41" s="59"/>
      <c r="G41" s="59"/>
      <c r="H41" s="59"/>
      <c r="I41" s="62"/>
      <c r="J41" s="62"/>
      <c r="K41" s="62"/>
      <c r="L41" s="62"/>
      <c r="M41" s="62"/>
      <c r="N41" s="63"/>
    </row>
    <row r="42" spans="1:14" ht="270.75" x14ac:dyDescent="0.2">
      <c r="A42" s="74"/>
      <c r="B42" s="76" t="s">
        <v>32</v>
      </c>
      <c r="C42" s="141">
        <v>60</v>
      </c>
      <c r="D42" s="204">
        <v>0</v>
      </c>
      <c r="E42" s="1053"/>
      <c r="F42" s="423" t="s">
        <v>1330</v>
      </c>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K47" s="51"/>
      <c r="M47" s="77"/>
      <c r="N47" s="77"/>
    </row>
    <row r="48" spans="1:14" ht="15" thickBot="1" x14ac:dyDescent="0.3">
      <c r="M48" s="77"/>
      <c r="N48" s="77"/>
    </row>
    <row r="49" spans="1:26" s="62" customFormat="1" ht="75"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200" t="s">
        <v>48</v>
      </c>
      <c r="Q49" s="200" t="s">
        <v>49</v>
      </c>
    </row>
    <row r="50" spans="1:26" s="62" customFormat="1" ht="90" x14ac:dyDescent="0.25">
      <c r="B50" s="4" t="s">
        <v>1331</v>
      </c>
      <c r="C50" s="4" t="s">
        <v>1331</v>
      </c>
      <c r="D50" s="4" t="s">
        <v>623</v>
      </c>
      <c r="E50" s="141" t="s">
        <v>1332</v>
      </c>
      <c r="F50" s="141" t="s">
        <v>122</v>
      </c>
      <c r="G50" s="5" t="s">
        <v>112</v>
      </c>
      <c r="H50" s="7">
        <v>39841</v>
      </c>
      <c r="I50" s="7">
        <v>40178</v>
      </c>
      <c r="J50" s="141" t="s">
        <v>1</v>
      </c>
      <c r="K50" s="141">
        <v>0</v>
      </c>
      <c r="L50" s="52">
        <f>+(I50-H50)/30</f>
        <v>11.233333333333333</v>
      </c>
      <c r="M50" s="420"/>
      <c r="N50" s="205"/>
      <c r="O50" s="205"/>
      <c r="P50" s="205"/>
      <c r="Q50" s="205" t="s">
        <v>1333</v>
      </c>
    </row>
    <row r="51" spans="1:26" s="106" customFormat="1" ht="42.75" x14ac:dyDescent="0.25">
      <c r="A51" s="141"/>
      <c r="B51" s="4" t="s">
        <v>1331</v>
      </c>
      <c r="C51" s="4" t="s">
        <v>1331</v>
      </c>
      <c r="D51" s="4" t="s">
        <v>623</v>
      </c>
      <c r="E51" s="4" t="s">
        <v>1334</v>
      </c>
      <c r="F51" s="5" t="s">
        <v>122</v>
      </c>
      <c r="G51" s="5" t="s">
        <v>112</v>
      </c>
      <c r="H51" s="224">
        <v>40186</v>
      </c>
      <c r="I51" s="421">
        <v>40543</v>
      </c>
      <c r="J51" s="225" t="s">
        <v>1</v>
      </c>
      <c r="K51" s="204">
        <f>+(I51-H51)/30</f>
        <v>11.9</v>
      </c>
      <c r="L51" s="6">
        <v>0</v>
      </c>
      <c r="M51" s="6">
        <v>245</v>
      </c>
      <c r="N51" s="240" t="s">
        <v>1335</v>
      </c>
      <c r="O51" s="229">
        <v>206446589</v>
      </c>
      <c r="P51" s="229">
        <v>39</v>
      </c>
      <c r="Q51" s="141"/>
      <c r="R51" s="74"/>
      <c r="S51" s="74"/>
      <c r="T51" s="74"/>
      <c r="U51" s="74"/>
      <c r="V51" s="74"/>
      <c r="W51" s="74"/>
      <c r="X51" s="74"/>
      <c r="Y51" s="74"/>
      <c r="Z51" s="74"/>
    </row>
    <row r="52" spans="1:26" s="106" customFormat="1" ht="42.75" x14ac:dyDescent="0.25">
      <c r="A52" s="141"/>
      <c r="B52" s="4" t="s">
        <v>1331</v>
      </c>
      <c r="C52" s="4" t="s">
        <v>1331</v>
      </c>
      <c r="D52" s="4" t="s">
        <v>623</v>
      </c>
      <c r="E52" s="4" t="s">
        <v>1336</v>
      </c>
      <c r="F52" s="5" t="s">
        <v>122</v>
      </c>
      <c r="G52" s="5" t="s">
        <v>112</v>
      </c>
      <c r="H52" s="224">
        <v>40562</v>
      </c>
      <c r="I52" s="421">
        <v>40908</v>
      </c>
      <c r="J52" s="225" t="s">
        <v>1</v>
      </c>
      <c r="K52" s="424">
        <f>+(I52-H52)/30</f>
        <v>11.533333333333333</v>
      </c>
      <c r="L52" s="6">
        <v>0</v>
      </c>
      <c r="M52" s="6">
        <v>245</v>
      </c>
      <c r="N52" s="240" t="s">
        <v>1335</v>
      </c>
      <c r="O52" s="229">
        <v>212638438</v>
      </c>
      <c r="P52" s="229">
        <v>40</v>
      </c>
      <c r="Q52" s="141"/>
      <c r="R52" s="74"/>
      <c r="S52" s="74"/>
      <c r="T52" s="74"/>
      <c r="U52" s="74"/>
      <c r="V52" s="74"/>
      <c r="W52" s="74"/>
      <c r="X52" s="74"/>
      <c r="Y52" s="74"/>
      <c r="Z52" s="74"/>
    </row>
    <row r="53" spans="1:26" s="106" customFormat="1" ht="42.75" x14ac:dyDescent="0.25">
      <c r="A53" s="141"/>
      <c r="B53" s="4" t="s">
        <v>1331</v>
      </c>
      <c r="C53" s="4" t="s">
        <v>1331</v>
      </c>
      <c r="D53" s="4" t="s">
        <v>623</v>
      </c>
      <c r="E53" s="204" t="s">
        <v>1337</v>
      </c>
      <c r="F53" s="5" t="s">
        <v>122</v>
      </c>
      <c r="G53" s="5" t="s">
        <v>112</v>
      </c>
      <c r="H53" s="247">
        <v>41088</v>
      </c>
      <c r="I53" s="247">
        <v>41273</v>
      </c>
      <c r="J53" s="225" t="s">
        <v>1</v>
      </c>
      <c r="K53" s="425">
        <f>+(I53-H53)/30</f>
        <v>6.166666666666667</v>
      </c>
      <c r="L53" s="6">
        <v>0</v>
      </c>
      <c r="M53" s="6">
        <v>245</v>
      </c>
      <c r="N53" s="240" t="s">
        <v>1338</v>
      </c>
      <c r="O53" s="229">
        <v>352800000</v>
      </c>
      <c r="P53" s="229">
        <v>40</v>
      </c>
      <c r="Q53" s="211"/>
      <c r="R53" s="74"/>
      <c r="S53" s="74"/>
      <c r="T53" s="74"/>
      <c r="U53" s="74"/>
      <c r="V53" s="74"/>
      <c r="W53" s="74"/>
      <c r="X53" s="74"/>
      <c r="Y53" s="74"/>
      <c r="Z53" s="74"/>
    </row>
    <row r="54" spans="1:26" s="106" customFormat="1" ht="42.75" x14ac:dyDescent="0.25">
      <c r="A54" s="141"/>
      <c r="B54" s="4" t="s">
        <v>1331</v>
      </c>
      <c r="C54" s="4" t="s">
        <v>1331</v>
      </c>
      <c r="D54" s="4" t="s">
        <v>623</v>
      </c>
      <c r="E54" s="204" t="s">
        <v>1339</v>
      </c>
      <c r="F54" s="5" t="s">
        <v>122</v>
      </c>
      <c r="G54" s="5" t="s">
        <v>112</v>
      </c>
      <c r="H54" s="247">
        <v>41250</v>
      </c>
      <c r="I54" s="247">
        <v>41988</v>
      </c>
      <c r="J54" s="225" t="s">
        <v>1</v>
      </c>
      <c r="K54" s="425">
        <f>+(I54-I53)/30</f>
        <v>23.833333333333332</v>
      </c>
      <c r="L54" s="228">
        <f>+(I53-H54)/30</f>
        <v>0.76666666666666672</v>
      </c>
      <c r="M54" s="6">
        <v>245</v>
      </c>
      <c r="N54" s="240" t="s">
        <v>1338</v>
      </c>
      <c r="O54" s="229">
        <v>1011853920</v>
      </c>
      <c r="P54" s="243" t="s">
        <v>1340</v>
      </c>
      <c r="Q54" s="211"/>
      <c r="R54" s="74"/>
      <c r="S54" s="74"/>
      <c r="T54" s="74"/>
      <c r="U54" s="74"/>
      <c r="V54" s="74"/>
      <c r="W54" s="74"/>
      <c r="X54" s="74"/>
      <c r="Y54" s="74"/>
      <c r="Z54" s="74"/>
    </row>
    <row r="55" spans="1:26" s="129" customFormat="1" x14ac:dyDescent="0.25">
      <c r="A55" s="141"/>
      <c r="B55" s="4"/>
      <c r="C55" s="4"/>
      <c r="D55" s="4"/>
      <c r="E55" s="240"/>
      <c r="F55" s="5"/>
      <c r="G55" s="5"/>
      <c r="H55" s="224"/>
      <c r="I55" s="224"/>
      <c r="J55" s="225"/>
      <c r="K55" s="263"/>
      <c r="L55" s="225"/>
      <c r="M55" s="228"/>
      <c r="N55" s="228"/>
      <c r="O55" s="243"/>
      <c r="P55" s="243"/>
      <c r="Q55" s="211"/>
      <c r="R55" s="8"/>
      <c r="S55" s="8"/>
      <c r="T55" s="8"/>
      <c r="U55" s="8"/>
      <c r="V55" s="8"/>
      <c r="W55" s="8"/>
      <c r="X55" s="8"/>
      <c r="Y55" s="8"/>
      <c r="Z55" s="8"/>
    </row>
    <row r="56" spans="1:26" s="129" customFormat="1" ht="15" x14ac:dyDescent="0.25">
      <c r="A56" s="141"/>
      <c r="B56" s="26" t="s">
        <v>30</v>
      </c>
      <c r="C56" s="5"/>
      <c r="D56" s="4"/>
      <c r="E56" s="240"/>
      <c r="F56" s="5"/>
      <c r="G56" s="5"/>
      <c r="H56" s="5"/>
      <c r="I56" s="225"/>
      <c r="J56" s="225"/>
      <c r="K56" s="241">
        <f>SUM(K51:K55)</f>
        <v>53.433333333333337</v>
      </c>
      <c r="L56" s="242"/>
      <c r="M56" s="269">
        <v>245</v>
      </c>
      <c r="N56" s="242">
        <f>SUM(N51:N55)</f>
        <v>0</v>
      </c>
      <c r="O56" s="243">
        <f>SUM(O51:O55)</f>
        <v>1783738947</v>
      </c>
      <c r="P56" s="243"/>
      <c r="Q56" s="211"/>
    </row>
    <row r="57" spans="1:26" x14ac:dyDescent="0.25">
      <c r="E57" s="46"/>
      <c r="K57" s="47"/>
    </row>
    <row r="58" spans="1:26" ht="15" x14ac:dyDescent="0.25">
      <c r="B58" s="1049" t="s">
        <v>51</v>
      </c>
      <c r="C58" s="1049" t="s">
        <v>52</v>
      </c>
      <c r="D58" s="1080" t="s">
        <v>53</v>
      </c>
      <c r="E58" s="1080"/>
      <c r="K58" s="48"/>
      <c r="L58" s="48"/>
      <c r="M58" s="48"/>
    </row>
    <row r="59" spans="1:26" ht="15" x14ac:dyDescent="0.25">
      <c r="B59" s="1051"/>
      <c r="C59" s="1051"/>
      <c r="D59" s="206" t="s">
        <v>54</v>
      </c>
      <c r="E59" s="49" t="s">
        <v>55</v>
      </c>
      <c r="H59" s="244"/>
      <c r="K59" s="51"/>
      <c r="L59" s="48"/>
    </row>
    <row r="60" spans="1:26" ht="15" x14ac:dyDescent="0.25">
      <c r="B60" s="50" t="s">
        <v>56</v>
      </c>
      <c r="C60" s="52">
        <f>K56</f>
        <v>53.433333333333337</v>
      </c>
      <c r="D60" s="204" t="s">
        <v>23</v>
      </c>
      <c r="E60" s="204"/>
      <c r="F60" s="245"/>
      <c r="G60" s="245"/>
      <c r="H60" s="245"/>
      <c r="I60" s="245"/>
      <c r="J60" s="245"/>
      <c r="L60" s="426" t="e">
        <f>#REF!+#REF!+#REF!+#REF!</f>
        <v>#REF!</v>
      </c>
      <c r="M60" s="245"/>
    </row>
    <row r="61" spans="1:26" ht="15" x14ac:dyDescent="0.25">
      <c r="B61" s="50" t="s">
        <v>57</v>
      </c>
      <c r="C61" s="54">
        <v>245</v>
      </c>
      <c r="D61" s="204" t="s">
        <v>23</v>
      </c>
      <c r="E61" s="204"/>
    </row>
    <row r="62" spans="1:26" x14ac:dyDescent="0.25">
      <c r="B62" s="74"/>
      <c r="C62" s="1081"/>
      <c r="D62" s="1081"/>
      <c r="E62" s="1081"/>
      <c r="F62" s="1081"/>
      <c r="G62" s="1081"/>
      <c r="H62" s="1081"/>
      <c r="I62" s="1081"/>
      <c r="J62" s="1081"/>
      <c r="K62" s="1081"/>
      <c r="L62" s="1081"/>
      <c r="M62" s="1081"/>
      <c r="N62" s="1081"/>
    </row>
    <row r="63" spans="1:26" ht="15" thickBot="1" x14ac:dyDescent="0.3"/>
    <row r="64" spans="1:26" ht="15.75" thickBot="1" x14ac:dyDescent="0.3">
      <c r="B64" s="1082" t="s">
        <v>58</v>
      </c>
      <c r="C64" s="1082"/>
      <c r="D64" s="1082"/>
      <c r="E64" s="1082"/>
      <c r="F64" s="1082"/>
      <c r="G64" s="1082"/>
      <c r="H64" s="1082"/>
      <c r="I64" s="1082"/>
      <c r="J64" s="1082"/>
      <c r="K64" s="1082"/>
      <c r="L64" s="1082"/>
      <c r="M64" s="1082"/>
      <c r="N64" s="1082"/>
    </row>
    <row r="67" spans="2:18" ht="90" x14ac:dyDescent="0.25">
      <c r="B67" s="205" t="s">
        <v>59</v>
      </c>
      <c r="C67" s="80" t="s">
        <v>60</v>
      </c>
      <c r="D67" s="80" t="s">
        <v>61</v>
      </c>
      <c r="E67" s="80" t="s">
        <v>62</v>
      </c>
      <c r="F67" s="80" t="s">
        <v>63</v>
      </c>
      <c r="G67" s="80" t="s">
        <v>64</v>
      </c>
      <c r="H67" s="80" t="s">
        <v>498</v>
      </c>
      <c r="I67" s="205" t="s">
        <v>1123</v>
      </c>
      <c r="J67" s="80" t="s">
        <v>66</v>
      </c>
      <c r="K67" s="80" t="s">
        <v>67</v>
      </c>
      <c r="L67" s="80" t="s">
        <v>68</v>
      </c>
      <c r="M67" s="80" t="s">
        <v>69</v>
      </c>
      <c r="N67" s="81" t="s">
        <v>70</v>
      </c>
      <c r="O67" s="81" t="s">
        <v>71</v>
      </c>
      <c r="P67" s="1056" t="s">
        <v>21</v>
      </c>
      <c r="Q67" s="1058"/>
      <c r="R67" s="80" t="s">
        <v>72</v>
      </c>
    </row>
    <row r="68" spans="2:18" ht="42.75" x14ac:dyDescent="0.25">
      <c r="B68" s="4" t="s">
        <v>1331</v>
      </c>
      <c r="C68" s="4" t="s">
        <v>826</v>
      </c>
      <c r="D68" s="212" t="s">
        <v>1341</v>
      </c>
      <c r="E68" s="212">
        <v>245</v>
      </c>
      <c r="F68" s="141" t="s">
        <v>1342</v>
      </c>
      <c r="G68" s="141" t="s">
        <v>112</v>
      </c>
      <c r="H68" s="141" t="s">
        <v>112</v>
      </c>
      <c r="I68" s="141" t="s">
        <v>112</v>
      </c>
      <c r="J68" s="141" t="s">
        <v>112</v>
      </c>
      <c r="K68" s="141" t="s">
        <v>122</v>
      </c>
      <c r="L68" s="141" t="s">
        <v>122</v>
      </c>
      <c r="M68" s="141" t="s">
        <v>122</v>
      </c>
      <c r="N68" s="141" t="s">
        <v>122</v>
      </c>
      <c r="O68" s="141" t="s">
        <v>122</v>
      </c>
      <c r="P68" s="1046"/>
      <c r="Q68" s="1047"/>
      <c r="R68" s="141" t="s">
        <v>0</v>
      </c>
    </row>
    <row r="69" spans="2:18" x14ac:dyDescent="0.25">
      <c r="B69" s="213"/>
      <c r="C69" s="213"/>
      <c r="D69" s="212"/>
      <c r="E69" s="212"/>
      <c r="F69" s="141"/>
      <c r="G69" s="141"/>
      <c r="H69" s="141"/>
      <c r="I69" s="141"/>
      <c r="J69" s="141"/>
      <c r="K69" s="212"/>
      <c r="L69" s="212"/>
      <c r="M69" s="212"/>
      <c r="N69" s="212"/>
      <c r="O69" s="212"/>
      <c r="P69" s="1046"/>
      <c r="Q69" s="1047"/>
      <c r="R69" s="141"/>
    </row>
    <row r="70" spans="2:18" x14ac:dyDescent="0.25">
      <c r="B70" s="31" t="s">
        <v>73</v>
      </c>
      <c r="H70" s="998"/>
      <c r="I70" s="998"/>
    </row>
    <row r="71" spans="2:18" x14ac:dyDescent="0.25">
      <c r="B71" s="31" t="s">
        <v>74</v>
      </c>
    </row>
    <row r="72" spans="2:18" x14ac:dyDescent="0.25">
      <c r="B72" s="31" t="s">
        <v>75</v>
      </c>
    </row>
    <row r="74" spans="2:18" ht="15" thickBot="1" x14ac:dyDescent="0.3"/>
    <row r="75" spans="2:18" ht="15.75" thickBot="1" x14ac:dyDescent="0.3">
      <c r="B75" s="1063" t="s">
        <v>76</v>
      </c>
      <c r="C75" s="1064"/>
      <c r="D75" s="1064"/>
      <c r="E75" s="1064"/>
      <c r="F75" s="1064"/>
      <c r="G75" s="1064"/>
      <c r="H75" s="1064"/>
      <c r="I75" s="1064"/>
      <c r="J75" s="1064"/>
      <c r="K75" s="1064"/>
      <c r="L75" s="1064"/>
      <c r="M75" s="1064"/>
      <c r="N75" s="1065"/>
    </row>
    <row r="79" spans="2:18" ht="15" x14ac:dyDescent="0.25">
      <c r="B79" s="1054" t="s">
        <v>77</v>
      </c>
      <c r="C79" s="1071" t="s">
        <v>78</v>
      </c>
      <c r="D79" s="1071" t="s">
        <v>79</v>
      </c>
      <c r="E79" s="1071" t="s">
        <v>80</v>
      </c>
      <c r="F79" s="1071" t="s">
        <v>81</v>
      </c>
      <c r="G79" s="1071" t="s">
        <v>82</v>
      </c>
      <c r="H79" s="1071" t="s">
        <v>83</v>
      </c>
      <c r="I79" s="1071" t="s">
        <v>84</v>
      </c>
      <c r="J79" s="1071" t="s">
        <v>85</v>
      </c>
      <c r="K79" s="1071"/>
      <c r="L79" s="1071"/>
      <c r="M79" s="1071" t="s">
        <v>86</v>
      </c>
      <c r="N79" s="1071" t="s">
        <v>478</v>
      </c>
      <c r="O79" s="1071" t="s">
        <v>479</v>
      </c>
      <c r="P79" s="1071" t="s">
        <v>21</v>
      </c>
      <c r="Q79" s="1071"/>
    </row>
    <row r="80" spans="2:18" ht="28.5" customHeight="1" x14ac:dyDescent="0.2">
      <c r="B80" s="1055"/>
      <c r="C80" s="1071"/>
      <c r="D80" s="1071"/>
      <c r="E80" s="1071"/>
      <c r="F80" s="1071"/>
      <c r="G80" s="1071"/>
      <c r="H80" s="1071"/>
      <c r="I80" s="1071"/>
      <c r="J80" s="56" t="s">
        <v>87</v>
      </c>
      <c r="K80" s="37" t="s">
        <v>88</v>
      </c>
      <c r="L80" s="11" t="s">
        <v>89</v>
      </c>
      <c r="M80" s="1071"/>
      <c r="N80" s="1071"/>
      <c r="O80" s="1071"/>
      <c r="P80" s="1071"/>
      <c r="Q80" s="1071"/>
    </row>
    <row r="81" spans="1:17" s="62" customFormat="1" ht="111" customHeight="1" x14ac:dyDescent="0.25">
      <c r="B81" s="141" t="s">
        <v>1343</v>
      </c>
      <c r="C81" s="141" t="s">
        <v>120</v>
      </c>
      <c r="D81" s="141" t="s">
        <v>1344</v>
      </c>
      <c r="E81" s="1" t="s">
        <v>1345</v>
      </c>
      <c r="F81" s="141" t="s">
        <v>1346</v>
      </c>
      <c r="G81" s="141" t="s">
        <v>1347</v>
      </c>
      <c r="H81" s="7">
        <v>36679</v>
      </c>
      <c r="I81" s="1" t="s">
        <v>112</v>
      </c>
      <c r="J81" s="4" t="s">
        <v>1331</v>
      </c>
      <c r="K81" s="7" t="s">
        <v>1348</v>
      </c>
      <c r="L81" s="7" t="s">
        <v>658</v>
      </c>
      <c r="M81" s="141" t="s">
        <v>122</v>
      </c>
      <c r="N81" s="141" t="s">
        <v>122</v>
      </c>
      <c r="O81" s="141" t="s">
        <v>20</v>
      </c>
      <c r="P81" s="1048" t="s">
        <v>1349</v>
      </c>
      <c r="Q81" s="1048"/>
    </row>
    <row r="82" spans="1:17" s="62" customFormat="1" ht="111" customHeight="1" x14ac:dyDescent="0.25">
      <c r="B82" s="995" t="s">
        <v>1343</v>
      </c>
      <c r="C82" s="995" t="s">
        <v>120</v>
      </c>
      <c r="D82" s="995" t="s">
        <v>2057</v>
      </c>
      <c r="E82" s="1">
        <v>53179147</v>
      </c>
      <c r="F82" s="995" t="s">
        <v>2059</v>
      </c>
      <c r="G82" s="995" t="s">
        <v>2058</v>
      </c>
      <c r="H82" s="7" t="s">
        <v>2060</v>
      </c>
      <c r="I82" s="1" t="s">
        <v>112</v>
      </c>
      <c r="J82" s="4" t="s">
        <v>509</v>
      </c>
      <c r="K82" s="4" t="s">
        <v>509</v>
      </c>
      <c r="L82" s="4" t="s">
        <v>509</v>
      </c>
      <c r="M82" s="995" t="s">
        <v>122</v>
      </c>
      <c r="N82" s="995" t="s">
        <v>20</v>
      </c>
      <c r="O82" s="995" t="s">
        <v>20</v>
      </c>
      <c r="P82" s="1046" t="s">
        <v>2061</v>
      </c>
      <c r="Q82" s="1346"/>
    </row>
    <row r="83" spans="1:17" s="62" customFormat="1" ht="136.5" customHeight="1" x14ac:dyDescent="0.25">
      <c r="A83" s="62">
        <v>1</v>
      </c>
      <c r="B83" s="204" t="s">
        <v>91</v>
      </c>
      <c r="C83" s="141" t="s">
        <v>120</v>
      </c>
      <c r="D83" s="141" t="s">
        <v>1350</v>
      </c>
      <c r="E83" s="413" t="s">
        <v>1351</v>
      </c>
      <c r="F83" s="141" t="s">
        <v>1147</v>
      </c>
      <c r="G83" s="141" t="s">
        <v>588</v>
      </c>
      <c r="H83" s="7">
        <v>39408</v>
      </c>
      <c r="I83" s="141" t="s">
        <v>112</v>
      </c>
      <c r="J83" s="4" t="s">
        <v>1331</v>
      </c>
      <c r="K83" s="141" t="s">
        <v>1352</v>
      </c>
      <c r="L83" s="141" t="s">
        <v>1147</v>
      </c>
      <c r="M83" s="141" t="s">
        <v>122</v>
      </c>
      <c r="N83" s="141" t="s">
        <v>122</v>
      </c>
      <c r="O83" s="141" t="s">
        <v>122</v>
      </c>
      <c r="P83" s="1046"/>
      <c r="Q83" s="1047"/>
    </row>
    <row r="84" spans="1:17" s="62" customFormat="1" ht="57" customHeight="1" x14ac:dyDescent="0.25">
      <c r="B84" s="141" t="s">
        <v>115</v>
      </c>
      <c r="C84" s="141" t="s">
        <v>120</v>
      </c>
      <c r="D84" s="141" t="s">
        <v>1353</v>
      </c>
      <c r="E84" s="413" t="s">
        <v>1354</v>
      </c>
      <c r="F84" s="141" t="s">
        <v>1117</v>
      </c>
      <c r="G84" s="141" t="s">
        <v>1355</v>
      </c>
      <c r="H84" s="7">
        <v>33109</v>
      </c>
      <c r="I84" s="141" t="s">
        <v>1356</v>
      </c>
      <c r="J84" s="4" t="s">
        <v>1331</v>
      </c>
      <c r="K84" s="141" t="s">
        <v>1357</v>
      </c>
      <c r="L84" s="141" t="s">
        <v>1358</v>
      </c>
      <c r="M84" s="141" t="s">
        <v>122</v>
      </c>
      <c r="N84" s="141" t="s">
        <v>122</v>
      </c>
      <c r="O84" s="141" t="s">
        <v>122</v>
      </c>
      <c r="P84" s="1046" t="s">
        <v>1312</v>
      </c>
      <c r="Q84" s="1047"/>
    </row>
    <row r="85" spans="1:17" ht="57" customHeight="1" x14ac:dyDescent="0.25">
      <c r="B85" s="141" t="s">
        <v>560</v>
      </c>
      <c r="C85" s="141" t="s">
        <v>120</v>
      </c>
      <c r="D85" s="141" t="s">
        <v>1359</v>
      </c>
      <c r="E85" s="413" t="s">
        <v>1360</v>
      </c>
      <c r="F85" s="141" t="s">
        <v>1022</v>
      </c>
      <c r="G85" s="141" t="s">
        <v>1361</v>
      </c>
      <c r="H85" s="7">
        <v>41936</v>
      </c>
      <c r="I85" s="141" t="s">
        <v>112</v>
      </c>
      <c r="J85" s="4" t="s">
        <v>1331</v>
      </c>
      <c r="K85" s="141" t="s">
        <v>1362</v>
      </c>
      <c r="L85" s="141" t="s">
        <v>1363</v>
      </c>
      <c r="M85" s="141" t="s">
        <v>122</v>
      </c>
      <c r="N85" s="141" t="s">
        <v>122</v>
      </c>
      <c r="O85" s="141" t="s">
        <v>122</v>
      </c>
      <c r="P85" s="1046" t="s">
        <v>1312</v>
      </c>
      <c r="Q85" s="1047"/>
    </row>
    <row r="86" spans="1:17" ht="57" customHeight="1" x14ac:dyDescent="0.25">
      <c r="B86" s="141" t="s">
        <v>560</v>
      </c>
      <c r="C86" s="141" t="s">
        <v>120</v>
      </c>
      <c r="D86" s="141" t="s">
        <v>1364</v>
      </c>
      <c r="E86" s="413" t="s">
        <v>1365</v>
      </c>
      <c r="F86" s="141" t="s">
        <v>987</v>
      </c>
      <c r="G86" s="141" t="s">
        <v>1361</v>
      </c>
      <c r="H86" s="7">
        <v>41937</v>
      </c>
      <c r="I86" s="141" t="s">
        <v>112</v>
      </c>
      <c r="J86" s="4" t="s">
        <v>1331</v>
      </c>
      <c r="K86" s="141" t="s">
        <v>1366</v>
      </c>
      <c r="L86" s="141" t="s">
        <v>1363</v>
      </c>
      <c r="M86" s="141" t="s">
        <v>122</v>
      </c>
      <c r="N86" s="141" t="s">
        <v>122</v>
      </c>
      <c r="O86" s="141" t="s">
        <v>122</v>
      </c>
      <c r="P86" s="1046" t="s">
        <v>1312</v>
      </c>
      <c r="Q86" s="1047"/>
    </row>
    <row r="87" spans="1:17" ht="57" customHeight="1" x14ac:dyDescent="0.25">
      <c r="B87" s="141" t="s">
        <v>560</v>
      </c>
      <c r="C87" s="141" t="s">
        <v>120</v>
      </c>
      <c r="D87" s="141" t="s">
        <v>1367</v>
      </c>
      <c r="E87" s="413" t="s">
        <v>1368</v>
      </c>
      <c r="F87" s="141" t="s">
        <v>1369</v>
      </c>
      <c r="G87" s="141" t="s">
        <v>1361</v>
      </c>
      <c r="H87" s="7" t="s">
        <v>1370</v>
      </c>
      <c r="I87" s="141" t="s">
        <v>112</v>
      </c>
      <c r="J87" s="4" t="s">
        <v>1331</v>
      </c>
      <c r="K87" s="141" t="s">
        <v>1371</v>
      </c>
      <c r="L87" s="141" t="s">
        <v>1363</v>
      </c>
      <c r="M87" s="141" t="s">
        <v>122</v>
      </c>
      <c r="N87" s="141" t="s">
        <v>122</v>
      </c>
      <c r="O87" s="141" t="s">
        <v>122</v>
      </c>
      <c r="P87" s="1046" t="s">
        <v>1312</v>
      </c>
      <c r="Q87" s="1047"/>
    </row>
    <row r="88" spans="1:17" ht="57" customHeight="1" x14ac:dyDescent="0.25">
      <c r="B88" s="141" t="s">
        <v>560</v>
      </c>
      <c r="C88" s="141" t="s">
        <v>120</v>
      </c>
      <c r="D88" s="141" t="s">
        <v>1372</v>
      </c>
      <c r="E88" s="413" t="s">
        <v>1373</v>
      </c>
      <c r="F88" s="141" t="s">
        <v>987</v>
      </c>
      <c r="G88" s="141" t="s">
        <v>1361</v>
      </c>
      <c r="H88" s="7">
        <v>41936</v>
      </c>
      <c r="I88" s="141" t="s">
        <v>112</v>
      </c>
      <c r="J88" s="4" t="s">
        <v>1331</v>
      </c>
      <c r="K88" s="141" t="s">
        <v>1374</v>
      </c>
      <c r="L88" s="141" t="s">
        <v>1363</v>
      </c>
      <c r="M88" s="141" t="s">
        <v>122</v>
      </c>
      <c r="N88" s="141" t="s">
        <v>122</v>
      </c>
      <c r="O88" s="141" t="s">
        <v>122</v>
      </c>
      <c r="P88" s="1046" t="s">
        <v>1312</v>
      </c>
      <c r="Q88" s="1047"/>
    </row>
    <row r="89" spans="1:17" ht="57" customHeight="1" x14ac:dyDescent="0.25">
      <c r="B89" s="141" t="s">
        <v>560</v>
      </c>
      <c r="C89" s="141" t="s">
        <v>120</v>
      </c>
      <c r="D89" s="141" t="s">
        <v>1375</v>
      </c>
      <c r="E89" s="413" t="s">
        <v>1376</v>
      </c>
      <c r="F89" s="141" t="s">
        <v>987</v>
      </c>
      <c r="G89" s="141" t="s">
        <v>1377</v>
      </c>
      <c r="H89" s="7" t="s">
        <v>1378</v>
      </c>
      <c r="I89" s="141" t="s">
        <v>112</v>
      </c>
      <c r="J89" s="4" t="s">
        <v>1331</v>
      </c>
      <c r="K89" s="7" t="s">
        <v>1379</v>
      </c>
      <c r="L89" s="141" t="s">
        <v>1363</v>
      </c>
      <c r="M89" s="141" t="s">
        <v>122</v>
      </c>
      <c r="N89" s="141" t="s">
        <v>122</v>
      </c>
      <c r="O89" s="141" t="s">
        <v>122</v>
      </c>
      <c r="P89" s="1046" t="s">
        <v>1312</v>
      </c>
      <c r="Q89" s="1047"/>
    </row>
    <row r="90" spans="1:17" ht="57" customHeight="1" x14ac:dyDescent="0.25">
      <c r="B90" s="141" t="s">
        <v>560</v>
      </c>
      <c r="C90" s="141" t="s">
        <v>120</v>
      </c>
      <c r="D90" s="141" t="s">
        <v>1380</v>
      </c>
      <c r="E90" s="413" t="s">
        <v>1381</v>
      </c>
      <c r="F90" s="141" t="s">
        <v>1382</v>
      </c>
      <c r="G90" s="141" t="s">
        <v>1383</v>
      </c>
      <c r="H90" s="7">
        <v>40165</v>
      </c>
      <c r="I90" s="141" t="s">
        <v>112</v>
      </c>
      <c r="J90" s="4" t="s">
        <v>1331</v>
      </c>
      <c r="K90" s="141" t="s">
        <v>1384</v>
      </c>
      <c r="L90" s="141" t="s">
        <v>1363</v>
      </c>
      <c r="M90" s="141" t="s">
        <v>122</v>
      </c>
      <c r="N90" s="141" t="s">
        <v>122</v>
      </c>
      <c r="O90" s="141" t="s">
        <v>122</v>
      </c>
      <c r="P90" s="1046" t="s">
        <v>1312</v>
      </c>
      <c r="Q90" s="1047"/>
    </row>
    <row r="91" spans="1:17" ht="57" customHeight="1" x14ac:dyDescent="0.25">
      <c r="B91" s="141" t="s">
        <v>560</v>
      </c>
      <c r="C91" s="141" t="s">
        <v>120</v>
      </c>
      <c r="D91" s="141" t="s">
        <v>1385</v>
      </c>
      <c r="E91" s="413" t="s">
        <v>1386</v>
      </c>
      <c r="F91" s="106" t="s">
        <v>1387</v>
      </c>
      <c r="G91" s="141" t="s">
        <v>1388</v>
      </c>
      <c r="H91" s="7" t="s">
        <v>1370</v>
      </c>
      <c r="I91" s="141" t="s">
        <v>112</v>
      </c>
      <c r="J91" s="4" t="s">
        <v>1389</v>
      </c>
      <c r="K91" s="141" t="s">
        <v>1390</v>
      </c>
      <c r="L91" s="141" t="s">
        <v>1363</v>
      </c>
      <c r="M91" s="141" t="s">
        <v>122</v>
      </c>
      <c r="N91" s="141" t="s">
        <v>122</v>
      </c>
      <c r="O91" s="141" t="s">
        <v>122</v>
      </c>
      <c r="P91" s="1046" t="s">
        <v>1312</v>
      </c>
      <c r="Q91" s="1047"/>
    </row>
    <row r="92" spans="1:17" ht="57" customHeight="1" x14ac:dyDescent="0.25">
      <c r="B92" s="141" t="s">
        <v>560</v>
      </c>
      <c r="C92" s="141" t="s">
        <v>120</v>
      </c>
      <c r="D92" s="141" t="s">
        <v>1391</v>
      </c>
      <c r="E92" s="413" t="s">
        <v>1392</v>
      </c>
      <c r="F92" s="106" t="s">
        <v>1393</v>
      </c>
      <c r="G92" s="141" t="s">
        <v>1394</v>
      </c>
      <c r="H92" s="7" t="s">
        <v>1370</v>
      </c>
      <c r="I92" s="141" t="s">
        <v>112</v>
      </c>
      <c r="J92" s="4" t="s">
        <v>1331</v>
      </c>
      <c r="K92" s="141" t="s">
        <v>1395</v>
      </c>
      <c r="L92" s="141" t="s">
        <v>1363</v>
      </c>
      <c r="M92" s="141" t="s">
        <v>122</v>
      </c>
      <c r="N92" s="141" t="s">
        <v>122</v>
      </c>
      <c r="O92" s="141" t="s">
        <v>122</v>
      </c>
      <c r="P92" s="1046" t="s">
        <v>1312</v>
      </c>
      <c r="Q92" s="1047"/>
    </row>
    <row r="93" spans="1:17" ht="57" customHeight="1" x14ac:dyDescent="0.25">
      <c r="B93" s="141" t="s">
        <v>560</v>
      </c>
      <c r="C93" s="141" t="s">
        <v>120</v>
      </c>
      <c r="D93" s="141" t="s">
        <v>1396</v>
      </c>
      <c r="E93" s="413" t="s">
        <v>1397</v>
      </c>
      <c r="F93" s="141" t="s">
        <v>987</v>
      </c>
      <c r="G93" s="141" t="s">
        <v>1361</v>
      </c>
      <c r="H93" s="7">
        <v>41936</v>
      </c>
      <c r="I93" s="141" t="s">
        <v>112</v>
      </c>
      <c r="J93" s="4" t="s">
        <v>1331</v>
      </c>
      <c r="K93" s="7" t="s">
        <v>1398</v>
      </c>
      <c r="L93" s="141" t="s">
        <v>1363</v>
      </c>
      <c r="M93" s="141" t="s">
        <v>122</v>
      </c>
      <c r="N93" s="141" t="s">
        <v>122</v>
      </c>
      <c r="O93" s="141" t="s">
        <v>122</v>
      </c>
      <c r="P93" s="1046" t="s">
        <v>1312</v>
      </c>
      <c r="Q93" s="1047"/>
    </row>
    <row r="94" spans="1:17" ht="57" customHeight="1" x14ac:dyDescent="0.25">
      <c r="B94" s="141" t="s">
        <v>560</v>
      </c>
      <c r="C94" s="141" t="s">
        <v>120</v>
      </c>
      <c r="D94" s="141" t="s">
        <v>1399</v>
      </c>
      <c r="E94" s="413" t="s">
        <v>1400</v>
      </c>
      <c r="F94" s="141" t="s">
        <v>987</v>
      </c>
      <c r="G94" s="141" t="s">
        <v>1361</v>
      </c>
      <c r="H94" s="7">
        <v>40892</v>
      </c>
      <c r="I94" s="141" t="s">
        <v>112</v>
      </c>
      <c r="J94" s="4" t="s">
        <v>1331</v>
      </c>
      <c r="K94" s="141" t="s">
        <v>1401</v>
      </c>
      <c r="L94" s="141" t="s">
        <v>1363</v>
      </c>
      <c r="M94" s="141" t="s">
        <v>122</v>
      </c>
      <c r="N94" s="141" t="s">
        <v>122</v>
      </c>
      <c r="O94" s="141" t="s">
        <v>122</v>
      </c>
      <c r="P94" s="1046" t="s">
        <v>1312</v>
      </c>
      <c r="Q94" s="1047"/>
    </row>
    <row r="95" spans="1:17" ht="57" customHeight="1" x14ac:dyDescent="0.25">
      <c r="B95" s="141" t="s">
        <v>560</v>
      </c>
      <c r="C95" s="141" t="s">
        <v>120</v>
      </c>
      <c r="D95" s="141" t="s">
        <v>1402</v>
      </c>
      <c r="E95" s="413" t="s">
        <v>1403</v>
      </c>
      <c r="F95" s="141" t="s">
        <v>1404</v>
      </c>
      <c r="G95" s="141" t="s">
        <v>1405</v>
      </c>
      <c r="H95" s="7">
        <v>40837</v>
      </c>
      <c r="I95" s="141" t="s">
        <v>112</v>
      </c>
      <c r="J95" s="4" t="s">
        <v>1331</v>
      </c>
      <c r="K95" s="141" t="s">
        <v>1406</v>
      </c>
      <c r="L95" s="141" t="s">
        <v>1363</v>
      </c>
      <c r="M95" s="141" t="s">
        <v>122</v>
      </c>
      <c r="N95" s="141" t="s">
        <v>122</v>
      </c>
      <c r="O95" s="141" t="s">
        <v>122</v>
      </c>
      <c r="P95" s="1046" t="s">
        <v>1312</v>
      </c>
      <c r="Q95" s="1047"/>
    </row>
    <row r="96" spans="1:17" x14ac:dyDescent="0.25">
      <c r="B96" s="204" t="s">
        <v>1407</v>
      </c>
      <c r="C96" s="213"/>
      <c r="D96" s="213"/>
      <c r="E96" s="213"/>
      <c r="F96" s="213"/>
      <c r="G96" s="213"/>
      <c r="H96" s="213"/>
      <c r="I96" s="213"/>
      <c r="J96" s="213"/>
      <c r="K96" s="213"/>
      <c r="L96" s="213"/>
      <c r="M96" s="213"/>
      <c r="N96" s="213"/>
      <c r="O96" s="213"/>
      <c r="P96" s="1046" t="s">
        <v>1314</v>
      </c>
      <c r="Q96" s="1047"/>
    </row>
    <row r="97" spans="2:17" ht="14.25" customHeight="1" x14ac:dyDescent="0.25">
      <c r="B97" s="204" t="s">
        <v>1408</v>
      </c>
      <c r="C97" s="213"/>
      <c r="D97" s="213"/>
      <c r="E97" s="213"/>
      <c r="F97" s="213"/>
      <c r="G97" s="213"/>
      <c r="H97" s="213"/>
      <c r="I97" s="213"/>
      <c r="J97" s="213"/>
      <c r="K97" s="213"/>
      <c r="L97" s="213"/>
      <c r="M97" s="213"/>
      <c r="N97" s="213"/>
      <c r="O97" s="213"/>
      <c r="P97" s="1046" t="s">
        <v>1314</v>
      </c>
      <c r="Q97" s="1047"/>
    </row>
    <row r="98" spans="2:17" ht="14.25" customHeight="1" x14ac:dyDescent="0.25">
      <c r="B98" s="204" t="s">
        <v>1409</v>
      </c>
      <c r="C98" s="213"/>
      <c r="D98" s="213"/>
      <c r="E98" s="213" t="s">
        <v>119</v>
      </c>
      <c r="F98" s="213"/>
      <c r="G98" s="213"/>
      <c r="H98" s="213"/>
      <c r="I98" s="213"/>
      <c r="J98" s="213"/>
      <c r="K98" s="213"/>
      <c r="L98" s="213"/>
      <c r="M98" s="213"/>
      <c r="N98" s="213"/>
      <c r="O98" s="213"/>
      <c r="P98" s="1046" t="s">
        <v>1314</v>
      </c>
      <c r="Q98" s="1047"/>
    </row>
    <row r="112" spans="2:17" ht="15" x14ac:dyDescent="0.25">
      <c r="B112" s="1069" t="s">
        <v>93</v>
      </c>
      <c r="C112" s="1070"/>
      <c r="D112" s="1070"/>
      <c r="E112" s="1070"/>
      <c r="F112" s="1070"/>
      <c r="G112" s="1070"/>
      <c r="H112" s="1070"/>
      <c r="I112" s="1070"/>
      <c r="J112" s="1070"/>
      <c r="K112" s="1070"/>
      <c r="L112" s="1070"/>
      <c r="M112" s="1070"/>
      <c r="N112" s="1070"/>
      <c r="O112" s="1070"/>
      <c r="P112" s="1070"/>
    </row>
    <row r="114" spans="1:26" ht="15" thickBot="1" x14ac:dyDescent="0.3"/>
    <row r="115" spans="1:26" ht="15.75" thickBot="1" x14ac:dyDescent="0.3">
      <c r="B115" s="1063" t="s">
        <v>94</v>
      </c>
      <c r="C115" s="1064"/>
      <c r="D115" s="1064"/>
      <c r="E115" s="1064"/>
      <c r="F115" s="1064"/>
      <c r="G115" s="1064"/>
      <c r="H115" s="1064"/>
      <c r="I115" s="1064"/>
      <c r="J115" s="1064"/>
      <c r="K115" s="1064"/>
      <c r="L115" s="1064"/>
      <c r="M115" s="1064"/>
      <c r="N115" s="1065"/>
    </row>
    <row r="117" spans="1:26" ht="15" thickBot="1" x14ac:dyDescent="0.3">
      <c r="M117" s="77"/>
      <c r="N117" s="77"/>
    </row>
    <row r="118" spans="1:26" s="62" customFormat="1" ht="75" x14ac:dyDescent="0.25">
      <c r="B118" s="78" t="s">
        <v>34</v>
      </c>
      <c r="C118" s="78" t="s">
        <v>35</v>
      </c>
      <c r="D118" s="78" t="s">
        <v>36</v>
      </c>
      <c r="E118" s="78" t="s">
        <v>37</v>
      </c>
      <c r="F118" s="78" t="s">
        <v>38</v>
      </c>
      <c r="G118" s="78" t="s">
        <v>39</v>
      </c>
      <c r="H118" s="78" t="s">
        <v>40</v>
      </c>
      <c r="I118" s="78" t="s">
        <v>41</v>
      </c>
      <c r="J118" s="78" t="s">
        <v>42</v>
      </c>
      <c r="K118" s="78" t="s">
        <v>43</v>
      </c>
      <c r="L118" s="78" t="s">
        <v>44</v>
      </c>
      <c r="M118" s="79" t="s">
        <v>45</v>
      </c>
      <c r="N118" s="78" t="s">
        <v>46</v>
      </c>
      <c r="O118" s="78" t="s">
        <v>47</v>
      </c>
      <c r="P118" s="200" t="s">
        <v>48</v>
      </c>
      <c r="Q118" s="200" t="s">
        <v>49</v>
      </c>
    </row>
    <row r="119" spans="1:26" s="129" customFormat="1" x14ac:dyDescent="0.25">
      <c r="A119" s="141"/>
      <c r="B119" s="4"/>
      <c r="C119" s="4"/>
      <c r="D119" s="4"/>
      <c r="E119" s="204"/>
      <c r="F119" s="5"/>
      <c r="G119" s="5"/>
      <c r="H119" s="247"/>
      <c r="I119" s="247"/>
      <c r="J119" s="225"/>
      <c r="K119" s="425"/>
      <c r="L119" s="225"/>
      <c r="M119" s="6"/>
      <c r="N119" s="240"/>
      <c r="O119" s="229"/>
      <c r="P119" s="229"/>
      <c r="Q119" s="211"/>
      <c r="R119" s="8"/>
      <c r="S119" s="8"/>
      <c r="T119" s="8"/>
      <c r="U119" s="8"/>
      <c r="V119" s="8"/>
      <c r="W119" s="8"/>
      <c r="X119" s="8"/>
      <c r="Y119" s="8"/>
      <c r="Z119" s="8"/>
    </row>
    <row r="120" spans="1:26" s="129" customFormat="1" x14ac:dyDescent="0.25">
      <c r="A120" s="141"/>
      <c r="B120" s="4"/>
      <c r="C120" s="4"/>
      <c r="D120" s="4"/>
      <c r="E120" s="204"/>
      <c r="F120" s="5"/>
      <c r="G120" s="5"/>
      <c r="H120" s="247"/>
      <c r="I120" s="247"/>
      <c r="J120" s="225"/>
      <c r="K120" s="425"/>
      <c r="L120" s="228"/>
      <c r="M120" s="6"/>
      <c r="N120" s="240"/>
      <c r="O120" s="229"/>
      <c r="P120" s="243"/>
      <c r="Q120" s="211"/>
      <c r="R120" s="8"/>
      <c r="S120" s="8"/>
      <c r="T120" s="8"/>
      <c r="U120" s="8"/>
      <c r="V120" s="8"/>
      <c r="W120" s="8"/>
      <c r="X120" s="8"/>
      <c r="Y120" s="8"/>
      <c r="Z120" s="8"/>
    </row>
    <row r="121" spans="1:26" s="129" customFormat="1" ht="15" x14ac:dyDescent="0.25">
      <c r="A121" s="141"/>
      <c r="B121" s="26" t="s">
        <v>30</v>
      </c>
      <c r="C121" s="5"/>
      <c r="D121" s="4"/>
      <c r="E121" s="240"/>
      <c r="F121" s="5"/>
      <c r="G121" s="5"/>
      <c r="H121" s="5"/>
      <c r="I121" s="225"/>
      <c r="J121" s="225"/>
      <c r="K121" s="242">
        <f>SUM(K119:K120)</f>
        <v>0</v>
      </c>
      <c r="L121" s="241">
        <f>SUM(L119:L120)</f>
        <v>0</v>
      </c>
      <c r="M121" s="241">
        <f>SUM(M119:M120)</f>
        <v>0</v>
      </c>
      <c r="N121" s="242">
        <f>SUM(N119:N120)</f>
        <v>0</v>
      </c>
      <c r="O121" s="243"/>
      <c r="P121" s="243"/>
      <c r="Q121" s="211"/>
    </row>
    <row r="122" spans="1:26" x14ac:dyDescent="0.25">
      <c r="E122" s="46"/>
    </row>
    <row r="123" spans="1:26" ht="15" x14ac:dyDescent="0.25">
      <c r="B123" s="50" t="s">
        <v>95</v>
      </c>
      <c r="C123" s="52">
        <f>+K121</f>
        <v>0</v>
      </c>
      <c r="H123" s="245"/>
      <c r="I123" s="245"/>
      <c r="J123" s="245"/>
      <c r="K123" s="245"/>
      <c r="L123" s="245"/>
      <c r="M123" s="245"/>
    </row>
    <row r="125" spans="1:26" ht="15" thickBot="1" x14ac:dyDescent="0.3"/>
    <row r="126" spans="1:26" ht="30.75" thickBot="1" x14ac:dyDescent="0.3">
      <c r="B126" s="86" t="s">
        <v>96</v>
      </c>
      <c r="C126" s="87" t="s">
        <v>97</v>
      </c>
      <c r="D126" s="86" t="s">
        <v>29</v>
      </c>
      <c r="E126" s="87" t="s">
        <v>98</v>
      </c>
    </row>
    <row r="127" spans="1:26" x14ac:dyDescent="0.25">
      <c r="B127" s="141" t="s">
        <v>99</v>
      </c>
      <c r="C127" s="88">
        <v>20</v>
      </c>
      <c r="D127" s="88"/>
      <c r="E127" s="1066">
        <f>+D127+D128+D129</f>
        <v>0</v>
      </c>
    </row>
    <row r="128" spans="1:26" x14ac:dyDescent="0.25">
      <c r="B128" s="141" t="s">
        <v>100</v>
      </c>
      <c r="C128" s="204">
        <v>30</v>
      </c>
      <c r="D128" s="204"/>
      <c r="E128" s="1067"/>
    </row>
    <row r="129" spans="1:17" ht="15" thickBot="1" x14ac:dyDescent="0.3">
      <c r="B129" s="141" t="s">
        <v>101</v>
      </c>
      <c r="C129" s="89">
        <v>40</v>
      </c>
      <c r="D129" s="89"/>
      <c r="E129" s="1068"/>
    </row>
    <row r="132" spans="1:17" ht="15.75" thickBot="1" x14ac:dyDescent="0.3">
      <c r="B132" s="1063" t="s">
        <v>102</v>
      </c>
      <c r="C132" s="1064"/>
      <c r="D132" s="1064"/>
      <c r="E132" s="1064"/>
      <c r="F132" s="1064"/>
      <c r="G132" s="1064"/>
      <c r="H132" s="1064"/>
      <c r="I132" s="1064"/>
      <c r="J132" s="1064"/>
      <c r="K132" s="1064"/>
      <c r="L132" s="1064"/>
      <c r="M132" s="1064"/>
      <c r="N132" s="1065"/>
    </row>
    <row r="134" spans="1:17" ht="15" x14ac:dyDescent="0.25">
      <c r="B134" s="1054" t="s">
        <v>77</v>
      </c>
      <c r="C134" s="1054" t="s">
        <v>78</v>
      </c>
      <c r="D134" s="1054" t="s">
        <v>79</v>
      </c>
      <c r="E134" s="1054" t="s">
        <v>80</v>
      </c>
      <c r="F134" s="1054" t="s">
        <v>81</v>
      </c>
      <c r="G134" s="1054" t="s">
        <v>82</v>
      </c>
      <c r="H134" s="1054" t="s">
        <v>83</v>
      </c>
      <c r="I134" s="1054" t="s">
        <v>84</v>
      </c>
      <c r="J134" s="1056" t="s">
        <v>85</v>
      </c>
      <c r="K134" s="1057"/>
      <c r="L134" s="1058"/>
      <c r="M134" s="1054" t="s">
        <v>86</v>
      </c>
      <c r="N134" s="1054" t="s">
        <v>478</v>
      </c>
      <c r="O134" s="1054" t="s">
        <v>479</v>
      </c>
      <c r="P134" s="1059" t="s">
        <v>21</v>
      </c>
      <c r="Q134" s="1060"/>
    </row>
    <row r="135" spans="1:17" ht="30" x14ac:dyDescent="0.25">
      <c r="B135" s="1055"/>
      <c r="C135" s="1055"/>
      <c r="D135" s="1055"/>
      <c r="E135" s="1055"/>
      <c r="F135" s="1055"/>
      <c r="G135" s="1055"/>
      <c r="H135" s="1055"/>
      <c r="I135" s="1055"/>
      <c r="J135" s="205" t="s">
        <v>87</v>
      </c>
      <c r="K135" s="205" t="s">
        <v>88</v>
      </c>
      <c r="L135" s="205" t="s">
        <v>89</v>
      </c>
      <c r="M135" s="1055"/>
      <c r="N135" s="1055"/>
      <c r="O135" s="1055"/>
      <c r="P135" s="1061"/>
      <c r="Q135" s="1062"/>
    </row>
    <row r="136" spans="1:17" s="62" customFormat="1" x14ac:dyDescent="0.25">
      <c r="B136" s="141"/>
      <c r="C136" s="141"/>
      <c r="D136" s="141"/>
      <c r="E136" s="413"/>
      <c r="F136" s="141"/>
      <c r="G136" s="141"/>
      <c r="H136" s="7"/>
      <c r="I136" s="141"/>
      <c r="J136" s="4"/>
      <c r="K136" s="141"/>
      <c r="L136" s="141"/>
      <c r="M136" s="141"/>
      <c r="N136" s="141"/>
      <c r="O136" s="141"/>
      <c r="P136" s="1046"/>
      <c r="Q136" s="1047"/>
    </row>
    <row r="137" spans="1:17" s="62" customFormat="1" x14ac:dyDescent="0.25">
      <c r="A137" s="62">
        <v>2</v>
      </c>
      <c r="B137" s="141"/>
      <c r="C137" s="141"/>
      <c r="D137" s="141"/>
      <c r="E137" s="413"/>
      <c r="F137" s="141"/>
      <c r="G137" s="141"/>
      <c r="H137" s="7"/>
      <c r="I137" s="141"/>
      <c r="J137" s="4"/>
      <c r="K137" s="141"/>
      <c r="L137" s="141"/>
      <c r="M137" s="141"/>
      <c r="N137" s="141"/>
      <c r="O137" s="141"/>
      <c r="P137" s="1046"/>
      <c r="Q137" s="1047"/>
    </row>
    <row r="138" spans="1:17" s="62" customFormat="1" x14ac:dyDescent="0.25">
      <c r="A138" s="62">
        <v>3</v>
      </c>
      <c r="B138" s="141"/>
      <c r="C138" s="141"/>
      <c r="D138" s="141"/>
      <c r="E138" s="413"/>
      <c r="F138" s="141"/>
      <c r="G138" s="141"/>
      <c r="H138" s="7"/>
      <c r="I138" s="141"/>
      <c r="J138" s="4"/>
      <c r="K138" s="141"/>
      <c r="L138" s="141"/>
      <c r="M138" s="141"/>
      <c r="N138" s="141"/>
      <c r="O138" s="141"/>
      <c r="P138" s="1046"/>
      <c r="Q138" s="1047"/>
    </row>
    <row r="140" spans="1:17" ht="15" thickBot="1" x14ac:dyDescent="0.3"/>
    <row r="141" spans="1:17" ht="30" x14ac:dyDescent="0.25">
      <c r="B141" s="206" t="s">
        <v>19</v>
      </c>
      <c r="C141" s="206" t="s">
        <v>96</v>
      </c>
      <c r="D141" s="205" t="s">
        <v>97</v>
      </c>
      <c r="E141" s="206" t="s">
        <v>29</v>
      </c>
      <c r="F141" s="87" t="s">
        <v>103</v>
      </c>
      <c r="G141" s="64"/>
    </row>
    <row r="142" spans="1:17" ht="156.75" x14ac:dyDescent="0.2">
      <c r="B142" s="1187" t="s">
        <v>104</v>
      </c>
      <c r="C142" s="92" t="s">
        <v>105</v>
      </c>
      <c r="D142" s="204">
        <v>25</v>
      </c>
      <c r="E142" s="204">
        <v>0</v>
      </c>
      <c r="F142" s="1049">
        <f>+E142+E143+E144</f>
        <v>0</v>
      </c>
      <c r="G142" s="128"/>
    </row>
    <row r="143" spans="1:17" ht="114" x14ac:dyDescent="0.2">
      <c r="B143" s="1344"/>
      <c r="C143" s="92" t="s">
        <v>106</v>
      </c>
      <c r="D143" s="141">
        <v>25</v>
      </c>
      <c r="E143" s="204">
        <v>0</v>
      </c>
      <c r="F143" s="1050"/>
      <c r="G143" s="128"/>
    </row>
    <row r="144" spans="1:17" ht="99.75" x14ac:dyDescent="0.2">
      <c r="B144" s="1345"/>
      <c r="C144" s="92" t="s">
        <v>107</v>
      </c>
      <c r="D144" s="204">
        <v>10</v>
      </c>
      <c r="E144" s="204">
        <v>0</v>
      </c>
      <c r="F144" s="1051"/>
      <c r="G144" s="128"/>
    </row>
    <row r="145" spans="2:5" x14ac:dyDescent="0.2">
      <c r="C145" s="59"/>
    </row>
    <row r="148" spans="2:5" ht="15" x14ac:dyDescent="0.25">
      <c r="B148" s="75" t="s">
        <v>108</v>
      </c>
    </row>
    <row r="151" spans="2:5" ht="15" x14ac:dyDescent="0.25">
      <c r="B151" s="205" t="s">
        <v>19</v>
      </c>
      <c r="C151" s="205" t="s">
        <v>28</v>
      </c>
      <c r="D151" s="206" t="s">
        <v>29</v>
      </c>
      <c r="E151" s="206" t="s">
        <v>30</v>
      </c>
    </row>
    <row r="152" spans="2:5" ht="42.75" x14ac:dyDescent="0.25">
      <c r="B152" s="76" t="s">
        <v>31</v>
      </c>
      <c r="C152" s="141">
        <v>40</v>
      </c>
      <c r="D152" s="204">
        <v>0</v>
      </c>
      <c r="E152" s="1052">
        <f>+D152+D153</f>
        <v>0</v>
      </c>
    </row>
    <row r="153" spans="2:5" ht="71.25" x14ac:dyDescent="0.25">
      <c r="B153" s="76" t="s">
        <v>32</v>
      </c>
      <c r="C153" s="141">
        <v>60</v>
      </c>
      <c r="D153" s="204">
        <v>0</v>
      </c>
      <c r="E153" s="1053"/>
    </row>
  </sheetData>
  <mergeCells count="75">
    <mergeCell ref="P136:Q136"/>
    <mergeCell ref="P137:Q137"/>
    <mergeCell ref="P138:Q138"/>
    <mergeCell ref="B142:B144"/>
    <mergeCell ref="F142:F144"/>
    <mergeCell ref="E152:E153"/>
    <mergeCell ref="I134:I135"/>
    <mergeCell ref="J134:L134"/>
    <mergeCell ref="M134:M135"/>
    <mergeCell ref="N134:N135"/>
    <mergeCell ref="O134:O135"/>
    <mergeCell ref="P134:Q135"/>
    <mergeCell ref="B115:N115"/>
    <mergeCell ref="E127:E129"/>
    <mergeCell ref="B132:N132"/>
    <mergeCell ref="B134:B135"/>
    <mergeCell ref="C134:C135"/>
    <mergeCell ref="D134:D135"/>
    <mergeCell ref="E134:E135"/>
    <mergeCell ref="F134:F135"/>
    <mergeCell ref="G134:G135"/>
    <mergeCell ref="H134:H135"/>
    <mergeCell ref="B112:P112"/>
    <mergeCell ref="P88:Q88"/>
    <mergeCell ref="P89:Q89"/>
    <mergeCell ref="P90:Q90"/>
    <mergeCell ref="P91:Q91"/>
    <mergeCell ref="P92:Q92"/>
    <mergeCell ref="P93:Q93"/>
    <mergeCell ref="P94:Q94"/>
    <mergeCell ref="P95:Q95"/>
    <mergeCell ref="P96:Q96"/>
    <mergeCell ref="P97:Q97"/>
    <mergeCell ref="P98:Q98"/>
    <mergeCell ref="P87:Q87"/>
    <mergeCell ref="I79:I80"/>
    <mergeCell ref="J79:L79"/>
    <mergeCell ref="M79:M80"/>
    <mergeCell ref="N79:N80"/>
    <mergeCell ref="O79:O80"/>
    <mergeCell ref="P79:Q80"/>
    <mergeCell ref="P81:Q81"/>
    <mergeCell ref="P83:Q83"/>
    <mergeCell ref="P84:Q84"/>
    <mergeCell ref="P85:Q85"/>
    <mergeCell ref="P86:Q86"/>
    <mergeCell ref="P82:Q82"/>
    <mergeCell ref="P68:Q68"/>
    <mergeCell ref="P69:Q69"/>
    <mergeCell ref="B75:N75"/>
    <mergeCell ref="B79:B80"/>
    <mergeCell ref="C79:C80"/>
    <mergeCell ref="D79:D80"/>
    <mergeCell ref="E79:E80"/>
    <mergeCell ref="F79:F80"/>
    <mergeCell ref="G79:G80"/>
    <mergeCell ref="H79:H80"/>
    <mergeCell ref="P67:Q67"/>
    <mergeCell ref="C10:N10"/>
    <mergeCell ref="C11:E11"/>
    <mergeCell ref="B15:C22"/>
    <mergeCell ref="B23:C23"/>
    <mergeCell ref="E41:E42"/>
    <mergeCell ref="M46:N46"/>
    <mergeCell ref="B58:B59"/>
    <mergeCell ref="C58:C59"/>
    <mergeCell ref="D58:E58"/>
    <mergeCell ref="C62:N62"/>
    <mergeCell ref="B64:N64"/>
    <mergeCell ref="C9:N9"/>
    <mergeCell ref="B2:P2"/>
    <mergeCell ref="B4:P4"/>
    <mergeCell ref="A5:L5"/>
    <mergeCell ref="C7:N7"/>
    <mergeCell ref="C8:N8"/>
  </mergeCells>
  <dataValidations count="2">
    <dataValidation type="decimal" allowBlank="1" showInputMessage="1" showErrorMessage="1" sqref="WVH983069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9 VRT983069 VHX983069 UYB983069 UOF983069 UEJ983069 TUN983069 TKR983069 TAV983069 SQZ983069 SHD983069 RXH983069 RNL983069 RDP983069 QTT983069 QJX983069 QAB983069 PQF983069 PGJ983069 OWN983069 OMR983069 OCV983069 NSZ983069 NJD983069 MZH983069 MPL983069 MFP983069 LVT983069 LLX983069 LCB983069 KSF983069 KIJ983069 JYN983069 JOR983069 JEV983069 IUZ983069 ILD983069 IBH983069 HRL983069 HHP983069 GXT983069 GNX983069 GEB983069 FUF983069 FKJ983069 FAN983069 EQR983069 EGV983069 DWZ983069 DND983069 DDH983069 CTL983069 CJP983069 BZT983069 BPX983069 BGB983069 AWF983069 AMJ983069 ACN983069 SR983069 IV983069 C983069 WVH917533 WLL917533 WBP917533 VRT917533 VHX917533 UYB917533 UOF917533 UEJ917533 TUN917533 TKR917533 TAV917533 SQZ917533 SHD917533 RXH917533 RNL917533 RDP917533 QTT917533 QJX917533 QAB917533 PQF917533 PGJ917533 OWN917533 OMR917533 OCV917533 NSZ917533 NJD917533 MZH917533 MPL917533 MFP917533 LVT917533 LLX917533 LCB917533 KSF917533 KIJ917533 JYN917533 JOR917533 JEV917533 IUZ917533 ILD917533 IBH917533 HRL917533 HHP917533 GXT917533 GNX917533 GEB917533 FUF917533 FKJ917533 FAN917533 EQR917533 EGV917533 DWZ917533 DND917533 DDH917533 CTL917533 CJP917533 BZT917533 BPX917533 BGB917533 AWF917533 AMJ917533 ACN917533 SR917533 IV917533 C917533 WVH851997 WLL851997 WBP851997 VRT851997 VHX851997 UYB851997 UOF851997 UEJ851997 TUN851997 TKR851997 TAV851997 SQZ851997 SHD851997 RXH851997 RNL851997 RDP851997 QTT851997 QJX851997 QAB851997 PQF851997 PGJ851997 OWN851997 OMR851997 OCV851997 NSZ851997 NJD851997 MZH851997 MPL851997 MFP851997 LVT851997 LLX851997 LCB851997 KSF851997 KIJ851997 JYN851997 JOR851997 JEV851997 IUZ851997 ILD851997 IBH851997 HRL851997 HHP851997 GXT851997 GNX851997 GEB851997 FUF851997 FKJ851997 FAN851997 EQR851997 EGV851997 DWZ851997 DND851997 DDH851997 CTL851997 CJP851997 BZT851997 BPX851997 BGB851997 AWF851997 AMJ851997 ACN851997 SR851997 IV851997 C851997 WVH786461 WLL786461 WBP786461 VRT786461 VHX786461 UYB786461 UOF786461 UEJ786461 TUN786461 TKR786461 TAV786461 SQZ786461 SHD786461 RXH786461 RNL786461 RDP786461 QTT786461 QJX786461 QAB786461 PQF786461 PGJ786461 OWN786461 OMR786461 OCV786461 NSZ786461 NJD786461 MZH786461 MPL786461 MFP786461 LVT786461 LLX786461 LCB786461 KSF786461 KIJ786461 JYN786461 JOR786461 JEV786461 IUZ786461 ILD786461 IBH786461 HRL786461 HHP786461 GXT786461 GNX786461 GEB786461 FUF786461 FKJ786461 FAN786461 EQR786461 EGV786461 DWZ786461 DND786461 DDH786461 CTL786461 CJP786461 BZT786461 BPX786461 BGB786461 AWF786461 AMJ786461 ACN786461 SR786461 IV786461 C786461 WVH720925 WLL720925 WBP720925 VRT720925 VHX720925 UYB720925 UOF720925 UEJ720925 TUN720925 TKR720925 TAV720925 SQZ720925 SHD720925 RXH720925 RNL720925 RDP720925 QTT720925 QJX720925 QAB720925 PQF720925 PGJ720925 OWN720925 OMR720925 OCV720925 NSZ720925 NJD720925 MZH720925 MPL720925 MFP720925 LVT720925 LLX720925 LCB720925 KSF720925 KIJ720925 JYN720925 JOR720925 JEV720925 IUZ720925 ILD720925 IBH720925 HRL720925 HHP720925 GXT720925 GNX720925 GEB720925 FUF720925 FKJ720925 FAN720925 EQR720925 EGV720925 DWZ720925 DND720925 DDH720925 CTL720925 CJP720925 BZT720925 BPX720925 BGB720925 AWF720925 AMJ720925 ACN720925 SR720925 IV720925 C720925 WVH655389 WLL655389 WBP655389 VRT655389 VHX655389 UYB655389 UOF655389 UEJ655389 TUN655389 TKR655389 TAV655389 SQZ655389 SHD655389 RXH655389 RNL655389 RDP655389 QTT655389 QJX655389 QAB655389 PQF655389 PGJ655389 OWN655389 OMR655389 OCV655389 NSZ655389 NJD655389 MZH655389 MPL655389 MFP655389 LVT655389 LLX655389 LCB655389 KSF655389 KIJ655389 JYN655389 JOR655389 JEV655389 IUZ655389 ILD655389 IBH655389 HRL655389 HHP655389 GXT655389 GNX655389 GEB655389 FUF655389 FKJ655389 FAN655389 EQR655389 EGV655389 DWZ655389 DND655389 DDH655389 CTL655389 CJP655389 BZT655389 BPX655389 BGB655389 AWF655389 AMJ655389 ACN655389 SR655389 IV655389 C655389 WVH589853 WLL589853 WBP589853 VRT589853 VHX589853 UYB589853 UOF589853 UEJ589853 TUN589853 TKR589853 TAV589853 SQZ589853 SHD589853 RXH589853 RNL589853 RDP589853 QTT589853 QJX589853 QAB589853 PQF589853 PGJ589853 OWN589853 OMR589853 OCV589853 NSZ589853 NJD589853 MZH589853 MPL589853 MFP589853 LVT589853 LLX589853 LCB589853 KSF589853 KIJ589853 JYN589853 JOR589853 JEV589853 IUZ589853 ILD589853 IBH589853 HRL589853 HHP589853 GXT589853 GNX589853 GEB589853 FUF589853 FKJ589853 FAN589853 EQR589853 EGV589853 DWZ589853 DND589853 DDH589853 CTL589853 CJP589853 BZT589853 BPX589853 BGB589853 AWF589853 AMJ589853 ACN589853 SR589853 IV589853 C589853 WVH524317 WLL524317 WBP524317 VRT524317 VHX524317 UYB524317 UOF524317 UEJ524317 TUN524317 TKR524317 TAV524317 SQZ524317 SHD524317 RXH524317 RNL524317 RDP524317 QTT524317 QJX524317 QAB524317 PQF524317 PGJ524317 OWN524317 OMR524317 OCV524317 NSZ524317 NJD524317 MZH524317 MPL524317 MFP524317 LVT524317 LLX524317 LCB524317 KSF524317 KIJ524317 JYN524317 JOR524317 JEV524317 IUZ524317 ILD524317 IBH524317 HRL524317 HHP524317 GXT524317 GNX524317 GEB524317 FUF524317 FKJ524317 FAN524317 EQR524317 EGV524317 DWZ524317 DND524317 DDH524317 CTL524317 CJP524317 BZT524317 BPX524317 BGB524317 AWF524317 AMJ524317 ACN524317 SR524317 IV524317 C524317 WVH458781 WLL458781 WBP458781 VRT458781 VHX458781 UYB458781 UOF458781 UEJ458781 TUN458781 TKR458781 TAV458781 SQZ458781 SHD458781 RXH458781 RNL458781 RDP458781 QTT458781 QJX458781 QAB458781 PQF458781 PGJ458781 OWN458781 OMR458781 OCV458781 NSZ458781 NJD458781 MZH458781 MPL458781 MFP458781 LVT458781 LLX458781 LCB458781 KSF458781 KIJ458781 JYN458781 JOR458781 JEV458781 IUZ458781 ILD458781 IBH458781 HRL458781 HHP458781 GXT458781 GNX458781 GEB458781 FUF458781 FKJ458781 FAN458781 EQR458781 EGV458781 DWZ458781 DND458781 DDH458781 CTL458781 CJP458781 BZT458781 BPX458781 BGB458781 AWF458781 AMJ458781 ACN458781 SR458781 IV458781 C458781 WVH393245 WLL393245 WBP393245 VRT393245 VHX393245 UYB393245 UOF393245 UEJ393245 TUN393245 TKR393245 TAV393245 SQZ393245 SHD393245 RXH393245 RNL393245 RDP393245 QTT393245 QJX393245 QAB393245 PQF393245 PGJ393245 OWN393245 OMR393245 OCV393245 NSZ393245 NJD393245 MZH393245 MPL393245 MFP393245 LVT393245 LLX393245 LCB393245 KSF393245 KIJ393245 JYN393245 JOR393245 JEV393245 IUZ393245 ILD393245 IBH393245 HRL393245 HHP393245 GXT393245 GNX393245 GEB393245 FUF393245 FKJ393245 FAN393245 EQR393245 EGV393245 DWZ393245 DND393245 DDH393245 CTL393245 CJP393245 BZT393245 BPX393245 BGB393245 AWF393245 AMJ393245 ACN393245 SR393245 IV393245 C393245 WVH327709 WLL327709 WBP327709 VRT327709 VHX327709 UYB327709 UOF327709 UEJ327709 TUN327709 TKR327709 TAV327709 SQZ327709 SHD327709 RXH327709 RNL327709 RDP327709 QTT327709 QJX327709 QAB327709 PQF327709 PGJ327709 OWN327709 OMR327709 OCV327709 NSZ327709 NJD327709 MZH327709 MPL327709 MFP327709 LVT327709 LLX327709 LCB327709 KSF327709 KIJ327709 JYN327709 JOR327709 JEV327709 IUZ327709 ILD327709 IBH327709 HRL327709 HHP327709 GXT327709 GNX327709 GEB327709 FUF327709 FKJ327709 FAN327709 EQR327709 EGV327709 DWZ327709 DND327709 DDH327709 CTL327709 CJP327709 BZT327709 BPX327709 BGB327709 AWF327709 AMJ327709 ACN327709 SR327709 IV327709 C327709 WVH262173 WLL262173 WBP262173 VRT262173 VHX262173 UYB262173 UOF262173 UEJ262173 TUN262173 TKR262173 TAV262173 SQZ262173 SHD262173 RXH262173 RNL262173 RDP262173 QTT262173 QJX262173 QAB262173 PQF262173 PGJ262173 OWN262173 OMR262173 OCV262173 NSZ262173 NJD262173 MZH262173 MPL262173 MFP262173 LVT262173 LLX262173 LCB262173 KSF262173 KIJ262173 JYN262173 JOR262173 JEV262173 IUZ262173 ILD262173 IBH262173 HRL262173 HHP262173 GXT262173 GNX262173 GEB262173 FUF262173 FKJ262173 FAN262173 EQR262173 EGV262173 DWZ262173 DND262173 DDH262173 CTL262173 CJP262173 BZT262173 BPX262173 BGB262173 AWF262173 AMJ262173 ACN262173 SR262173 IV262173 C262173 WVH196637 WLL196637 WBP196637 VRT196637 VHX196637 UYB196637 UOF196637 UEJ196637 TUN196637 TKR196637 TAV196637 SQZ196637 SHD196637 RXH196637 RNL196637 RDP196637 QTT196637 QJX196637 QAB196637 PQF196637 PGJ196637 OWN196637 OMR196637 OCV196637 NSZ196637 NJD196637 MZH196637 MPL196637 MFP196637 LVT196637 LLX196637 LCB196637 KSF196637 KIJ196637 JYN196637 JOR196637 JEV196637 IUZ196637 ILD196637 IBH196637 HRL196637 HHP196637 GXT196637 GNX196637 GEB196637 FUF196637 FKJ196637 FAN196637 EQR196637 EGV196637 DWZ196637 DND196637 DDH196637 CTL196637 CJP196637 BZT196637 BPX196637 BGB196637 AWF196637 AMJ196637 ACN196637 SR196637 IV196637 C196637 WVH131101 WLL131101 WBP131101 VRT131101 VHX131101 UYB131101 UOF131101 UEJ131101 TUN131101 TKR131101 TAV131101 SQZ131101 SHD131101 RXH131101 RNL131101 RDP131101 QTT131101 QJX131101 QAB131101 PQF131101 PGJ131101 OWN131101 OMR131101 OCV131101 NSZ131101 NJD131101 MZH131101 MPL131101 MFP131101 LVT131101 LLX131101 LCB131101 KSF131101 KIJ131101 JYN131101 JOR131101 JEV131101 IUZ131101 ILD131101 IBH131101 HRL131101 HHP131101 GXT131101 GNX131101 GEB131101 FUF131101 FKJ131101 FAN131101 EQR131101 EGV131101 DWZ131101 DND131101 DDH131101 CTL131101 CJP131101 BZT131101 BPX131101 BGB131101 AWF131101 AMJ131101 ACN131101 SR131101 IV131101 C131101 WVH65565 WLL65565 WBP65565 VRT65565 VHX65565 UYB65565 UOF65565 UEJ65565 TUN65565 TKR65565 TAV65565 SQZ65565 SHD65565 RXH65565 RNL65565 RDP65565 QTT65565 QJX65565 QAB65565 PQF65565 PGJ65565 OWN65565 OMR65565 OCV65565 NSZ65565 NJD65565 MZH65565 MPL65565 MFP65565 LVT65565 LLX65565 LCB65565 KSF65565 KIJ65565 JYN65565 JOR65565 JEV65565 IUZ65565 ILD65565 IBH65565 HRL65565 HHP65565 GXT65565 GNX65565 GEB65565 FUF65565 FKJ65565 FAN65565 EQR65565 EGV65565 DWZ65565 DND65565 DDH65565 CTL65565 CJP65565 BZT65565 BPX65565 BGB65565 AWF65565 AMJ65565 ACN65565 SR65565 IV65565 C65565 WLL983069">
      <formula1>0</formula1>
      <formula2>1</formula2>
    </dataValidation>
    <dataValidation type="list" allowBlank="1" showInputMessage="1" showErrorMessage="1" sqref="WVE983069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9 WBM983069 VRQ983069 VHU983069 UXY983069 UOC983069 UEG983069 TUK983069 TKO983069 TAS983069 SQW983069 SHA983069 RXE983069 RNI983069 RDM983069 QTQ983069 QJU983069 PZY983069 PQC983069 PGG983069 OWK983069 OMO983069 OCS983069 NSW983069 NJA983069 MZE983069 MPI983069 MFM983069 LVQ983069 LLU983069 LBY983069 KSC983069 KIG983069 JYK983069 JOO983069 JES983069 IUW983069 ILA983069 IBE983069 HRI983069 HHM983069 GXQ983069 GNU983069 GDY983069 FUC983069 FKG983069 FAK983069 EQO983069 EGS983069 DWW983069 DNA983069 DDE983069 CTI983069 CJM983069 BZQ983069 BPU983069 BFY983069 AWC983069 AMG983069 ACK983069 SO983069 IS983069 A983069 WVE917533 WLI917533 WBM917533 VRQ917533 VHU917533 UXY917533 UOC917533 UEG917533 TUK917533 TKO917533 TAS917533 SQW917533 SHA917533 RXE917533 RNI917533 RDM917533 QTQ917533 QJU917533 PZY917533 PQC917533 PGG917533 OWK917533 OMO917533 OCS917533 NSW917533 NJA917533 MZE917533 MPI917533 MFM917533 LVQ917533 LLU917533 LBY917533 KSC917533 KIG917533 JYK917533 JOO917533 JES917533 IUW917533 ILA917533 IBE917533 HRI917533 HHM917533 GXQ917533 GNU917533 GDY917533 FUC917533 FKG917533 FAK917533 EQO917533 EGS917533 DWW917533 DNA917533 DDE917533 CTI917533 CJM917533 BZQ917533 BPU917533 BFY917533 AWC917533 AMG917533 ACK917533 SO917533 IS917533 A917533 WVE851997 WLI851997 WBM851997 VRQ851997 VHU851997 UXY851997 UOC851997 UEG851997 TUK851997 TKO851997 TAS851997 SQW851997 SHA851997 RXE851997 RNI851997 RDM851997 QTQ851997 QJU851997 PZY851997 PQC851997 PGG851997 OWK851997 OMO851997 OCS851997 NSW851997 NJA851997 MZE851997 MPI851997 MFM851997 LVQ851997 LLU851997 LBY851997 KSC851997 KIG851997 JYK851997 JOO851997 JES851997 IUW851997 ILA851997 IBE851997 HRI851997 HHM851997 GXQ851997 GNU851997 GDY851997 FUC851997 FKG851997 FAK851997 EQO851997 EGS851997 DWW851997 DNA851997 DDE851997 CTI851997 CJM851997 BZQ851997 BPU851997 BFY851997 AWC851997 AMG851997 ACK851997 SO851997 IS851997 A851997 WVE786461 WLI786461 WBM786461 VRQ786461 VHU786461 UXY786461 UOC786461 UEG786461 TUK786461 TKO786461 TAS786461 SQW786461 SHA786461 RXE786461 RNI786461 RDM786461 QTQ786461 QJU786461 PZY786461 PQC786461 PGG786461 OWK786461 OMO786461 OCS786461 NSW786461 NJA786461 MZE786461 MPI786461 MFM786461 LVQ786461 LLU786461 LBY786461 KSC786461 KIG786461 JYK786461 JOO786461 JES786461 IUW786461 ILA786461 IBE786461 HRI786461 HHM786461 GXQ786461 GNU786461 GDY786461 FUC786461 FKG786461 FAK786461 EQO786461 EGS786461 DWW786461 DNA786461 DDE786461 CTI786461 CJM786461 BZQ786461 BPU786461 BFY786461 AWC786461 AMG786461 ACK786461 SO786461 IS786461 A786461 WVE720925 WLI720925 WBM720925 VRQ720925 VHU720925 UXY720925 UOC720925 UEG720925 TUK720925 TKO720925 TAS720925 SQW720925 SHA720925 RXE720925 RNI720925 RDM720925 QTQ720925 QJU720925 PZY720925 PQC720925 PGG720925 OWK720925 OMO720925 OCS720925 NSW720925 NJA720925 MZE720925 MPI720925 MFM720925 LVQ720925 LLU720925 LBY720925 KSC720925 KIG720925 JYK720925 JOO720925 JES720925 IUW720925 ILA720925 IBE720925 HRI720925 HHM720925 GXQ720925 GNU720925 GDY720925 FUC720925 FKG720925 FAK720925 EQO720925 EGS720925 DWW720925 DNA720925 DDE720925 CTI720925 CJM720925 BZQ720925 BPU720925 BFY720925 AWC720925 AMG720925 ACK720925 SO720925 IS720925 A720925 WVE655389 WLI655389 WBM655389 VRQ655389 VHU655389 UXY655389 UOC655389 UEG655389 TUK655389 TKO655389 TAS655389 SQW655389 SHA655389 RXE655389 RNI655389 RDM655389 QTQ655389 QJU655389 PZY655389 PQC655389 PGG655389 OWK655389 OMO655389 OCS655389 NSW655389 NJA655389 MZE655389 MPI655389 MFM655389 LVQ655389 LLU655389 LBY655389 KSC655389 KIG655389 JYK655389 JOO655389 JES655389 IUW655389 ILA655389 IBE655389 HRI655389 HHM655389 GXQ655389 GNU655389 GDY655389 FUC655389 FKG655389 FAK655389 EQO655389 EGS655389 DWW655389 DNA655389 DDE655389 CTI655389 CJM655389 BZQ655389 BPU655389 BFY655389 AWC655389 AMG655389 ACK655389 SO655389 IS655389 A655389 WVE589853 WLI589853 WBM589853 VRQ589853 VHU589853 UXY589853 UOC589853 UEG589853 TUK589853 TKO589853 TAS589853 SQW589853 SHA589853 RXE589853 RNI589853 RDM589853 QTQ589853 QJU589853 PZY589853 PQC589853 PGG589853 OWK589853 OMO589853 OCS589853 NSW589853 NJA589853 MZE589853 MPI589853 MFM589853 LVQ589853 LLU589853 LBY589853 KSC589853 KIG589853 JYK589853 JOO589853 JES589853 IUW589853 ILA589853 IBE589853 HRI589853 HHM589853 GXQ589853 GNU589853 GDY589853 FUC589853 FKG589853 FAK589853 EQO589853 EGS589853 DWW589853 DNA589853 DDE589853 CTI589853 CJM589853 BZQ589853 BPU589853 BFY589853 AWC589853 AMG589853 ACK589853 SO589853 IS589853 A589853 WVE524317 WLI524317 WBM524317 VRQ524317 VHU524317 UXY524317 UOC524317 UEG524317 TUK524317 TKO524317 TAS524317 SQW524317 SHA524317 RXE524317 RNI524317 RDM524317 QTQ524317 QJU524317 PZY524317 PQC524317 PGG524317 OWK524317 OMO524317 OCS524317 NSW524317 NJA524317 MZE524317 MPI524317 MFM524317 LVQ524317 LLU524317 LBY524317 KSC524317 KIG524317 JYK524317 JOO524317 JES524317 IUW524317 ILA524317 IBE524317 HRI524317 HHM524317 GXQ524317 GNU524317 GDY524317 FUC524317 FKG524317 FAK524317 EQO524317 EGS524317 DWW524317 DNA524317 DDE524317 CTI524317 CJM524317 BZQ524317 BPU524317 BFY524317 AWC524317 AMG524317 ACK524317 SO524317 IS524317 A524317 WVE458781 WLI458781 WBM458781 VRQ458781 VHU458781 UXY458781 UOC458781 UEG458781 TUK458781 TKO458781 TAS458781 SQW458781 SHA458781 RXE458781 RNI458781 RDM458781 QTQ458781 QJU458781 PZY458781 PQC458781 PGG458781 OWK458781 OMO458781 OCS458781 NSW458781 NJA458781 MZE458781 MPI458781 MFM458781 LVQ458781 LLU458781 LBY458781 KSC458781 KIG458781 JYK458781 JOO458781 JES458781 IUW458781 ILA458781 IBE458781 HRI458781 HHM458781 GXQ458781 GNU458781 GDY458781 FUC458781 FKG458781 FAK458781 EQO458781 EGS458781 DWW458781 DNA458781 DDE458781 CTI458781 CJM458781 BZQ458781 BPU458781 BFY458781 AWC458781 AMG458781 ACK458781 SO458781 IS458781 A458781 WVE393245 WLI393245 WBM393245 VRQ393245 VHU393245 UXY393245 UOC393245 UEG393245 TUK393245 TKO393245 TAS393245 SQW393245 SHA393245 RXE393245 RNI393245 RDM393245 QTQ393245 QJU393245 PZY393245 PQC393245 PGG393245 OWK393245 OMO393245 OCS393245 NSW393245 NJA393245 MZE393245 MPI393245 MFM393245 LVQ393245 LLU393245 LBY393245 KSC393245 KIG393245 JYK393245 JOO393245 JES393245 IUW393245 ILA393245 IBE393245 HRI393245 HHM393245 GXQ393245 GNU393245 GDY393245 FUC393245 FKG393245 FAK393245 EQO393245 EGS393245 DWW393245 DNA393245 DDE393245 CTI393245 CJM393245 BZQ393245 BPU393245 BFY393245 AWC393245 AMG393245 ACK393245 SO393245 IS393245 A393245 WVE327709 WLI327709 WBM327709 VRQ327709 VHU327709 UXY327709 UOC327709 UEG327709 TUK327709 TKO327709 TAS327709 SQW327709 SHA327709 RXE327709 RNI327709 RDM327709 QTQ327709 QJU327709 PZY327709 PQC327709 PGG327709 OWK327709 OMO327709 OCS327709 NSW327709 NJA327709 MZE327709 MPI327709 MFM327709 LVQ327709 LLU327709 LBY327709 KSC327709 KIG327709 JYK327709 JOO327709 JES327709 IUW327709 ILA327709 IBE327709 HRI327709 HHM327709 GXQ327709 GNU327709 GDY327709 FUC327709 FKG327709 FAK327709 EQO327709 EGS327709 DWW327709 DNA327709 DDE327709 CTI327709 CJM327709 BZQ327709 BPU327709 BFY327709 AWC327709 AMG327709 ACK327709 SO327709 IS327709 A327709 WVE262173 WLI262173 WBM262173 VRQ262173 VHU262173 UXY262173 UOC262173 UEG262173 TUK262173 TKO262173 TAS262173 SQW262173 SHA262173 RXE262173 RNI262173 RDM262173 QTQ262173 QJU262173 PZY262173 PQC262173 PGG262173 OWK262173 OMO262173 OCS262173 NSW262173 NJA262173 MZE262173 MPI262173 MFM262173 LVQ262173 LLU262173 LBY262173 KSC262173 KIG262173 JYK262173 JOO262173 JES262173 IUW262173 ILA262173 IBE262173 HRI262173 HHM262173 GXQ262173 GNU262173 GDY262173 FUC262173 FKG262173 FAK262173 EQO262173 EGS262173 DWW262173 DNA262173 DDE262173 CTI262173 CJM262173 BZQ262173 BPU262173 BFY262173 AWC262173 AMG262173 ACK262173 SO262173 IS262173 A262173 WVE196637 WLI196637 WBM196637 VRQ196637 VHU196637 UXY196637 UOC196637 UEG196637 TUK196637 TKO196637 TAS196637 SQW196637 SHA196637 RXE196637 RNI196637 RDM196637 QTQ196637 QJU196637 PZY196637 PQC196637 PGG196637 OWK196637 OMO196637 OCS196637 NSW196637 NJA196637 MZE196637 MPI196637 MFM196637 LVQ196637 LLU196637 LBY196637 KSC196637 KIG196637 JYK196637 JOO196637 JES196637 IUW196637 ILA196637 IBE196637 HRI196637 HHM196637 GXQ196637 GNU196637 GDY196637 FUC196637 FKG196637 FAK196637 EQO196637 EGS196637 DWW196637 DNA196637 DDE196637 CTI196637 CJM196637 BZQ196637 BPU196637 BFY196637 AWC196637 AMG196637 ACK196637 SO196637 IS196637 A196637 WVE131101 WLI131101 WBM131101 VRQ131101 VHU131101 UXY131101 UOC131101 UEG131101 TUK131101 TKO131101 TAS131101 SQW131101 SHA131101 RXE131101 RNI131101 RDM131101 QTQ131101 QJU131101 PZY131101 PQC131101 PGG131101 OWK131101 OMO131101 OCS131101 NSW131101 NJA131101 MZE131101 MPI131101 MFM131101 LVQ131101 LLU131101 LBY131101 KSC131101 KIG131101 JYK131101 JOO131101 JES131101 IUW131101 ILA131101 IBE131101 HRI131101 HHM131101 GXQ131101 GNU131101 GDY131101 FUC131101 FKG131101 FAK131101 EQO131101 EGS131101 DWW131101 DNA131101 DDE131101 CTI131101 CJM131101 BZQ131101 BPU131101 BFY131101 AWC131101 AMG131101 ACK131101 SO131101 IS131101 A131101 WVE65565 WLI65565 WBM65565 VRQ65565 VHU65565 UXY65565 UOC65565 UEG65565 TUK65565 TKO65565 TAS65565 SQW65565 SHA65565 RXE65565 RNI65565 RDM65565 QTQ65565 QJU65565 PZY65565 PQC65565 PGG65565 OWK65565 OMO65565 OCS65565 NSW65565 NJA65565 MZE65565 MPI65565 MFM65565 LVQ65565 LLU65565 LBY65565 KSC65565 KIG65565 JYK65565 JOO65565 JES65565 IUW65565 ILA65565 IBE65565 HRI65565 HHM65565 GXQ65565 GNU65565 GDY65565 FUC65565 FKG65565 FAK65565 EQO65565 EGS65565 DWW65565 DNA65565 DDE65565 CTI65565 CJM65565 BZQ65565 BPU65565 BFY65565 AWC65565 AMG65565 ACK65565 SO65565 IS65565 A65565">
      <formula1>"1,2,3,4,5"</formula1>
    </dataValidation>
  </dataValidations>
  <pageMargins left="0.7" right="0.7" top="0.75" bottom="0.75" header="0.3" footer="0.3"/>
  <pageSetup orientation="portrait" horizontalDpi="4294967295" vertic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0"/>
  <sheetViews>
    <sheetView topLeftCell="B60" zoomScale="80" zoomScaleNormal="80" workbookViewId="0">
      <selection activeCell="E33" sqref="E33"/>
    </sheetView>
  </sheetViews>
  <sheetFormatPr baseColWidth="10" defaultRowHeight="14.25" x14ac:dyDescent="0.2"/>
  <cols>
    <col min="1" max="1" width="11.42578125" style="59"/>
    <col min="2" max="2" width="33" style="59" customWidth="1"/>
    <col min="3" max="3" width="37.42578125" style="59" bestFit="1" customWidth="1"/>
    <col min="4" max="4" width="45.42578125" style="59" bestFit="1" customWidth="1"/>
    <col min="5" max="5" width="32" style="59" bestFit="1" customWidth="1"/>
    <col min="6" max="6" width="24.42578125" style="59" bestFit="1" customWidth="1"/>
    <col min="7" max="7" width="50.85546875" style="59" bestFit="1" customWidth="1"/>
    <col min="8" max="8" width="31.140625" style="59" customWidth="1"/>
    <col min="9" max="9" width="19.85546875" style="59" customWidth="1"/>
    <col min="10" max="10" width="18.28515625" style="59" customWidth="1"/>
    <col min="11" max="11" width="39.140625" style="59" customWidth="1"/>
    <col min="12" max="12" width="20.140625" style="59" bestFit="1" customWidth="1"/>
    <col min="13" max="14" width="11.42578125" style="59"/>
    <col min="15" max="15" width="20.85546875" style="59" bestFit="1" customWidth="1"/>
    <col min="16" max="16" width="11.42578125" style="59"/>
    <col min="17" max="17" width="21" style="59" customWidth="1"/>
    <col min="18" max="257" width="11.42578125" style="59"/>
    <col min="258" max="258" width="33" style="59" customWidth="1"/>
    <col min="259" max="259" width="37.42578125" style="59" bestFit="1" customWidth="1"/>
    <col min="260" max="260" width="45.42578125" style="59" bestFit="1" customWidth="1"/>
    <col min="261" max="261" width="32" style="59" bestFit="1" customWidth="1"/>
    <col min="262" max="262" width="24.42578125" style="59" bestFit="1" customWidth="1"/>
    <col min="263" max="263" width="50.85546875" style="59" bestFit="1" customWidth="1"/>
    <col min="264" max="264" width="31.140625" style="59" customWidth="1"/>
    <col min="265" max="265" width="12.7109375" style="59" bestFit="1" customWidth="1"/>
    <col min="266" max="266" width="18.28515625" style="59" customWidth="1"/>
    <col min="267" max="267" width="30.28515625" style="59" customWidth="1"/>
    <col min="268" max="268" width="17" style="59" customWidth="1"/>
    <col min="269" max="270" width="11.42578125" style="59"/>
    <col min="271" max="271" width="20.85546875" style="59" bestFit="1" customWidth="1"/>
    <col min="272" max="272" width="11.42578125" style="59"/>
    <col min="273" max="273" width="21" style="59" customWidth="1"/>
    <col min="274" max="513" width="11.42578125" style="59"/>
    <col min="514" max="514" width="33" style="59" customWidth="1"/>
    <col min="515" max="515" width="37.42578125" style="59" bestFit="1" customWidth="1"/>
    <col min="516" max="516" width="45.42578125" style="59" bestFit="1" customWidth="1"/>
    <col min="517" max="517" width="32" style="59" bestFit="1" customWidth="1"/>
    <col min="518" max="518" width="24.42578125" style="59" bestFit="1" customWidth="1"/>
    <col min="519" max="519" width="50.85546875" style="59" bestFit="1" customWidth="1"/>
    <col min="520" max="520" width="31.140625" style="59" customWidth="1"/>
    <col min="521" max="521" width="12.7109375" style="59" bestFit="1" customWidth="1"/>
    <col min="522" max="522" width="18.28515625" style="59" customWidth="1"/>
    <col min="523" max="523" width="30.28515625" style="59" customWidth="1"/>
    <col min="524" max="524" width="17" style="59" customWidth="1"/>
    <col min="525" max="526" width="11.42578125" style="59"/>
    <col min="527" max="527" width="20.85546875" style="59" bestFit="1" customWidth="1"/>
    <col min="528" max="528" width="11.42578125" style="59"/>
    <col min="529" max="529" width="21" style="59" customWidth="1"/>
    <col min="530" max="769" width="11.42578125" style="59"/>
    <col min="770" max="770" width="33" style="59" customWidth="1"/>
    <col min="771" max="771" width="37.42578125" style="59" bestFit="1" customWidth="1"/>
    <col min="772" max="772" width="45.42578125" style="59" bestFit="1" customWidth="1"/>
    <col min="773" max="773" width="32" style="59" bestFit="1" customWidth="1"/>
    <col min="774" max="774" width="24.42578125" style="59" bestFit="1" customWidth="1"/>
    <col min="775" max="775" width="50.85546875" style="59" bestFit="1" customWidth="1"/>
    <col min="776" max="776" width="31.140625" style="59" customWidth="1"/>
    <col min="777" max="777" width="12.7109375" style="59" bestFit="1" customWidth="1"/>
    <col min="778" max="778" width="18.28515625" style="59" customWidth="1"/>
    <col min="779" max="779" width="30.28515625" style="59" customWidth="1"/>
    <col min="780" max="780" width="17" style="59" customWidth="1"/>
    <col min="781" max="782" width="11.42578125" style="59"/>
    <col min="783" max="783" width="20.85546875" style="59" bestFit="1" customWidth="1"/>
    <col min="784" max="784" width="11.42578125" style="59"/>
    <col min="785" max="785" width="21" style="59" customWidth="1"/>
    <col min="786" max="1025" width="11.42578125" style="59"/>
    <col min="1026" max="1026" width="33" style="59" customWidth="1"/>
    <col min="1027" max="1027" width="37.42578125" style="59" bestFit="1" customWidth="1"/>
    <col min="1028" max="1028" width="45.42578125" style="59" bestFit="1" customWidth="1"/>
    <col min="1029" max="1029" width="32" style="59" bestFit="1" customWidth="1"/>
    <col min="1030" max="1030" width="24.42578125" style="59" bestFit="1" customWidth="1"/>
    <col min="1031" max="1031" width="50.85546875" style="59" bestFit="1" customWidth="1"/>
    <col min="1032" max="1032" width="31.140625" style="59" customWidth="1"/>
    <col min="1033" max="1033" width="12.7109375" style="59" bestFit="1" customWidth="1"/>
    <col min="1034" max="1034" width="18.28515625" style="59" customWidth="1"/>
    <col min="1035" max="1035" width="30.28515625" style="59" customWidth="1"/>
    <col min="1036" max="1036" width="17" style="59" customWidth="1"/>
    <col min="1037" max="1038" width="11.42578125" style="59"/>
    <col min="1039" max="1039" width="20.85546875" style="59" bestFit="1" customWidth="1"/>
    <col min="1040" max="1040" width="11.42578125" style="59"/>
    <col min="1041" max="1041" width="21" style="59" customWidth="1"/>
    <col min="1042" max="1281" width="11.42578125" style="59"/>
    <col min="1282" max="1282" width="33" style="59" customWidth="1"/>
    <col min="1283" max="1283" width="37.42578125" style="59" bestFit="1" customWidth="1"/>
    <col min="1284" max="1284" width="45.42578125" style="59" bestFit="1" customWidth="1"/>
    <col min="1285" max="1285" width="32" style="59" bestFit="1" customWidth="1"/>
    <col min="1286" max="1286" width="24.42578125" style="59" bestFit="1" customWidth="1"/>
    <col min="1287" max="1287" width="50.85546875" style="59" bestFit="1" customWidth="1"/>
    <col min="1288" max="1288" width="31.140625" style="59" customWidth="1"/>
    <col min="1289" max="1289" width="12.7109375" style="59" bestFit="1" customWidth="1"/>
    <col min="1290" max="1290" width="18.28515625" style="59" customWidth="1"/>
    <col min="1291" max="1291" width="30.28515625" style="59" customWidth="1"/>
    <col min="1292" max="1292" width="17" style="59" customWidth="1"/>
    <col min="1293" max="1294" width="11.42578125" style="59"/>
    <col min="1295" max="1295" width="20.85546875" style="59" bestFit="1" customWidth="1"/>
    <col min="1296" max="1296" width="11.42578125" style="59"/>
    <col min="1297" max="1297" width="21" style="59" customWidth="1"/>
    <col min="1298" max="1537" width="11.42578125" style="59"/>
    <col min="1538" max="1538" width="33" style="59" customWidth="1"/>
    <col min="1539" max="1539" width="37.42578125" style="59" bestFit="1" customWidth="1"/>
    <col min="1540" max="1540" width="45.42578125" style="59" bestFit="1" customWidth="1"/>
    <col min="1541" max="1541" width="32" style="59" bestFit="1" customWidth="1"/>
    <col min="1542" max="1542" width="24.42578125" style="59" bestFit="1" customWidth="1"/>
    <col min="1543" max="1543" width="50.85546875" style="59" bestFit="1" customWidth="1"/>
    <col min="1544" max="1544" width="31.140625" style="59" customWidth="1"/>
    <col min="1545" max="1545" width="12.7109375" style="59" bestFit="1" customWidth="1"/>
    <col min="1546" max="1546" width="18.28515625" style="59" customWidth="1"/>
    <col min="1547" max="1547" width="30.28515625" style="59" customWidth="1"/>
    <col min="1548" max="1548" width="17" style="59" customWidth="1"/>
    <col min="1549" max="1550" width="11.42578125" style="59"/>
    <col min="1551" max="1551" width="20.85546875" style="59" bestFit="1" customWidth="1"/>
    <col min="1552" max="1552" width="11.42578125" style="59"/>
    <col min="1553" max="1553" width="21" style="59" customWidth="1"/>
    <col min="1554" max="1793" width="11.42578125" style="59"/>
    <col min="1794" max="1794" width="33" style="59" customWidth="1"/>
    <col min="1795" max="1795" width="37.42578125" style="59" bestFit="1" customWidth="1"/>
    <col min="1796" max="1796" width="45.42578125" style="59" bestFit="1" customWidth="1"/>
    <col min="1797" max="1797" width="32" style="59" bestFit="1" customWidth="1"/>
    <col min="1798" max="1798" width="24.42578125" style="59" bestFit="1" customWidth="1"/>
    <col min="1799" max="1799" width="50.85546875" style="59" bestFit="1" customWidth="1"/>
    <col min="1800" max="1800" width="31.140625" style="59" customWidth="1"/>
    <col min="1801" max="1801" width="12.7109375" style="59" bestFit="1" customWidth="1"/>
    <col min="1802" max="1802" width="18.28515625" style="59" customWidth="1"/>
    <col min="1803" max="1803" width="30.28515625" style="59" customWidth="1"/>
    <col min="1804" max="1804" width="17" style="59" customWidth="1"/>
    <col min="1805" max="1806" width="11.42578125" style="59"/>
    <col min="1807" max="1807" width="20.85546875" style="59" bestFit="1" customWidth="1"/>
    <col min="1808" max="1808" width="11.42578125" style="59"/>
    <col min="1809" max="1809" width="21" style="59" customWidth="1"/>
    <col min="1810" max="2049" width="11.42578125" style="59"/>
    <col min="2050" max="2050" width="33" style="59" customWidth="1"/>
    <col min="2051" max="2051" width="37.42578125" style="59" bestFit="1" customWidth="1"/>
    <col min="2052" max="2052" width="45.42578125" style="59" bestFit="1" customWidth="1"/>
    <col min="2053" max="2053" width="32" style="59" bestFit="1" customWidth="1"/>
    <col min="2054" max="2054" width="24.42578125" style="59" bestFit="1" customWidth="1"/>
    <col min="2055" max="2055" width="50.85546875" style="59" bestFit="1" customWidth="1"/>
    <col min="2056" max="2056" width="31.140625" style="59" customWidth="1"/>
    <col min="2057" max="2057" width="12.7109375" style="59" bestFit="1" customWidth="1"/>
    <col min="2058" max="2058" width="18.28515625" style="59" customWidth="1"/>
    <col min="2059" max="2059" width="30.28515625" style="59" customWidth="1"/>
    <col min="2060" max="2060" width="17" style="59" customWidth="1"/>
    <col min="2061" max="2062" width="11.42578125" style="59"/>
    <col min="2063" max="2063" width="20.85546875" style="59" bestFit="1" customWidth="1"/>
    <col min="2064" max="2064" width="11.42578125" style="59"/>
    <col min="2065" max="2065" width="21" style="59" customWidth="1"/>
    <col min="2066" max="2305" width="11.42578125" style="59"/>
    <col min="2306" max="2306" width="33" style="59" customWidth="1"/>
    <col min="2307" max="2307" width="37.42578125" style="59" bestFit="1" customWidth="1"/>
    <col min="2308" max="2308" width="45.42578125" style="59" bestFit="1" customWidth="1"/>
    <col min="2309" max="2309" width="32" style="59" bestFit="1" customWidth="1"/>
    <col min="2310" max="2310" width="24.42578125" style="59" bestFit="1" customWidth="1"/>
    <col min="2311" max="2311" width="50.85546875" style="59" bestFit="1" customWidth="1"/>
    <col min="2312" max="2312" width="31.140625" style="59" customWidth="1"/>
    <col min="2313" max="2313" width="12.7109375" style="59" bestFit="1" customWidth="1"/>
    <col min="2314" max="2314" width="18.28515625" style="59" customWidth="1"/>
    <col min="2315" max="2315" width="30.28515625" style="59" customWidth="1"/>
    <col min="2316" max="2316" width="17" style="59" customWidth="1"/>
    <col min="2317" max="2318" width="11.42578125" style="59"/>
    <col min="2319" max="2319" width="20.85546875" style="59" bestFit="1" customWidth="1"/>
    <col min="2320" max="2320" width="11.42578125" style="59"/>
    <col min="2321" max="2321" width="21" style="59" customWidth="1"/>
    <col min="2322" max="2561" width="11.42578125" style="59"/>
    <col min="2562" max="2562" width="33" style="59" customWidth="1"/>
    <col min="2563" max="2563" width="37.42578125" style="59" bestFit="1" customWidth="1"/>
    <col min="2564" max="2564" width="45.42578125" style="59" bestFit="1" customWidth="1"/>
    <col min="2565" max="2565" width="32" style="59" bestFit="1" customWidth="1"/>
    <col min="2566" max="2566" width="24.42578125" style="59" bestFit="1" customWidth="1"/>
    <col min="2567" max="2567" width="50.85546875" style="59" bestFit="1" customWidth="1"/>
    <col min="2568" max="2568" width="31.140625" style="59" customWidth="1"/>
    <col min="2569" max="2569" width="12.7109375" style="59" bestFit="1" customWidth="1"/>
    <col min="2570" max="2570" width="18.28515625" style="59" customWidth="1"/>
    <col min="2571" max="2571" width="30.28515625" style="59" customWidth="1"/>
    <col min="2572" max="2572" width="17" style="59" customWidth="1"/>
    <col min="2573" max="2574" width="11.42578125" style="59"/>
    <col min="2575" max="2575" width="20.85546875" style="59" bestFit="1" customWidth="1"/>
    <col min="2576" max="2576" width="11.42578125" style="59"/>
    <col min="2577" max="2577" width="21" style="59" customWidth="1"/>
    <col min="2578" max="2817" width="11.42578125" style="59"/>
    <col min="2818" max="2818" width="33" style="59" customWidth="1"/>
    <col min="2819" max="2819" width="37.42578125" style="59" bestFit="1" customWidth="1"/>
    <col min="2820" max="2820" width="45.42578125" style="59" bestFit="1" customWidth="1"/>
    <col min="2821" max="2821" width="32" style="59" bestFit="1" customWidth="1"/>
    <col min="2822" max="2822" width="24.42578125" style="59" bestFit="1" customWidth="1"/>
    <col min="2823" max="2823" width="50.85546875" style="59" bestFit="1" customWidth="1"/>
    <col min="2824" max="2824" width="31.140625" style="59" customWidth="1"/>
    <col min="2825" max="2825" width="12.7109375" style="59" bestFit="1" customWidth="1"/>
    <col min="2826" max="2826" width="18.28515625" style="59" customWidth="1"/>
    <col min="2827" max="2827" width="30.28515625" style="59" customWidth="1"/>
    <col min="2828" max="2828" width="17" style="59" customWidth="1"/>
    <col min="2829" max="2830" width="11.42578125" style="59"/>
    <col min="2831" max="2831" width="20.85546875" style="59" bestFit="1" customWidth="1"/>
    <col min="2832" max="2832" width="11.42578125" style="59"/>
    <col min="2833" max="2833" width="21" style="59" customWidth="1"/>
    <col min="2834" max="3073" width="11.42578125" style="59"/>
    <col min="3074" max="3074" width="33" style="59" customWidth="1"/>
    <col min="3075" max="3075" width="37.42578125" style="59" bestFit="1" customWidth="1"/>
    <col min="3076" max="3076" width="45.42578125" style="59" bestFit="1" customWidth="1"/>
    <col min="3077" max="3077" width="32" style="59" bestFit="1" customWidth="1"/>
    <col min="3078" max="3078" width="24.42578125" style="59" bestFit="1" customWidth="1"/>
    <col min="3079" max="3079" width="50.85546875" style="59" bestFit="1" customWidth="1"/>
    <col min="3080" max="3080" width="31.140625" style="59" customWidth="1"/>
    <col min="3081" max="3081" width="12.7109375" style="59" bestFit="1" customWidth="1"/>
    <col min="3082" max="3082" width="18.28515625" style="59" customWidth="1"/>
    <col min="3083" max="3083" width="30.28515625" style="59" customWidth="1"/>
    <col min="3084" max="3084" width="17" style="59" customWidth="1"/>
    <col min="3085" max="3086" width="11.42578125" style="59"/>
    <col min="3087" max="3087" width="20.85546875" style="59" bestFit="1" customWidth="1"/>
    <col min="3088" max="3088" width="11.42578125" style="59"/>
    <col min="3089" max="3089" width="21" style="59" customWidth="1"/>
    <col min="3090" max="3329" width="11.42578125" style="59"/>
    <col min="3330" max="3330" width="33" style="59" customWidth="1"/>
    <col min="3331" max="3331" width="37.42578125" style="59" bestFit="1" customWidth="1"/>
    <col min="3332" max="3332" width="45.42578125" style="59" bestFit="1" customWidth="1"/>
    <col min="3333" max="3333" width="32" style="59" bestFit="1" customWidth="1"/>
    <col min="3334" max="3334" width="24.42578125" style="59" bestFit="1" customWidth="1"/>
    <col min="3335" max="3335" width="50.85546875" style="59" bestFit="1" customWidth="1"/>
    <col min="3336" max="3336" width="31.140625" style="59" customWidth="1"/>
    <col min="3337" max="3337" width="12.7109375" style="59" bestFit="1" customWidth="1"/>
    <col min="3338" max="3338" width="18.28515625" style="59" customWidth="1"/>
    <col min="3339" max="3339" width="30.28515625" style="59" customWidth="1"/>
    <col min="3340" max="3340" width="17" style="59" customWidth="1"/>
    <col min="3341" max="3342" width="11.42578125" style="59"/>
    <col min="3343" max="3343" width="20.85546875" style="59" bestFit="1" customWidth="1"/>
    <col min="3344" max="3344" width="11.42578125" style="59"/>
    <col min="3345" max="3345" width="21" style="59" customWidth="1"/>
    <col min="3346" max="3585" width="11.42578125" style="59"/>
    <col min="3586" max="3586" width="33" style="59" customWidth="1"/>
    <col min="3587" max="3587" width="37.42578125" style="59" bestFit="1" customWidth="1"/>
    <col min="3588" max="3588" width="45.42578125" style="59" bestFit="1" customWidth="1"/>
    <col min="3589" max="3589" width="32" style="59" bestFit="1" customWidth="1"/>
    <col min="3590" max="3590" width="24.42578125" style="59" bestFit="1" customWidth="1"/>
    <col min="3591" max="3591" width="50.85546875" style="59" bestFit="1" customWidth="1"/>
    <col min="3592" max="3592" width="31.140625" style="59" customWidth="1"/>
    <col min="3593" max="3593" width="12.7109375" style="59" bestFit="1" customWidth="1"/>
    <col min="3594" max="3594" width="18.28515625" style="59" customWidth="1"/>
    <col min="3595" max="3595" width="30.28515625" style="59" customWidth="1"/>
    <col min="3596" max="3596" width="17" style="59" customWidth="1"/>
    <col min="3597" max="3598" width="11.42578125" style="59"/>
    <col min="3599" max="3599" width="20.85546875" style="59" bestFit="1" customWidth="1"/>
    <col min="3600" max="3600" width="11.42578125" style="59"/>
    <col min="3601" max="3601" width="21" style="59" customWidth="1"/>
    <col min="3602" max="3841" width="11.42578125" style="59"/>
    <col min="3842" max="3842" width="33" style="59" customWidth="1"/>
    <col min="3843" max="3843" width="37.42578125" style="59" bestFit="1" customWidth="1"/>
    <col min="3844" max="3844" width="45.42578125" style="59" bestFit="1" customWidth="1"/>
    <col min="3845" max="3845" width="32" style="59" bestFit="1" customWidth="1"/>
    <col min="3846" max="3846" width="24.42578125" style="59" bestFit="1" customWidth="1"/>
    <col min="3847" max="3847" width="50.85546875" style="59" bestFit="1" customWidth="1"/>
    <col min="3848" max="3848" width="31.140625" style="59" customWidth="1"/>
    <col min="3849" max="3849" width="12.7109375" style="59" bestFit="1" customWidth="1"/>
    <col min="3850" max="3850" width="18.28515625" style="59" customWidth="1"/>
    <col min="3851" max="3851" width="30.28515625" style="59" customWidth="1"/>
    <col min="3852" max="3852" width="17" style="59" customWidth="1"/>
    <col min="3853" max="3854" width="11.42578125" style="59"/>
    <col min="3855" max="3855" width="20.85546875" style="59" bestFit="1" customWidth="1"/>
    <col min="3856" max="3856" width="11.42578125" style="59"/>
    <col min="3857" max="3857" width="21" style="59" customWidth="1"/>
    <col min="3858" max="4097" width="11.42578125" style="59"/>
    <col min="4098" max="4098" width="33" style="59" customWidth="1"/>
    <col min="4099" max="4099" width="37.42578125" style="59" bestFit="1" customWidth="1"/>
    <col min="4100" max="4100" width="45.42578125" style="59" bestFit="1" customWidth="1"/>
    <col min="4101" max="4101" width="32" style="59" bestFit="1" customWidth="1"/>
    <col min="4102" max="4102" width="24.42578125" style="59" bestFit="1" customWidth="1"/>
    <col min="4103" max="4103" width="50.85546875" style="59" bestFit="1" customWidth="1"/>
    <col min="4104" max="4104" width="31.140625" style="59" customWidth="1"/>
    <col min="4105" max="4105" width="12.7109375" style="59" bestFit="1" customWidth="1"/>
    <col min="4106" max="4106" width="18.28515625" style="59" customWidth="1"/>
    <col min="4107" max="4107" width="30.28515625" style="59" customWidth="1"/>
    <col min="4108" max="4108" width="17" style="59" customWidth="1"/>
    <col min="4109" max="4110" width="11.42578125" style="59"/>
    <col min="4111" max="4111" width="20.85546875" style="59" bestFit="1" customWidth="1"/>
    <col min="4112" max="4112" width="11.42578125" style="59"/>
    <col min="4113" max="4113" width="21" style="59" customWidth="1"/>
    <col min="4114" max="4353" width="11.42578125" style="59"/>
    <col min="4354" max="4354" width="33" style="59" customWidth="1"/>
    <col min="4355" max="4355" width="37.42578125" style="59" bestFit="1" customWidth="1"/>
    <col min="4356" max="4356" width="45.42578125" style="59" bestFit="1" customWidth="1"/>
    <col min="4357" max="4357" width="32" style="59" bestFit="1" customWidth="1"/>
    <col min="4358" max="4358" width="24.42578125" style="59" bestFit="1" customWidth="1"/>
    <col min="4359" max="4359" width="50.85546875" style="59" bestFit="1" customWidth="1"/>
    <col min="4360" max="4360" width="31.140625" style="59" customWidth="1"/>
    <col min="4361" max="4361" width="12.7109375" style="59" bestFit="1" customWidth="1"/>
    <col min="4362" max="4362" width="18.28515625" style="59" customWidth="1"/>
    <col min="4363" max="4363" width="30.28515625" style="59" customWidth="1"/>
    <col min="4364" max="4364" width="17" style="59" customWidth="1"/>
    <col min="4365" max="4366" width="11.42578125" style="59"/>
    <col min="4367" max="4367" width="20.85546875" style="59" bestFit="1" customWidth="1"/>
    <col min="4368" max="4368" width="11.42578125" style="59"/>
    <col min="4369" max="4369" width="21" style="59" customWidth="1"/>
    <col min="4370" max="4609" width="11.42578125" style="59"/>
    <col min="4610" max="4610" width="33" style="59" customWidth="1"/>
    <col min="4611" max="4611" width="37.42578125" style="59" bestFit="1" customWidth="1"/>
    <col min="4612" max="4612" width="45.42578125" style="59" bestFit="1" customWidth="1"/>
    <col min="4613" max="4613" width="32" style="59" bestFit="1" customWidth="1"/>
    <col min="4614" max="4614" width="24.42578125" style="59" bestFit="1" customWidth="1"/>
    <col min="4615" max="4615" width="50.85546875" style="59" bestFit="1" customWidth="1"/>
    <col min="4616" max="4616" width="31.140625" style="59" customWidth="1"/>
    <col min="4617" max="4617" width="12.7109375" style="59" bestFit="1" customWidth="1"/>
    <col min="4618" max="4618" width="18.28515625" style="59" customWidth="1"/>
    <col min="4619" max="4619" width="30.28515625" style="59" customWidth="1"/>
    <col min="4620" max="4620" width="17" style="59" customWidth="1"/>
    <col min="4621" max="4622" width="11.42578125" style="59"/>
    <col min="4623" max="4623" width="20.85546875" style="59" bestFit="1" customWidth="1"/>
    <col min="4624" max="4624" width="11.42578125" style="59"/>
    <col min="4625" max="4625" width="21" style="59" customWidth="1"/>
    <col min="4626" max="4865" width="11.42578125" style="59"/>
    <col min="4866" max="4866" width="33" style="59" customWidth="1"/>
    <col min="4867" max="4867" width="37.42578125" style="59" bestFit="1" customWidth="1"/>
    <col min="4868" max="4868" width="45.42578125" style="59" bestFit="1" customWidth="1"/>
    <col min="4869" max="4869" width="32" style="59" bestFit="1" customWidth="1"/>
    <col min="4870" max="4870" width="24.42578125" style="59" bestFit="1" customWidth="1"/>
    <col min="4871" max="4871" width="50.85546875" style="59" bestFit="1" customWidth="1"/>
    <col min="4872" max="4872" width="31.140625" style="59" customWidth="1"/>
    <col min="4873" max="4873" width="12.7109375" style="59" bestFit="1" customWidth="1"/>
    <col min="4874" max="4874" width="18.28515625" style="59" customWidth="1"/>
    <col min="4875" max="4875" width="30.28515625" style="59" customWidth="1"/>
    <col min="4876" max="4876" width="17" style="59" customWidth="1"/>
    <col min="4877" max="4878" width="11.42578125" style="59"/>
    <col min="4879" max="4879" width="20.85546875" style="59" bestFit="1" customWidth="1"/>
    <col min="4880" max="4880" width="11.42578125" style="59"/>
    <col min="4881" max="4881" width="21" style="59" customWidth="1"/>
    <col min="4882" max="5121" width="11.42578125" style="59"/>
    <col min="5122" max="5122" width="33" style="59" customWidth="1"/>
    <col min="5123" max="5123" width="37.42578125" style="59" bestFit="1" customWidth="1"/>
    <col min="5124" max="5124" width="45.42578125" style="59" bestFit="1" customWidth="1"/>
    <col min="5125" max="5125" width="32" style="59" bestFit="1" customWidth="1"/>
    <col min="5126" max="5126" width="24.42578125" style="59" bestFit="1" customWidth="1"/>
    <col min="5127" max="5127" width="50.85546875" style="59" bestFit="1" customWidth="1"/>
    <col min="5128" max="5128" width="31.140625" style="59" customWidth="1"/>
    <col min="5129" max="5129" width="12.7109375" style="59" bestFit="1" customWidth="1"/>
    <col min="5130" max="5130" width="18.28515625" style="59" customWidth="1"/>
    <col min="5131" max="5131" width="30.28515625" style="59" customWidth="1"/>
    <col min="5132" max="5132" width="17" style="59" customWidth="1"/>
    <col min="5133" max="5134" width="11.42578125" style="59"/>
    <col min="5135" max="5135" width="20.85546875" style="59" bestFit="1" customWidth="1"/>
    <col min="5136" max="5136" width="11.42578125" style="59"/>
    <col min="5137" max="5137" width="21" style="59" customWidth="1"/>
    <col min="5138" max="5377" width="11.42578125" style="59"/>
    <col min="5378" max="5378" width="33" style="59" customWidth="1"/>
    <col min="5379" max="5379" width="37.42578125" style="59" bestFit="1" customWidth="1"/>
    <col min="5380" max="5380" width="45.42578125" style="59" bestFit="1" customWidth="1"/>
    <col min="5381" max="5381" width="32" style="59" bestFit="1" customWidth="1"/>
    <col min="5382" max="5382" width="24.42578125" style="59" bestFit="1" customWidth="1"/>
    <col min="5383" max="5383" width="50.85546875" style="59" bestFit="1" customWidth="1"/>
    <col min="5384" max="5384" width="31.140625" style="59" customWidth="1"/>
    <col min="5385" max="5385" width="12.7109375" style="59" bestFit="1" customWidth="1"/>
    <col min="5386" max="5386" width="18.28515625" style="59" customWidth="1"/>
    <col min="5387" max="5387" width="30.28515625" style="59" customWidth="1"/>
    <col min="5388" max="5388" width="17" style="59" customWidth="1"/>
    <col min="5389" max="5390" width="11.42578125" style="59"/>
    <col min="5391" max="5391" width="20.85546875" style="59" bestFit="1" customWidth="1"/>
    <col min="5392" max="5392" width="11.42578125" style="59"/>
    <col min="5393" max="5393" width="21" style="59" customWidth="1"/>
    <col min="5394" max="5633" width="11.42578125" style="59"/>
    <col min="5634" max="5634" width="33" style="59" customWidth="1"/>
    <col min="5635" max="5635" width="37.42578125" style="59" bestFit="1" customWidth="1"/>
    <col min="5636" max="5636" width="45.42578125" style="59" bestFit="1" customWidth="1"/>
    <col min="5637" max="5637" width="32" style="59" bestFit="1" customWidth="1"/>
    <col min="5638" max="5638" width="24.42578125" style="59" bestFit="1" customWidth="1"/>
    <col min="5639" max="5639" width="50.85546875" style="59" bestFit="1" customWidth="1"/>
    <col min="5640" max="5640" width="31.140625" style="59" customWidth="1"/>
    <col min="5641" max="5641" width="12.7109375" style="59" bestFit="1" customWidth="1"/>
    <col min="5642" max="5642" width="18.28515625" style="59" customWidth="1"/>
    <col min="5643" max="5643" width="30.28515625" style="59" customWidth="1"/>
    <col min="5644" max="5644" width="17" style="59" customWidth="1"/>
    <col min="5645" max="5646" width="11.42578125" style="59"/>
    <col min="5647" max="5647" width="20.85546875" style="59" bestFit="1" customWidth="1"/>
    <col min="5648" max="5648" width="11.42578125" style="59"/>
    <col min="5649" max="5649" width="21" style="59" customWidth="1"/>
    <col min="5650" max="5889" width="11.42578125" style="59"/>
    <col min="5890" max="5890" width="33" style="59" customWidth="1"/>
    <col min="5891" max="5891" width="37.42578125" style="59" bestFit="1" customWidth="1"/>
    <col min="5892" max="5892" width="45.42578125" style="59" bestFit="1" customWidth="1"/>
    <col min="5893" max="5893" width="32" style="59" bestFit="1" customWidth="1"/>
    <col min="5894" max="5894" width="24.42578125" style="59" bestFit="1" customWidth="1"/>
    <col min="5895" max="5895" width="50.85546875" style="59" bestFit="1" customWidth="1"/>
    <col min="5896" max="5896" width="31.140625" style="59" customWidth="1"/>
    <col min="5897" max="5897" width="12.7109375" style="59" bestFit="1" customWidth="1"/>
    <col min="5898" max="5898" width="18.28515625" style="59" customWidth="1"/>
    <col min="5899" max="5899" width="30.28515625" style="59" customWidth="1"/>
    <col min="5900" max="5900" width="17" style="59" customWidth="1"/>
    <col min="5901" max="5902" width="11.42578125" style="59"/>
    <col min="5903" max="5903" width="20.85546875" style="59" bestFit="1" customWidth="1"/>
    <col min="5904" max="5904" width="11.42578125" style="59"/>
    <col min="5905" max="5905" width="21" style="59" customWidth="1"/>
    <col min="5906" max="6145" width="11.42578125" style="59"/>
    <col min="6146" max="6146" width="33" style="59" customWidth="1"/>
    <col min="6147" max="6147" width="37.42578125" style="59" bestFit="1" customWidth="1"/>
    <col min="6148" max="6148" width="45.42578125" style="59" bestFit="1" customWidth="1"/>
    <col min="6149" max="6149" width="32" style="59" bestFit="1" customWidth="1"/>
    <col min="6150" max="6150" width="24.42578125" style="59" bestFit="1" customWidth="1"/>
    <col min="6151" max="6151" width="50.85546875" style="59" bestFit="1" customWidth="1"/>
    <col min="6152" max="6152" width="31.140625" style="59" customWidth="1"/>
    <col min="6153" max="6153" width="12.7109375" style="59" bestFit="1" customWidth="1"/>
    <col min="6154" max="6154" width="18.28515625" style="59" customWidth="1"/>
    <col min="6155" max="6155" width="30.28515625" style="59" customWidth="1"/>
    <col min="6156" max="6156" width="17" style="59" customWidth="1"/>
    <col min="6157" max="6158" width="11.42578125" style="59"/>
    <col min="6159" max="6159" width="20.85546875" style="59" bestFit="1" customWidth="1"/>
    <col min="6160" max="6160" width="11.42578125" style="59"/>
    <col min="6161" max="6161" width="21" style="59" customWidth="1"/>
    <col min="6162" max="6401" width="11.42578125" style="59"/>
    <col min="6402" max="6402" width="33" style="59" customWidth="1"/>
    <col min="6403" max="6403" width="37.42578125" style="59" bestFit="1" customWidth="1"/>
    <col min="6404" max="6404" width="45.42578125" style="59" bestFit="1" customWidth="1"/>
    <col min="6405" max="6405" width="32" style="59" bestFit="1" customWidth="1"/>
    <col min="6406" max="6406" width="24.42578125" style="59" bestFit="1" customWidth="1"/>
    <col min="6407" max="6407" width="50.85546875" style="59" bestFit="1" customWidth="1"/>
    <col min="6408" max="6408" width="31.140625" style="59" customWidth="1"/>
    <col min="6409" max="6409" width="12.7109375" style="59" bestFit="1" customWidth="1"/>
    <col min="6410" max="6410" width="18.28515625" style="59" customWidth="1"/>
    <col min="6411" max="6411" width="30.28515625" style="59" customWidth="1"/>
    <col min="6412" max="6412" width="17" style="59" customWidth="1"/>
    <col min="6413" max="6414" width="11.42578125" style="59"/>
    <col min="6415" max="6415" width="20.85546875" style="59" bestFit="1" customWidth="1"/>
    <col min="6416" max="6416" width="11.42578125" style="59"/>
    <col min="6417" max="6417" width="21" style="59" customWidth="1"/>
    <col min="6418" max="6657" width="11.42578125" style="59"/>
    <col min="6658" max="6658" width="33" style="59" customWidth="1"/>
    <col min="6659" max="6659" width="37.42578125" style="59" bestFit="1" customWidth="1"/>
    <col min="6660" max="6660" width="45.42578125" style="59" bestFit="1" customWidth="1"/>
    <col min="6661" max="6661" width="32" style="59" bestFit="1" customWidth="1"/>
    <col min="6662" max="6662" width="24.42578125" style="59" bestFit="1" customWidth="1"/>
    <col min="6663" max="6663" width="50.85546875" style="59" bestFit="1" customWidth="1"/>
    <col min="6664" max="6664" width="31.140625" style="59" customWidth="1"/>
    <col min="6665" max="6665" width="12.7109375" style="59" bestFit="1" customWidth="1"/>
    <col min="6666" max="6666" width="18.28515625" style="59" customWidth="1"/>
    <col min="6667" max="6667" width="30.28515625" style="59" customWidth="1"/>
    <col min="6668" max="6668" width="17" style="59" customWidth="1"/>
    <col min="6669" max="6670" width="11.42578125" style="59"/>
    <col min="6671" max="6671" width="20.85546875" style="59" bestFit="1" customWidth="1"/>
    <col min="6672" max="6672" width="11.42578125" style="59"/>
    <col min="6673" max="6673" width="21" style="59" customWidth="1"/>
    <col min="6674" max="6913" width="11.42578125" style="59"/>
    <col min="6914" max="6914" width="33" style="59" customWidth="1"/>
    <col min="6915" max="6915" width="37.42578125" style="59" bestFit="1" customWidth="1"/>
    <col min="6916" max="6916" width="45.42578125" style="59" bestFit="1" customWidth="1"/>
    <col min="6917" max="6917" width="32" style="59" bestFit="1" customWidth="1"/>
    <col min="6918" max="6918" width="24.42578125" style="59" bestFit="1" customWidth="1"/>
    <col min="6919" max="6919" width="50.85546875" style="59" bestFit="1" customWidth="1"/>
    <col min="6920" max="6920" width="31.140625" style="59" customWidth="1"/>
    <col min="6921" max="6921" width="12.7109375" style="59" bestFit="1" customWidth="1"/>
    <col min="6922" max="6922" width="18.28515625" style="59" customWidth="1"/>
    <col min="6923" max="6923" width="30.28515625" style="59" customWidth="1"/>
    <col min="6924" max="6924" width="17" style="59" customWidth="1"/>
    <col min="6925" max="6926" width="11.42578125" style="59"/>
    <col min="6927" max="6927" width="20.85546875" style="59" bestFit="1" customWidth="1"/>
    <col min="6928" max="6928" width="11.42578125" style="59"/>
    <col min="6929" max="6929" width="21" style="59" customWidth="1"/>
    <col min="6930" max="7169" width="11.42578125" style="59"/>
    <col min="7170" max="7170" width="33" style="59" customWidth="1"/>
    <col min="7171" max="7171" width="37.42578125" style="59" bestFit="1" customWidth="1"/>
    <col min="7172" max="7172" width="45.42578125" style="59" bestFit="1" customWidth="1"/>
    <col min="7173" max="7173" width="32" style="59" bestFit="1" customWidth="1"/>
    <col min="7174" max="7174" width="24.42578125" style="59" bestFit="1" customWidth="1"/>
    <col min="7175" max="7175" width="50.85546875" style="59" bestFit="1" customWidth="1"/>
    <col min="7176" max="7176" width="31.140625" style="59" customWidth="1"/>
    <col min="7177" max="7177" width="12.7109375" style="59" bestFit="1" customWidth="1"/>
    <col min="7178" max="7178" width="18.28515625" style="59" customWidth="1"/>
    <col min="7179" max="7179" width="30.28515625" style="59" customWidth="1"/>
    <col min="7180" max="7180" width="17" style="59" customWidth="1"/>
    <col min="7181" max="7182" width="11.42578125" style="59"/>
    <col min="7183" max="7183" width="20.85546875" style="59" bestFit="1" customWidth="1"/>
    <col min="7184" max="7184" width="11.42578125" style="59"/>
    <col min="7185" max="7185" width="21" style="59" customWidth="1"/>
    <col min="7186" max="7425" width="11.42578125" style="59"/>
    <col min="7426" max="7426" width="33" style="59" customWidth="1"/>
    <col min="7427" max="7427" width="37.42578125" style="59" bestFit="1" customWidth="1"/>
    <col min="7428" max="7428" width="45.42578125" style="59" bestFit="1" customWidth="1"/>
    <col min="7429" max="7429" width="32" style="59" bestFit="1" customWidth="1"/>
    <col min="7430" max="7430" width="24.42578125" style="59" bestFit="1" customWidth="1"/>
    <col min="7431" max="7431" width="50.85546875" style="59" bestFit="1" customWidth="1"/>
    <col min="7432" max="7432" width="31.140625" style="59" customWidth="1"/>
    <col min="7433" max="7433" width="12.7109375" style="59" bestFit="1" customWidth="1"/>
    <col min="7434" max="7434" width="18.28515625" style="59" customWidth="1"/>
    <col min="7435" max="7435" width="30.28515625" style="59" customWidth="1"/>
    <col min="7436" max="7436" width="17" style="59" customWidth="1"/>
    <col min="7437" max="7438" width="11.42578125" style="59"/>
    <col min="7439" max="7439" width="20.85546875" style="59" bestFit="1" customWidth="1"/>
    <col min="7440" max="7440" width="11.42578125" style="59"/>
    <col min="7441" max="7441" width="21" style="59" customWidth="1"/>
    <col min="7442" max="7681" width="11.42578125" style="59"/>
    <col min="7682" max="7682" width="33" style="59" customWidth="1"/>
    <col min="7683" max="7683" width="37.42578125" style="59" bestFit="1" customWidth="1"/>
    <col min="7684" max="7684" width="45.42578125" style="59" bestFit="1" customWidth="1"/>
    <col min="7685" max="7685" width="32" style="59" bestFit="1" customWidth="1"/>
    <col min="7686" max="7686" width="24.42578125" style="59" bestFit="1" customWidth="1"/>
    <col min="7687" max="7687" width="50.85546875" style="59" bestFit="1" customWidth="1"/>
    <col min="7688" max="7688" width="31.140625" style="59" customWidth="1"/>
    <col min="7689" max="7689" width="12.7109375" style="59" bestFit="1" customWidth="1"/>
    <col min="7690" max="7690" width="18.28515625" style="59" customWidth="1"/>
    <col min="7691" max="7691" width="30.28515625" style="59" customWidth="1"/>
    <col min="7692" max="7692" width="17" style="59" customWidth="1"/>
    <col min="7693" max="7694" width="11.42578125" style="59"/>
    <col min="7695" max="7695" width="20.85546875" style="59" bestFit="1" customWidth="1"/>
    <col min="7696" max="7696" width="11.42578125" style="59"/>
    <col min="7697" max="7697" width="21" style="59" customWidth="1"/>
    <col min="7698" max="7937" width="11.42578125" style="59"/>
    <col min="7938" max="7938" width="33" style="59" customWidth="1"/>
    <col min="7939" max="7939" width="37.42578125" style="59" bestFit="1" customWidth="1"/>
    <col min="7940" max="7940" width="45.42578125" style="59" bestFit="1" customWidth="1"/>
    <col min="7941" max="7941" width="32" style="59" bestFit="1" customWidth="1"/>
    <col min="7942" max="7942" width="24.42578125" style="59" bestFit="1" customWidth="1"/>
    <col min="7943" max="7943" width="50.85546875" style="59" bestFit="1" customWidth="1"/>
    <col min="7944" max="7944" width="31.140625" style="59" customWidth="1"/>
    <col min="7945" max="7945" width="12.7109375" style="59" bestFit="1" customWidth="1"/>
    <col min="7946" max="7946" width="18.28515625" style="59" customWidth="1"/>
    <col min="7947" max="7947" width="30.28515625" style="59" customWidth="1"/>
    <col min="7948" max="7948" width="17" style="59" customWidth="1"/>
    <col min="7949" max="7950" width="11.42578125" style="59"/>
    <col min="7951" max="7951" width="20.85546875" style="59" bestFit="1" customWidth="1"/>
    <col min="7952" max="7952" width="11.42578125" style="59"/>
    <col min="7953" max="7953" width="21" style="59" customWidth="1"/>
    <col min="7954" max="8193" width="11.42578125" style="59"/>
    <col min="8194" max="8194" width="33" style="59" customWidth="1"/>
    <col min="8195" max="8195" width="37.42578125" style="59" bestFit="1" customWidth="1"/>
    <col min="8196" max="8196" width="45.42578125" style="59" bestFit="1" customWidth="1"/>
    <col min="8197" max="8197" width="32" style="59" bestFit="1" customWidth="1"/>
    <col min="8198" max="8198" width="24.42578125" style="59" bestFit="1" customWidth="1"/>
    <col min="8199" max="8199" width="50.85546875" style="59" bestFit="1" customWidth="1"/>
    <col min="8200" max="8200" width="31.140625" style="59" customWidth="1"/>
    <col min="8201" max="8201" width="12.7109375" style="59" bestFit="1" customWidth="1"/>
    <col min="8202" max="8202" width="18.28515625" style="59" customWidth="1"/>
    <col min="8203" max="8203" width="30.28515625" style="59" customWidth="1"/>
    <col min="8204" max="8204" width="17" style="59" customWidth="1"/>
    <col min="8205" max="8206" width="11.42578125" style="59"/>
    <col min="8207" max="8207" width="20.85546875" style="59" bestFit="1" customWidth="1"/>
    <col min="8208" max="8208" width="11.42578125" style="59"/>
    <col min="8209" max="8209" width="21" style="59" customWidth="1"/>
    <col min="8210" max="8449" width="11.42578125" style="59"/>
    <col min="8450" max="8450" width="33" style="59" customWidth="1"/>
    <col min="8451" max="8451" width="37.42578125" style="59" bestFit="1" customWidth="1"/>
    <col min="8452" max="8452" width="45.42578125" style="59" bestFit="1" customWidth="1"/>
    <col min="8453" max="8453" width="32" style="59" bestFit="1" customWidth="1"/>
    <col min="8454" max="8454" width="24.42578125" style="59" bestFit="1" customWidth="1"/>
    <col min="8455" max="8455" width="50.85546875" style="59" bestFit="1" customWidth="1"/>
    <col min="8456" max="8456" width="31.140625" style="59" customWidth="1"/>
    <col min="8457" max="8457" width="12.7109375" style="59" bestFit="1" customWidth="1"/>
    <col min="8458" max="8458" width="18.28515625" style="59" customWidth="1"/>
    <col min="8459" max="8459" width="30.28515625" style="59" customWidth="1"/>
    <col min="8460" max="8460" width="17" style="59" customWidth="1"/>
    <col min="8461" max="8462" width="11.42578125" style="59"/>
    <col min="8463" max="8463" width="20.85546875" style="59" bestFit="1" customWidth="1"/>
    <col min="8464" max="8464" width="11.42578125" style="59"/>
    <col min="8465" max="8465" width="21" style="59" customWidth="1"/>
    <col min="8466" max="8705" width="11.42578125" style="59"/>
    <col min="8706" max="8706" width="33" style="59" customWidth="1"/>
    <col min="8707" max="8707" width="37.42578125" style="59" bestFit="1" customWidth="1"/>
    <col min="8708" max="8708" width="45.42578125" style="59" bestFit="1" customWidth="1"/>
    <col min="8709" max="8709" width="32" style="59" bestFit="1" customWidth="1"/>
    <col min="8710" max="8710" width="24.42578125" style="59" bestFit="1" customWidth="1"/>
    <col min="8711" max="8711" width="50.85546875" style="59" bestFit="1" customWidth="1"/>
    <col min="8712" max="8712" width="31.140625" style="59" customWidth="1"/>
    <col min="8713" max="8713" width="12.7109375" style="59" bestFit="1" customWidth="1"/>
    <col min="8714" max="8714" width="18.28515625" style="59" customWidth="1"/>
    <col min="8715" max="8715" width="30.28515625" style="59" customWidth="1"/>
    <col min="8716" max="8716" width="17" style="59" customWidth="1"/>
    <col min="8717" max="8718" width="11.42578125" style="59"/>
    <col min="8719" max="8719" width="20.85546875" style="59" bestFit="1" customWidth="1"/>
    <col min="8720" max="8720" width="11.42578125" style="59"/>
    <col min="8721" max="8721" width="21" style="59" customWidth="1"/>
    <col min="8722" max="8961" width="11.42578125" style="59"/>
    <col min="8962" max="8962" width="33" style="59" customWidth="1"/>
    <col min="8963" max="8963" width="37.42578125" style="59" bestFit="1" customWidth="1"/>
    <col min="8964" max="8964" width="45.42578125" style="59" bestFit="1" customWidth="1"/>
    <col min="8965" max="8965" width="32" style="59" bestFit="1" customWidth="1"/>
    <col min="8966" max="8966" width="24.42578125" style="59" bestFit="1" customWidth="1"/>
    <col min="8967" max="8967" width="50.85546875" style="59" bestFit="1" customWidth="1"/>
    <col min="8968" max="8968" width="31.140625" style="59" customWidth="1"/>
    <col min="8969" max="8969" width="12.7109375" style="59" bestFit="1" customWidth="1"/>
    <col min="8970" max="8970" width="18.28515625" style="59" customWidth="1"/>
    <col min="8971" max="8971" width="30.28515625" style="59" customWidth="1"/>
    <col min="8972" max="8972" width="17" style="59" customWidth="1"/>
    <col min="8973" max="8974" width="11.42578125" style="59"/>
    <col min="8975" max="8975" width="20.85546875" style="59" bestFit="1" customWidth="1"/>
    <col min="8976" max="8976" width="11.42578125" style="59"/>
    <col min="8977" max="8977" width="21" style="59" customWidth="1"/>
    <col min="8978" max="9217" width="11.42578125" style="59"/>
    <col min="9218" max="9218" width="33" style="59" customWidth="1"/>
    <col min="9219" max="9219" width="37.42578125" style="59" bestFit="1" customWidth="1"/>
    <col min="9220" max="9220" width="45.42578125" style="59" bestFit="1" customWidth="1"/>
    <col min="9221" max="9221" width="32" style="59" bestFit="1" customWidth="1"/>
    <col min="9222" max="9222" width="24.42578125" style="59" bestFit="1" customWidth="1"/>
    <col min="9223" max="9223" width="50.85546875" style="59" bestFit="1" customWidth="1"/>
    <col min="9224" max="9224" width="31.140625" style="59" customWidth="1"/>
    <col min="9225" max="9225" width="12.7109375" style="59" bestFit="1" customWidth="1"/>
    <col min="9226" max="9226" width="18.28515625" style="59" customWidth="1"/>
    <col min="9227" max="9227" width="30.28515625" style="59" customWidth="1"/>
    <col min="9228" max="9228" width="17" style="59" customWidth="1"/>
    <col min="9229" max="9230" width="11.42578125" style="59"/>
    <col min="9231" max="9231" width="20.85546875" style="59" bestFit="1" customWidth="1"/>
    <col min="9232" max="9232" width="11.42578125" style="59"/>
    <col min="9233" max="9233" width="21" style="59" customWidth="1"/>
    <col min="9234" max="9473" width="11.42578125" style="59"/>
    <col min="9474" max="9474" width="33" style="59" customWidth="1"/>
    <col min="9475" max="9475" width="37.42578125" style="59" bestFit="1" customWidth="1"/>
    <col min="9476" max="9476" width="45.42578125" style="59" bestFit="1" customWidth="1"/>
    <col min="9477" max="9477" width="32" style="59" bestFit="1" customWidth="1"/>
    <col min="9478" max="9478" width="24.42578125" style="59" bestFit="1" customWidth="1"/>
    <col min="9479" max="9479" width="50.85546875" style="59" bestFit="1" customWidth="1"/>
    <col min="9480" max="9480" width="31.140625" style="59" customWidth="1"/>
    <col min="9481" max="9481" width="12.7109375" style="59" bestFit="1" customWidth="1"/>
    <col min="9482" max="9482" width="18.28515625" style="59" customWidth="1"/>
    <col min="9483" max="9483" width="30.28515625" style="59" customWidth="1"/>
    <col min="9484" max="9484" width="17" style="59" customWidth="1"/>
    <col min="9485" max="9486" width="11.42578125" style="59"/>
    <col min="9487" max="9487" width="20.85546875" style="59" bestFit="1" customWidth="1"/>
    <col min="9488" max="9488" width="11.42578125" style="59"/>
    <col min="9489" max="9489" width="21" style="59" customWidth="1"/>
    <col min="9490" max="9729" width="11.42578125" style="59"/>
    <col min="9730" max="9730" width="33" style="59" customWidth="1"/>
    <col min="9731" max="9731" width="37.42578125" style="59" bestFit="1" customWidth="1"/>
    <col min="9732" max="9732" width="45.42578125" style="59" bestFit="1" customWidth="1"/>
    <col min="9733" max="9733" width="32" style="59" bestFit="1" customWidth="1"/>
    <col min="9734" max="9734" width="24.42578125" style="59" bestFit="1" customWidth="1"/>
    <col min="9735" max="9735" width="50.85546875" style="59" bestFit="1" customWidth="1"/>
    <col min="9736" max="9736" width="31.140625" style="59" customWidth="1"/>
    <col min="9737" max="9737" width="12.7109375" style="59" bestFit="1" customWidth="1"/>
    <col min="9738" max="9738" width="18.28515625" style="59" customWidth="1"/>
    <col min="9739" max="9739" width="30.28515625" style="59" customWidth="1"/>
    <col min="9740" max="9740" width="17" style="59" customWidth="1"/>
    <col min="9741" max="9742" width="11.42578125" style="59"/>
    <col min="9743" max="9743" width="20.85546875" style="59" bestFit="1" customWidth="1"/>
    <col min="9744" max="9744" width="11.42578125" style="59"/>
    <col min="9745" max="9745" width="21" style="59" customWidth="1"/>
    <col min="9746" max="9985" width="11.42578125" style="59"/>
    <col min="9986" max="9986" width="33" style="59" customWidth="1"/>
    <col min="9987" max="9987" width="37.42578125" style="59" bestFit="1" customWidth="1"/>
    <col min="9988" max="9988" width="45.42578125" style="59" bestFit="1" customWidth="1"/>
    <col min="9989" max="9989" width="32" style="59" bestFit="1" customWidth="1"/>
    <col min="9990" max="9990" width="24.42578125" style="59" bestFit="1" customWidth="1"/>
    <col min="9991" max="9991" width="50.85546875" style="59" bestFit="1" customWidth="1"/>
    <col min="9992" max="9992" width="31.140625" style="59" customWidth="1"/>
    <col min="9993" max="9993" width="12.7109375" style="59" bestFit="1" customWidth="1"/>
    <col min="9994" max="9994" width="18.28515625" style="59" customWidth="1"/>
    <col min="9995" max="9995" width="30.28515625" style="59" customWidth="1"/>
    <col min="9996" max="9996" width="17" style="59" customWidth="1"/>
    <col min="9997" max="9998" width="11.42578125" style="59"/>
    <col min="9999" max="9999" width="20.85546875" style="59" bestFit="1" customWidth="1"/>
    <col min="10000" max="10000" width="11.42578125" style="59"/>
    <col min="10001" max="10001" width="21" style="59" customWidth="1"/>
    <col min="10002" max="10241" width="11.42578125" style="59"/>
    <col min="10242" max="10242" width="33" style="59" customWidth="1"/>
    <col min="10243" max="10243" width="37.42578125" style="59" bestFit="1" customWidth="1"/>
    <col min="10244" max="10244" width="45.42578125" style="59" bestFit="1" customWidth="1"/>
    <col min="10245" max="10245" width="32" style="59" bestFit="1" customWidth="1"/>
    <col min="10246" max="10246" width="24.42578125" style="59" bestFit="1" customWidth="1"/>
    <col min="10247" max="10247" width="50.85546875" style="59" bestFit="1" customWidth="1"/>
    <col min="10248" max="10248" width="31.140625" style="59" customWidth="1"/>
    <col min="10249" max="10249" width="12.7109375" style="59" bestFit="1" customWidth="1"/>
    <col min="10250" max="10250" width="18.28515625" style="59" customWidth="1"/>
    <col min="10251" max="10251" width="30.28515625" style="59" customWidth="1"/>
    <col min="10252" max="10252" width="17" style="59" customWidth="1"/>
    <col min="10253" max="10254" width="11.42578125" style="59"/>
    <col min="10255" max="10255" width="20.85546875" style="59" bestFit="1" customWidth="1"/>
    <col min="10256" max="10256" width="11.42578125" style="59"/>
    <col min="10257" max="10257" width="21" style="59" customWidth="1"/>
    <col min="10258" max="10497" width="11.42578125" style="59"/>
    <col min="10498" max="10498" width="33" style="59" customWidth="1"/>
    <col min="10499" max="10499" width="37.42578125" style="59" bestFit="1" customWidth="1"/>
    <col min="10500" max="10500" width="45.42578125" style="59" bestFit="1" customWidth="1"/>
    <col min="10501" max="10501" width="32" style="59" bestFit="1" customWidth="1"/>
    <col min="10502" max="10502" width="24.42578125" style="59" bestFit="1" customWidth="1"/>
    <col min="10503" max="10503" width="50.85546875" style="59" bestFit="1" customWidth="1"/>
    <col min="10504" max="10504" width="31.140625" style="59" customWidth="1"/>
    <col min="10505" max="10505" width="12.7109375" style="59" bestFit="1" customWidth="1"/>
    <col min="10506" max="10506" width="18.28515625" style="59" customWidth="1"/>
    <col min="10507" max="10507" width="30.28515625" style="59" customWidth="1"/>
    <col min="10508" max="10508" width="17" style="59" customWidth="1"/>
    <col min="10509" max="10510" width="11.42578125" style="59"/>
    <col min="10511" max="10511" width="20.85546875" style="59" bestFit="1" customWidth="1"/>
    <col min="10512" max="10512" width="11.42578125" style="59"/>
    <col min="10513" max="10513" width="21" style="59" customWidth="1"/>
    <col min="10514" max="10753" width="11.42578125" style="59"/>
    <col min="10754" max="10754" width="33" style="59" customWidth="1"/>
    <col min="10755" max="10755" width="37.42578125" style="59" bestFit="1" customWidth="1"/>
    <col min="10756" max="10756" width="45.42578125" style="59" bestFit="1" customWidth="1"/>
    <col min="10757" max="10757" width="32" style="59" bestFit="1" customWidth="1"/>
    <col min="10758" max="10758" width="24.42578125" style="59" bestFit="1" customWidth="1"/>
    <col min="10759" max="10759" width="50.85546875" style="59" bestFit="1" customWidth="1"/>
    <col min="10760" max="10760" width="31.140625" style="59" customWidth="1"/>
    <col min="10761" max="10761" width="12.7109375" style="59" bestFit="1" customWidth="1"/>
    <col min="10762" max="10762" width="18.28515625" style="59" customWidth="1"/>
    <col min="10763" max="10763" width="30.28515625" style="59" customWidth="1"/>
    <col min="10764" max="10764" width="17" style="59" customWidth="1"/>
    <col min="10765" max="10766" width="11.42578125" style="59"/>
    <col min="10767" max="10767" width="20.85546875" style="59" bestFit="1" customWidth="1"/>
    <col min="10768" max="10768" width="11.42578125" style="59"/>
    <col min="10769" max="10769" width="21" style="59" customWidth="1"/>
    <col min="10770" max="11009" width="11.42578125" style="59"/>
    <col min="11010" max="11010" width="33" style="59" customWidth="1"/>
    <col min="11011" max="11011" width="37.42578125" style="59" bestFit="1" customWidth="1"/>
    <col min="11012" max="11012" width="45.42578125" style="59" bestFit="1" customWidth="1"/>
    <col min="11013" max="11013" width="32" style="59" bestFit="1" customWidth="1"/>
    <col min="11014" max="11014" width="24.42578125" style="59" bestFit="1" customWidth="1"/>
    <col min="11015" max="11015" width="50.85546875" style="59" bestFit="1" customWidth="1"/>
    <col min="11016" max="11016" width="31.140625" style="59" customWidth="1"/>
    <col min="11017" max="11017" width="12.7109375" style="59" bestFit="1" customWidth="1"/>
    <col min="11018" max="11018" width="18.28515625" style="59" customWidth="1"/>
    <col min="11019" max="11019" width="30.28515625" style="59" customWidth="1"/>
    <col min="11020" max="11020" width="17" style="59" customWidth="1"/>
    <col min="11021" max="11022" width="11.42578125" style="59"/>
    <col min="11023" max="11023" width="20.85546875" style="59" bestFit="1" customWidth="1"/>
    <col min="11024" max="11024" width="11.42578125" style="59"/>
    <col min="11025" max="11025" width="21" style="59" customWidth="1"/>
    <col min="11026" max="11265" width="11.42578125" style="59"/>
    <col min="11266" max="11266" width="33" style="59" customWidth="1"/>
    <col min="11267" max="11267" width="37.42578125" style="59" bestFit="1" customWidth="1"/>
    <col min="11268" max="11268" width="45.42578125" style="59" bestFit="1" customWidth="1"/>
    <col min="11269" max="11269" width="32" style="59" bestFit="1" customWidth="1"/>
    <col min="11270" max="11270" width="24.42578125" style="59" bestFit="1" customWidth="1"/>
    <col min="11271" max="11271" width="50.85546875" style="59" bestFit="1" customWidth="1"/>
    <col min="11272" max="11272" width="31.140625" style="59" customWidth="1"/>
    <col min="11273" max="11273" width="12.7109375" style="59" bestFit="1" customWidth="1"/>
    <col min="11274" max="11274" width="18.28515625" style="59" customWidth="1"/>
    <col min="11275" max="11275" width="30.28515625" style="59" customWidth="1"/>
    <col min="11276" max="11276" width="17" style="59" customWidth="1"/>
    <col min="11277" max="11278" width="11.42578125" style="59"/>
    <col min="11279" max="11279" width="20.85546875" style="59" bestFit="1" customWidth="1"/>
    <col min="11280" max="11280" width="11.42578125" style="59"/>
    <col min="11281" max="11281" width="21" style="59" customWidth="1"/>
    <col min="11282" max="11521" width="11.42578125" style="59"/>
    <col min="11522" max="11522" width="33" style="59" customWidth="1"/>
    <col min="11523" max="11523" width="37.42578125" style="59" bestFit="1" customWidth="1"/>
    <col min="11524" max="11524" width="45.42578125" style="59" bestFit="1" customWidth="1"/>
    <col min="11525" max="11525" width="32" style="59" bestFit="1" customWidth="1"/>
    <col min="11526" max="11526" width="24.42578125" style="59" bestFit="1" customWidth="1"/>
    <col min="11527" max="11527" width="50.85546875" style="59" bestFit="1" customWidth="1"/>
    <col min="11528" max="11528" width="31.140625" style="59" customWidth="1"/>
    <col min="11529" max="11529" width="12.7109375" style="59" bestFit="1" customWidth="1"/>
    <col min="11530" max="11530" width="18.28515625" style="59" customWidth="1"/>
    <col min="11531" max="11531" width="30.28515625" style="59" customWidth="1"/>
    <col min="11532" max="11532" width="17" style="59" customWidth="1"/>
    <col min="11533" max="11534" width="11.42578125" style="59"/>
    <col min="11535" max="11535" width="20.85546875" style="59" bestFit="1" customWidth="1"/>
    <col min="11536" max="11536" width="11.42578125" style="59"/>
    <col min="11537" max="11537" width="21" style="59" customWidth="1"/>
    <col min="11538" max="11777" width="11.42578125" style="59"/>
    <col min="11778" max="11778" width="33" style="59" customWidth="1"/>
    <col min="11779" max="11779" width="37.42578125" style="59" bestFit="1" customWidth="1"/>
    <col min="11780" max="11780" width="45.42578125" style="59" bestFit="1" customWidth="1"/>
    <col min="11781" max="11781" width="32" style="59" bestFit="1" customWidth="1"/>
    <col min="11782" max="11782" width="24.42578125" style="59" bestFit="1" customWidth="1"/>
    <col min="11783" max="11783" width="50.85546875" style="59" bestFit="1" customWidth="1"/>
    <col min="11784" max="11784" width="31.140625" style="59" customWidth="1"/>
    <col min="11785" max="11785" width="12.7109375" style="59" bestFit="1" customWidth="1"/>
    <col min="11786" max="11786" width="18.28515625" style="59" customWidth="1"/>
    <col min="11787" max="11787" width="30.28515625" style="59" customWidth="1"/>
    <col min="11788" max="11788" width="17" style="59" customWidth="1"/>
    <col min="11789" max="11790" width="11.42578125" style="59"/>
    <col min="11791" max="11791" width="20.85546875" style="59" bestFit="1" customWidth="1"/>
    <col min="11792" max="11792" width="11.42578125" style="59"/>
    <col min="11793" max="11793" width="21" style="59" customWidth="1"/>
    <col min="11794" max="12033" width="11.42578125" style="59"/>
    <col min="12034" max="12034" width="33" style="59" customWidth="1"/>
    <col min="12035" max="12035" width="37.42578125" style="59" bestFit="1" customWidth="1"/>
    <col min="12036" max="12036" width="45.42578125" style="59" bestFit="1" customWidth="1"/>
    <col min="12037" max="12037" width="32" style="59" bestFit="1" customWidth="1"/>
    <col min="12038" max="12038" width="24.42578125" style="59" bestFit="1" customWidth="1"/>
    <col min="12039" max="12039" width="50.85546875" style="59" bestFit="1" customWidth="1"/>
    <col min="12040" max="12040" width="31.140625" style="59" customWidth="1"/>
    <col min="12041" max="12041" width="12.7109375" style="59" bestFit="1" customWidth="1"/>
    <col min="12042" max="12042" width="18.28515625" style="59" customWidth="1"/>
    <col min="12043" max="12043" width="30.28515625" style="59" customWidth="1"/>
    <col min="12044" max="12044" width="17" style="59" customWidth="1"/>
    <col min="12045" max="12046" width="11.42578125" style="59"/>
    <col min="12047" max="12047" width="20.85546875" style="59" bestFit="1" customWidth="1"/>
    <col min="12048" max="12048" width="11.42578125" style="59"/>
    <col min="12049" max="12049" width="21" style="59" customWidth="1"/>
    <col min="12050" max="12289" width="11.42578125" style="59"/>
    <col min="12290" max="12290" width="33" style="59" customWidth="1"/>
    <col min="12291" max="12291" width="37.42578125" style="59" bestFit="1" customWidth="1"/>
    <col min="12292" max="12292" width="45.42578125" style="59" bestFit="1" customWidth="1"/>
    <col min="12293" max="12293" width="32" style="59" bestFit="1" customWidth="1"/>
    <col min="12294" max="12294" width="24.42578125" style="59" bestFit="1" customWidth="1"/>
    <col min="12295" max="12295" width="50.85546875" style="59" bestFit="1" customWidth="1"/>
    <col min="12296" max="12296" width="31.140625" style="59" customWidth="1"/>
    <col min="12297" max="12297" width="12.7109375" style="59" bestFit="1" customWidth="1"/>
    <col min="12298" max="12298" width="18.28515625" style="59" customWidth="1"/>
    <col min="12299" max="12299" width="30.28515625" style="59" customWidth="1"/>
    <col min="12300" max="12300" width="17" style="59" customWidth="1"/>
    <col min="12301" max="12302" width="11.42578125" style="59"/>
    <col min="12303" max="12303" width="20.85546875" style="59" bestFit="1" customWidth="1"/>
    <col min="12304" max="12304" width="11.42578125" style="59"/>
    <col min="12305" max="12305" width="21" style="59" customWidth="1"/>
    <col min="12306" max="12545" width="11.42578125" style="59"/>
    <col min="12546" max="12546" width="33" style="59" customWidth="1"/>
    <col min="12547" max="12547" width="37.42578125" style="59" bestFit="1" customWidth="1"/>
    <col min="12548" max="12548" width="45.42578125" style="59" bestFit="1" customWidth="1"/>
    <col min="12549" max="12549" width="32" style="59" bestFit="1" customWidth="1"/>
    <col min="12550" max="12550" width="24.42578125" style="59" bestFit="1" customWidth="1"/>
    <col min="12551" max="12551" width="50.85546875" style="59" bestFit="1" customWidth="1"/>
    <col min="12552" max="12552" width="31.140625" style="59" customWidth="1"/>
    <col min="12553" max="12553" width="12.7109375" style="59" bestFit="1" customWidth="1"/>
    <col min="12554" max="12554" width="18.28515625" style="59" customWidth="1"/>
    <col min="12555" max="12555" width="30.28515625" style="59" customWidth="1"/>
    <col min="12556" max="12556" width="17" style="59" customWidth="1"/>
    <col min="12557" max="12558" width="11.42578125" style="59"/>
    <col min="12559" max="12559" width="20.85546875" style="59" bestFit="1" customWidth="1"/>
    <col min="12560" max="12560" width="11.42578125" style="59"/>
    <col min="12561" max="12561" width="21" style="59" customWidth="1"/>
    <col min="12562" max="12801" width="11.42578125" style="59"/>
    <col min="12802" max="12802" width="33" style="59" customWidth="1"/>
    <col min="12803" max="12803" width="37.42578125" style="59" bestFit="1" customWidth="1"/>
    <col min="12804" max="12804" width="45.42578125" style="59" bestFit="1" customWidth="1"/>
    <col min="12805" max="12805" width="32" style="59" bestFit="1" customWidth="1"/>
    <col min="12806" max="12806" width="24.42578125" style="59" bestFit="1" customWidth="1"/>
    <col min="12807" max="12807" width="50.85546875" style="59" bestFit="1" customWidth="1"/>
    <col min="12808" max="12808" width="31.140625" style="59" customWidth="1"/>
    <col min="12809" max="12809" width="12.7109375" style="59" bestFit="1" customWidth="1"/>
    <col min="12810" max="12810" width="18.28515625" style="59" customWidth="1"/>
    <col min="12811" max="12811" width="30.28515625" style="59" customWidth="1"/>
    <col min="12812" max="12812" width="17" style="59" customWidth="1"/>
    <col min="12813" max="12814" width="11.42578125" style="59"/>
    <col min="12815" max="12815" width="20.85546875" style="59" bestFit="1" customWidth="1"/>
    <col min="12816" max="12816" width="11.42578125" style="59"/>
    <col min="12817" max="12817" width="21" style="59" customWidth="1"/>
    <col min="12818" max="13057" width="11.42578125" style="59"/>
    <col min="13058" max="13058" width="33" style="59" customWidth="1"/>
    <col min="13059" max="13059" width="37.42578125" style="59" bestFit="1" customWidth="1"/>
    <col min="13060" max="13060" width="45.42578125" style="59" bestFit="1" customWidth="1"/>
    <col min="13061" max="13061" width="32" style="59" bestFit="1" customWidth="1"/>
    <col min="13062" max="13062" width="24.42578125" style="59" bestFit="1" customWidth="1"/>
    <col min="13063" max="13063" width="50.85546875" style="59" bestFit="1" customWidth="1"/>
    <col min="13064" max="13064" width="31.140625" style="59" customWidth="1"/>
    <col min="13065" max="13065" width="12.7109375" style="59" bestFit="1" customWidth="1"/>
    <col min="13066" max="13066" width="18.28515625" style="59" customWidth="1"/>
    <col min="13067" max="13067" width="30.28515625" style="59" customWidth="1"/>
    <col min="13068" max="13068" width="17" style="59" customWidth="1"/>
    <col min="13069" max="13070" width="11.42578125" style="59"/>
    <col min="13071" max="13071" width="20.85546875" style="59" bestFit="1" customWidth="1"/>
    <col min="13072" max="13072" width="11.42578125" style="59"/>
    <col min="13073" max="13073" width="21" style="59" customWidth="1"/>
    <col min="13074" max="13313" width="11.42578125" style="59"/>
    <col min="13314" max="13314" width="33" style="59" customWidth="1"/>
    <col min="13315" max="13315" width="37.42578125" style="59" bestFit="1" customWidth="1"/>
    <col min="13316" max="13316" width="45.42578125" style="59" bestFit="1" customWidth="1"/>
    <col min="13317" max="13317" width="32" style="59" bestFit="1" customWidth="1"/>
    <col min="13318" max="13318" width="24.42578125" style="59" bestFit="1" customWidth="1"/>
    <col min="13319" max="13319" width="50.85546875" style="59" bestFit="1" customWidth="1"/>
    <col min="13320" max="13320" width="31.140625" style="59" customWidth="1"/>
    <col min="13321" max="13321" width="12.7109375" style="59" bestFit="1" customWidth="1"/>
    <col min="13322" max="13322" width="18.28515625" style="59" customWidth="1"/>
    <col min="13323" max="13323" width="30.28515625" style="59" customWidth="1"/>
    <col min="13324" max="13324" width="17" style="59" customWidth="1"/>
    <col min="13325" max="13326" width="11.42578125" style="59"/>
    <col min="13327" max="13327" width="20.85546875" style="59" bestFit="1" customWidth="1"/>
    <col min="13328" max="13328" width="11.42578125" style="59"/>
    <col min="13329" max="13329" width="21" style="59" customWidth="1"/>
    <col min="13330" max="13569" width="11.42578125" style="59"/>
    <col min="13570" max="13570" width="33" style="59" customWidth="1"/>
    <col min="13571" max="13571" width="37.42578125" style="59" bestFit="1" customWidth="1"/>
    <col min="13572" max="13572" width="45.42578125" style="59" bestFit="1" customWidth="1"/>
    <col min="13573" max="13573" width="32" style="59" bestFit="1" customWidth="1"/>
    <col min="13574" max="13574" width="24.42578125" style="59" bestFit="1" customWidth="1"/>
    <col min="13575" max="13575" width="50.85546875" style="59" bestFit="1" customWidth="1"/>
    <col min="13576" max="13576" width="31.140625" style="59" customWidth="1"/>
    <col min="13577" max="13577" width="12.7109375" style="59" bestFit="1" customWidth="1"/>
    <col min="13578" max="13578" width="18.28515625" style="59" customWidth="1"/>
    <col min="13579" max="13579" width="30.28515625" style="59" customWidth="1"/>
    <col min="13580" max="13580" width="17" style="59" customWidth="1"/>
    <col min="13581" max="13582" width="11.42578125" style="59"/>
    <col min="13583" max="13583" width="20.85546875" style="59" bestFit="1" customWidth="1"/>
    <col min="13584" max="13584" width="11.42578125" style="59"/>
    <col min="13585" max="13585" width="21" style="59" customWidth="1"/>
    <col min="13586" max="13825" width="11.42578125" style="59"/>
    <col min="13826" max="13826" width="33" style="59" customWidth="1"/>
    <col min="13827" max="13827" width="37.42578125" style="59" bestFit="1" customWidth="1"/>
    <col min="13828" max="13828" width="45.42578125" style="59" bestFit="1" customWidth="1"/>
    <col min="13829" max="13829" width="32" style="59" bestFit="1" customWidth="1"/>
    <col min="13830" max="13830" width="24.42578125" style="59" bestFit="1" customWidth="1"/>
    <col min="13831" max="13831" width="50.85546875" style="59" bestFit="1" customWidth="1"/>
    <col min="13832" max="13832" width="31.140625" style="59" customWidth="1"/>
    <col min="13833" max="13833" width="12.7109375" style="59" bestFit="1" customWidth="1"/>
    <col min="13834" max="13834" width="18.28515625" style="59" customWidth="1"/>
    <col min="13835" max="13835" width="30.28515625" style="59" customWidth="1"/>
    <col min="13836" max="13836" width="17" style="59" customWidth="1"/>
    <col min="13837" max="13838" width="11.42578125" style="59"/>
    <col min="13839" max="13839" width="20.85546875" style="59" bestFit="1" customWidth="1"/>
    <col min="13840" max="13840" width="11.42578125" style="59"/>
    <col min="13841" max="13841" width="21" style="59" customWidth="1"/>
    <col min="13842" max="14081" width="11.42578125" style="59"/>
    <col min="14082" max="14082" width="33" style="59" customWidth="1"/>
    <col min="14083" max="14083" width="37.42578125" style="59" bestFit="1" customWidth="1"/>
    <col min="14084" max="14084" width="45.42578125" style="59" bestFit="1" customWidth="1"/>
    <col min="14085" max="14085" width="32" style="59" bestFit="1" customWidth="1"/>
    <col min="14086" max="14086" width="24.42578125" style="59" bestFit="1" customWidth="1"/>
    <col min="14087" max="14087" width="50.85546875" style="59" bestFit="1" customWidth="1"/>
    <col min="14088" max="14088" width="31.140625" style="59" customWidth="1"/>
    <col min="14089" max="14089" width="12.7109375" style="59" bestFit="1" customWidth="1"/>
    <col min="14090" max="14090" width="18.28515625" style="59" customWidth="1"/>
    <col min="14091" max="14091" width="30.28515625" style="59" customWidth="1"/>
    <col min="14092" max="14092" width="17" style="59" customWidth="1"/>
    <col min="14093" max="14094" width="11.42578125" style="59"/>
    <col min="14095" max="14095" width="20.85546875" style="59" bestFit="1" customWidth="1"/>
    <col min="14096" max="14096" width="11.42578125" style="59"/>
    <col min="14097" max="14097" width="21" style="59" customWidth="1"/>
    <col min="14098" max="14337" width="11.42578125" style="59"/>
    <col min="14338" max="14338" width="33" style="59" customWidth="1"/>
    <col min="14339" max="14339" width="37.42578125" style="59" bestFit="1" customWidth="1"/>
    <col min="14340" max="14340" width="45.42578125" style="59" bestFit="1" customWidth="1"/>
    <col min="14341" max="14341" width="32" style="59" bestFit="1" customWidth="1"/>
    <col min="14342" max="14342" width="24.42578125" style="59" bestFit="1" customWidth="1"/>
    <col min="14343" max="14343" width="50.85546875" style="59" bestFit="1" customWidth="1"/>
    <col min="14344" max="14344" width="31.140625" style="59" customWidth="1"/>
    <col min="14345" max="14345" width="12.7109375" style="59" bestFit="1" customWidth="1"/>
    <col min="14346" max="14346" width="18.28515625" style="59" customWidth="1"/>
    <col min="14347" max="14347" width="30.28515625" style="59" customWidth="1"/>
    <col min="14348" max="14348" width="17" style="59" customWidth="1"/>
    <col min="14349" max="14350" width="11.42578125" style="59"/>
    <col min="14351" max="14351" width="20.85546875" style="59" bestFit="1" customWidth="1"/>
    <col min="14352" max="14352" width="11.42578125" style="59"/>
    <col min="14353" max="14353" width="21" style="59" customWidth="1"/>
    <col min="14354" max="14593" width="11.42578125" style="59"/>
    <col min="14594" max="14594" width="33" style="59" customWidth="1"/>
    <col min="14595" max="14595" width="37.42578125" style="59" bestFit="1" customWidth="1"/>
    <col min="14596" max="14596" width="45.42578125" style="59" bestFit="1" customWidth="1"/>
    <col min="14597" max="14597" width="32" style="59" bestFit="1" customWidth="1"/>
    <col min="14598" max="14598" width="24.42578125" style="59" bestFit="1" customWidth="1"/>
    <col min="14599" max="14599" width="50.85546875" style="59" bestFit="1" customWidth="1"/>
    <col min="14600" max="14600" width="31.140625" style="59" customWidth="1"/>
    <col min="14601" max="14601" width="12.7109375" style="59" bestFit="1" customWidth="1"/>
    <col min="14602" max="14602" width="18.28515625" style="59" customWidth="1"/>
    <col min="14603" max="14603" width="30.28515625" style="59" customWidth="1"/>
    <col min="14604" max="14604" width="17" style="59" customWidth="1"/>
    <col min="14605" max="14606" width="11.42578125" style="59"/>
    <col min="14607" max="14607" width="20.85546875" style="59" bestFit="1" customWidth="1"/>
    <col min="14608" max="14608" width="11.42578125" style="59"/>
    <col min="14609" max="14609" width="21" style="59" customWidth="1"/>
    <col min="14610" max="14849" width="11.42578125" style="59"/>
    <col min="14850" max="14850" width="33" style="59" customWidth="1"/>
    <col min="14851" max="14851" width="37.42578125" style="59" bestFit="1" customWidth="1"/>
    <col min="14852" max="14852" width="45.42578125" style="59" bestFit="1" customWidth="1"/>
    <col min="14853" max="14853" width="32" style="59" bestFit="1" customWidth="1"/>
    <col min="14854" max="14854" width="24.42578125" style="59" bestFit="1" customWidth="1"/>
    <col min="14855" max="14855" width="50.85546875" style="59" bestFit="1" customWidth="1"/>
    <col min="14856" max="14856" width="31.140625" style="59" customWidth="1"/>
    <col min="14857" max="14857" width="12.7109375" style="59" bestFit="1" customWidth="1"/>
    <col min="14858" max="14858" width="18.28515625" style="59" customWidth="1"/>
    <col min="14859" max="14859" width="30.28515625" style="59" customWidth="1"/>
    <col min="14860" max="14860" width="17" style="59" customWidth="1"/>
    <col min="14861" max="14862" width="11.42578125" style="59"/>
    <col min="14863" max="14863" width="20.85546875" style="59" bestFit="1" customWidth="1"/>
    <col min="14864" max="14864" width="11.42578125" style="59"/>
    <col min="14865" max="14865" width="21" style="59" customWidth="1"/>
    <col min="14866" max="15105" width="11.42578125" style="59"/>
    <col min="15106" max="15106" width="33" style="59" customWidth="1"/>
    <col min="15107" max="15107" width="37.42578125" style="59" bestFit="1" customWidth="1"/>
    <col min="15108" max="15108" width="45.42578125" style="59" bestFit="1" customWidth="1"/>
    <col min="15109" max="15109" width="32" style="59" bestFit="1" customWidth="1"/>
    <col min="15110" max="15110" width="24.42578125" style="59" bestFit="1" customWidth="1"/>
    <col min="15111" max="15111" width="50.85546875" style="59" bestFit="1" customWidth="1"/>
    <col min="15112" max="15112" width="31.140625" style="59" customWidth="1"/>
    <col min="15113" max="15113" width="12.7109375" style="59" bestFit="1" customWidth="1"/>
    <col min="15114" max="15114" width="18.28515625" style="59" customWidth="1"/>
    <col min="15115" max="15115" width="30.28515625" style="59" customWidth="1"/>
    <col min="15116" max="15116" width="17" style="59" customWidth="1"/>
    <col min="15117" max="15118" width="11.42578125" style="59"/>
    <col min="15119" max="15119" width="20.85546875" style="59" bestFit="1" customWidth="1"/>
    <col min="15120" max="15120" width="11.42578125" style="59"/>
    <col min="15121" max="15121" width="21" style="59" customWidth="1"/>
    <col min="15122" max="15361" width="11.42578125" style="59"/>
    <col min="15362" max="15362" width="33" style="59" customWidth="1"/>
    <col min="15363" max="15363" width="37.42578125" style="59" bestFit="1" customWidth="1"/>
    <col min="15364" max="15364" width="45.42578125" style="59" bestFit="1" customWidth="1"/>
    <col min="15365" max="15365" width="32" style="59" bestFit="1" customWidth="1"/>
    <col min="15366" max="15366" width="24.42578125" style="59" bestFit="1" customWidth="1"/>
    <col min="15367" max="15367" width="50.85546875" style="59" bestFit="1" customWidth="1"/>
    <col min="15368" max="15368" width="31.140625" style="59" customWidth="1"/>
    <col min="15369" max="15369" width="12.7109375" style="59" bestFit="1" customWidth="1"/>
    <col min="15370" max="15370" width="18.28515625" style="59" customWidth="1"/>
    <col min="15371" max="15371" width="30.28515625" style="59" customWidth="1"/>
    <col min="15372" max="15372" width="17" style="59" customWidth="1"/>
    <col min="15373" max="15374" width="11.42578125" style="59"/>
    <col min="15375" max="15375" width="20.85546875" style="59" bestFit="1" customWidth="1"/>
    <col min="15376" max="15376" width="11.42578125" style="59"/>
    <col min="15377" max="15377" width="21" style="59" customWidth="1"/>
    <col min="15378" max="15617" width="11.42578125" style="59"/>
    <col min="15618" max="15618" width="33" style="59" customWidth="1"/>
    <col min="15619" max="15619" width="37.42578125" style="59" bestFit="1" customWidth="1"/>
    <col min="15620" max="15620" width="45.42578125" style="59" bestFit="1" customWidth="1"/>
    <col min="15621" max="15621" width="32" style="59" bestFit="1" customWidth="1"/>
    <col min="15622" max="15622" width="24.42578125" style="59" bestFit="1" customWidth="1"/>
    <col min="15623" max="15623" width="50.85546875" style="59" bestFit="1" customWidth="1"/>
    <col min="15624" max="15624" width="31.140625" style="59" customWidth="1"/>
    <col min="15625" max="15625" width="12.7109375" style="59" bestFit="1" customWidth="1"/>
    <col min="15626" max="15626" width="18.28515625" style="59" customWidth="1"/>
    <col min="15627" max="15627" width="30.28515625" style="59" customWidth="1"/>
    <col min="15628" max="15628" width="17" style="59" customWidth="1"/>
    <col min="15629" max="15630" width="11.42578125" style="59"/>
    <col min="15631" max="15631" width="20.85546875" style="59" bestFit="1" customWidth="1"/>
    <col min="15632" max="15632" width="11.42578125" style="59"/>
    <col min="15633" max="15633" width="21" style="59" customWidth="1"/>
    <col min="15634" max="15873" width="11.42578125" style="59"/>
    <col min="15874" max="15874" width="33" style="59" customWidth="1"/>
    <col min="15875" max="15875" width="37.42578125" style="59" bestFit="1" customWidth="1"/>
    <col min="15876" max="15876" width="45.42578125" style="59" bestFit="1" customWidth="1"/>
    <col min="15877" max="15877" width="32" style="59" bestFit="1" customWidth="1"/>
    <col min="15878" max="15878" width="24.42578125" style="59" bestFit="1" customWidth="1"/>
    <col min="15879" max="15879" width="50.85546875" style="59" bestFit="1" customWidth="1"/>
    <col min="15880" max="15880" width="31.140625" style="59" customWidth="1"/>
    <col min="15881" max="15881" width="12.7109375" style="59" bestFit="1" customWidth="1"/>
    <col min="15882" max="15882" width="18.28515625" style="59" customWidth="1"/>
    <col min="15883" max="15883" width="30.28515625" style="59" customWidth="1"/>
    <col min="15884" max="15884" width="17" style="59" customWidth="1"/>
    <col min="15885" max="15886" width="11.42578125" style="59"/>
    <col min="15887" max="15887" width="20.85546875" style="59" bestFit="1" customWidth="1"/>
    <col min="15888" max="15888" width="11.42578125" style="59"/>
    <col min="15889" max="15889" width="21" style="59" customWidth="1"/>
    <col min="15890" max="16129" width="11.42578125" style="59"/>
    <col min="16130" max="16130" width="33" style="59" customWidth="1"/>
    <col min="16131" max="16131" width="37.42578125" style="59" bestFit="1" customWidth="1"/>
    <col min="16132" max="16132" width="45.42578125" style="59" bestFit="1" customWidth="1"/>
    <col min="16133" max="16133" width="32" style="59" bestFit="1" customWidth="1"/>
    <col min="16134" max="16134" width="24.42578125" style="59" bestFit="1" customWidth="1"/>
    <col min="16135" max="16135" width="50.85546875" style="59" bestFit="1" customWidth="1"/>
    <col min="16136" max="16136" width="31.140625" style="59" customWidth="1"/>
    <col min="16137" max="16137" width="12.7109375" style="59" bestFit="1" customWidth="1"/>
    <col min="16138" max="16138" width="18.28515625" style="59" customWidth="1"/>
    <col min="16139" max="16139" width="30.28515625" style="59" customWidth="1"/>
    <col min="16140" max="16140" width="17" style="59" customWidth="1"/>
    <col min="16141" max="16142" width="11.42578125" style="59"/>
    <col min="16143" max="16143" width="20.85546875" style="59" bestFit="1" customWidth="1"/>
    <col min="16144" max="16144" width="11.42578125" style="59"/>
    <col min="16145" max="16145" width="21" style="59" customWidth="1"/>
    <col min="16146" max="16384" width="11.42578125" style="59"/>
  </cols>
  <sheetData>
    <row r="1" spans="1:16" s="31" customFormat="1" x14ac:dyDescent="0.25"/>
    <row r="2" spans="1:16" s="31" customFormat="1" ht="26.25" x14ac:dyDescent="0.25">
      <c r="B2" s="1159" t="s">
        <v>2</v>
      </c>
      <c r="C2" s="1160"/>
      <c r="D2" s="1160"/>
      <c r="E2" s="1160"/>
      <c r="F2" s="1160"/>
      <c r="G2" s="1160"/>
      <c r="H2" s="1160"/>
      <c r="I2" s="1160"/>
      <c r="J2" s="1160"/>
      <c r="K2" s="1160"/>
      <c r="L2" s="1160"/>
      <c r="M2" s="1160"/>
      <c r="N2" s="1160"/>
      <c r="O2" s="1160"/>
      <c r="P2" s="1160"/>
    </row>
    <row r="3" spans="1:16" s="31" customFormat="1" x14ac:dyDescent="0.25"/>
    <row r="4" spans="1:16" s="31" customFormat="1" ht="26.25" x14ac:dyDescent="0.25">
      <c r="B4" s="1161" t="s">
        <v>3</v>
      </c>
      <c r="C4" s="1161"/>
      <c r="D4" s="1161"/>
      <c r="E4" s="1161"/>
      <c r="F4" s="1161"/>
      <c r="G4" s="1161"/>
      <c r="H4" s="1161"/>
      <c r="I4" s="1161"/>
      <c r="J4" s="1161"/>
      <c r="K4" s="1161"/>
      <c r="L4" s="1161"/>
      <c r="M4" s="1161"/>
      <c r="N4" s="1161"/>
      <c r="O4" s="1161"/>
      <c r="P4" s="1161"/>
    </row>
    <row r="5" spans="1:16" ht="20.25" x14ac:dyDescent="0.3">
      <c r="A5" s="1162" t="s">
        <v>4</v>
      </c>
      <c r="B5" s="1162"/>
      <c r="C5" s="1162"/>
      <c r="D5" s="1162"/>
      <c r="E5" s="1162"/>
      <c r="F5" s="1162"/>
      <c r="G5" s="1162"/>
      <c r="H5" s="1162"/>
      <c r="I5" s="1162"/>
      <c r="J5" s="1162"/>
      <c r="K5" s="1162"/>
      <c r="L5" s="1162"/>
    </row>
    <row r="6" spans="1:16" s="31" customFormat="1" ht="15" thickBot="1" x14ac:dyDescent="0.3"/>
    <row r="7" spans="1:16" s="31" customFormat="1" ht="21" thickBot="1" x14ac:dyDescent="0.3">
      <c r="B7" s="12" t="s">
        <v>5</v>
      </c>
      <c r="C7" s="1075" t="s">
        <v>130</v>
      </c>
      <c r="D7" s="1075"/>
      <c r="E7" s="1075"/>
      <c r="F7" s="1075"/>
      <c r="G7" s="1075"/>
      <c r="H7" s="1075"/>
      <c r="I7" s="1075"/>
      <c r="J7" s="1075"/>
      <c r="K7" s="1075"/>
      <c r="L7" s="1075"/>
      <c r="M7" s="1075"/>
      <c r="N7" s="1076"/>
    </row>
    <row r="8" spans="1:16" s="31" customFormat="1" ht="15.75" thickBot="1" x14ac:dyDescent="0.3">
      <c r="B8" s="13" t="s">
        <v>6</v>
      </c>
      <c r="C8" s="1075"/>
      <c r="D8" s="1075"/>
      <c r="E8" s="1075"/>
      <c r="F8" s="1075"/>
      <c r="G8" s="1075"/>
      <c r="H8" s="1075"/>
      <c r="I8" s="1075"/>
      <c r="J8" s="1075"/>
      <c r="K8" s="1075"/>
      <c r="L8" s="1075"/>
      <c r="M8" s="1075"/>
      <c r="N8" s="1076"/>
    </row>
    <row r="9" spans="1:16" s="31" customFormat="1" ht="15.75" thickBot="1" x14ac:dyDescent="0.3">
      <c r="B9" s="13" t="s">
        <v>7</v>
      </c>
      <c r="C9" s="1075"/>
      <c r="D9" s="1075"/>
      <c r="E9" s="1075"/>
      <c r="F9" s="1075"/>
      <c r="G9" s="1075"/>
      <c r="H9" s="1075"/>
      <c r="I9" s="1075"/>
      <c r="J9" s="1075"/>
      <c r="K9" s="1075"/>
      <c r="L9" s="1075"/>
      <c r="M9" s="1075"/>
      <c r="N9" s="1076"/>
    </row>
    <row r="10" spans="1:16" s="31" customFormat="1" ht="15.75" thickBot="1" x14ac:dyDescent="0.3">
      <c r="B10" s="13" t="s">
        <v>8</v>
      </c>
      <c r="C10" s="1075"/>
      <c r="D10" s="1075"/>
      <c r="E10" s="1075"/>
      <c r="F10" s="1075"/>
      <c r="G10" s="1075"/>
      <c r="H10" s="1075"/>
      <c r="I10" s="1075"/>
      <c r="J10" s="1075"/>
      <c r="K10" s="1075"/>
      <c r="L10" s="1075"/>
      <c r="M10" s="1075"/>
      <c r="N10" s="1076"/>
    </row>
    <row r="11" spans="1:16" s="31" customFormat="1" ht="15.75" thickBot="1" x14ac:dyDescent="0.3">
      <c r="B11" s="13" t="s">
        <v>9</v>
      </c>
      <c r="C11" s="1077">
        <v>28</v>
      </c>
      <c r="D11" s="1077"/>
      <c r="E11" s="1078"/>
      <c r="F11" s="60"/>
      <c r="G11" s="60"/>
      <c r="H11" s="60"/>
      <c r="I11" s="60"/>
      <c r="J11" s="60"/>
      <c r="K11" s="60"/>
      <c r="L11" s="60"/>
      <c r="M11" s="60"/>
      <c r="N11" s="61"/>
    </row>
    <row r="12" spans="1:16" s="31" customFormat="1" ht="15.75" thickBot="1" x14ac:dyDescent="0.3">
      <c r="B12" s="14" t="s">
        <v>10</v>
      </c>
      <c r="C12" s="38">
        <v>42023</v>
      </c>
      <c r="D12" s="490"/>
      <c r="E12" s="490"/>
      <c r="F12" s="490"/>
      <c r="G12" s="490"/>
      <c r="H12" s="490"/>
      <c r="I12" s="490"/>
      <c r="J12" s="490"/>
      <c r="K12" s="490"/>
      <c r="L12" s="490"/>
      <c r="M12" s="490"/>
      <c r="N12" s="491"/>
    </row>
    <row r="13" spans="1:16" s="31" customFormat="1" ht="15.75" x14ac:dyDescent="0.25">
      <c r="B13" s="15"/>
      <c r="C13" s="39"/>
      <c r="D13" s="16"/>
      <c r="E13" s="16"/>
      <c r="F13" s="16"/>
      <c r="G13" s="16"/>
      <c r="H13" s="16"/>
      <c r="I13" s="62"/>
      <c r="J13" s="62"/>
      <c r="K13" s="62"/>
      <c r="L13" s="62"/>
      <c r="M13" s="62"/>
      <c r="N13" s="16"/>
    </row>
    <row r="14" spans="1:16" s="31" customFormat="1" ht="15" x14ac:dyDescent="0.25">
      <c r="I14" s="62"/>
      <c r="J14" s="62"/>
      <c r="K14" s="62"/>
      <c r="L14" s="62"/>
      <c r="M14" s="62"/>
      <c r="N14" s="63"/>
    </row>
    <row r="15" spans="1:16" s="31" customFormat="1" ht="15" x14ac:dyDescent="0.25">
      <c r="B15" s="1071" t="s">
        <v>11</v>
      </c>
      <c r="C15" s="1071"/>
      <c r="D15" s="494" t="s">
        <v>12</v>
      </c>
      <c r="E15" s="494" t="s">
        <v>13</v>
      </c>
      <c r="F15" s="494" t="s">
        <v>14</v>
      </c>
      <c r="G15" s="64"/>
      <c r="I15" s="40"/>
      <c r="J15" s="40"/>
      <c r="K15" s="40"/>
      <c r="L15" s="40"/>
      <c r="M15" s="40"/>
      <c r="N15" s="63"/>
    </row>
    <row r="16" spans="1:16" s="31" customFormat="1" ht="15" x14ac:dyDescent="0.25">
      <c r="B16" s="1071"/>
      <c r="C16" s="1071"/>
      <c r="D16" s="494">
        <v>28</v>
      </c>
      <c r="E16" s="65">
        <v>666580810</v>
      </c>
      <c r="F16" s="65">
        <v>245</v>
      </c>
      <c r="G16" s="66"/>
      <c r="I16" s="41"/>
      <c r="J16" s="41"/>
      <c r="K16" s="41"/>
      <c r="L16" s="41"/>
      <c r="M16" s="41"/>
      <c r="N16" s="63"/>
    </row>
    <row r="17" spans="1:14" s="31" customFormat="1" ht="15" x14ac:dyDescent="0.25">
      <c r="B17" s="1071"/>
      <c r="C17" s="1071"/>
      <c r="D17" s="494"/>
      <c r="E17" s="65"/>
      <c r="F17" s="65"/>
      <c r="G17" s="66"/>
      <c r="I17" s="41"/>
      <c r="J17" s="41"/>
      <c r="K17" s="41"/>
      <c r="L17" s="41"/>
      <c r="M17" s="41"/>
      <c r="N17" s="63"/>
    </row>
    <row r="18" spans="1:14" s="31" customFormat="1" ht="15" x14ac:dyDescent="0.25">
      <c r="B18" s="1071"/>
      <c r="C18" s="1071"/>
      <c r="D18" s="494"/>
      <c r="E18" s="65"/>
      <c r="F18" s="65"/>
      <c r="G18" s="66"/>
      <c r="I18" s="41"/>
      <c r="J18" s="41"/>
      <c r="K18" s="41"/>
      <c r="L18" s="41"/>
      <c r="M18" s="41"/>
      <c r="N18" s="63"/>
    </row>
    <row r="19" spans="1:14" s="31" customFormat="1" ht="15" x14ac:dyDescent="0.25">
      <c r="B19" s="1071"/>
      <c r="C19" s="1071"/>
      <c r="D19" s="494"/>
      <c r="E19" s="67"/>
      <c r="F19" s="65"/>
      <c r="G19" s="66"/>
      <c r="H19" s="42"/>
      <c r="I19" s="41"/>
      <c r="J19" s="41"/>
      <c r="K19" s="41"/>
      <c r="L19" s="41"/>
      <c r="M19" s="41"/>
      <c r="N19" s="68"/>
    </row>
    <row r="20" spans="1:14" s="31" customFormat="1" ht="15" x14ac:dyDescent="0.25">
      <c r="B20" s="1071"/>
      <c r="C20" s="1071"/>
      <c r="D20" s="494"/>
      <c r="E20" s="67"/>
      <c r="F20" s="65"/>
      <c r="G20" s="66"/>
      <c r="H20" s="42"/>
      <c r="I20" s="520"/>
      <c r="J20" s="520"/>
      <c r="K20" s="520"/>
      <c r="L20" s="520"/>
      <c r="M20" s="520"/>
      <c r="N20" s="68"/>
    </row>
    <row r="21" spans="1:14" s="31" customFormat="1" ht="15" x14ac:dyDescent="0.25">
      <c r="B21" s="1071"/>
      <c r="C21" s="1071"/>
      <c r="D21" s="494"/>
      <c r="E21" s="67"/>
      <c r="F21" s="65"/>
      <c r="G21" s="66"/>
      <c r="H21" s="42"/>
      <c r="I21" s="62"/>
      <c r="J21" s="62"/>
      <c r="K21" s="62"/>
      <c r="L21" s="62"/>
      <c r="M21" s="62"/>
      <c r="N21" s="68"/>
    </row>
    <row r="22" spans="1:14" s="31" customFormat="1" ht="15" x14ac:dyDescent="0.25">
      <c r="B22" s="1071"/>
      <c r="C22" s="1071"/>
      <c r="D22" s="494"/>
      <c r="E22" s="67"/>
      <c r="F22" s="65"/>
      <c r="G22" s="66"/>
      <c r="H22" s="42"/>
      <c r="I22" s="62"/>
      <c r="J22" s="62"/>
      <c r="K22" s="62"/>
      <c r="L22" s="62"/>
      <c r="M22" s="62"/>
      <c r="N22" s="68"/>
    </row>
    <row r="23" spans="1:14" s="31" customFormat="1" ht="15.75" thickBot="1" x14ac:dyDescent="0.3">
      <c r="B23" s="1056" t="s">
        <v>15</v>
      </c>
      <c r="C23" s="1058"/>
      <c r="D23" s="494"/>
      <c r="E23" s="69">
        <f>SUM(E16:E22)</f>
        <v>666580810</v>
      </c>
      <c r="F23" s="65">
        <f>SUM(F16:F22)</f>
        <v>245</v>
      </c>
      <c r="G23" s="66"/>
      <c r="H23" s="42"/>
      <c r="I23" s="62"/>
      <c r="J23" s="62"/>
      <c r="K23" s="62"/>
      <c r="L23" s="62"/>
      <c r="M23" s="62"/>
      <c r="N23" s="68"/>
    </row>
    <row r="24" spans="1:14" s="31" customFormat="1" ht="29.25" thickBot="1" x14ac:dyDescent="0.3">
      <c r="A24" s="35"/>
      <c r="B24" s="525" t="s">
        <v>16</v>
      </c>
      <c r="C24" s="525" t="s">
        <v>17</v>
      </c>
      <c r="E24" s="40"/>
      <c r="F24" s="40"/>
      <c r="G24" s="40"/>
      <c r="H24" s="40"/>
      <c r="I24" s="36"/>
      <c r="J24" s="36"/>
      <c r="K24" s="36"/>
      <c r="L24" s="36"/>
      <c r="M24" s="36"/>
    </row>
    <row r="25" spans="1:14" s="31" customFormat="1" ht="15.75" thickBot="1" x14ac:dyDescent="0.3">
      <c r="A25" s="70">
        <v>1</v>
      </c>
      <c r="C25" s="71">
        <f>+F23*80%</f>
        <v>196</v>
      </c>
      <c r="D25" s="41"/>
      <c r="E25" s="72">
        <f>E23</f>
        <v>666580810</v>
      </c>
      <c r="F25" s="44"/>
      <c r="G25" s="44"/>
      <c r="H25" s="44"/>
      <c r="I25" s="73"/>
      <c r="J25" s="73"/>
      <c r="K25" s="73"/>
      <c r="L25" s="73"/>
      <c r="M25" s="73"/>
    </row>
    <row r="26" spans="1:14" s="31" customFormat="1" ht="15" x14ac:dyDescent="0.25">
      <c r="A26" s="74"/>
      <c r="C26" s="17"/>
      <c r="D26" s="41"/>
      <c r="E26" s="45"/>
      <c r="F26" s="44"/>
      <c r="G26" s="44"/>
      <c r="H26" s="44"/>
      <c r="I26" s="73"/>
      <c r="J26" s="73"/>
      <c r="K26" s="73"/>
      <c r="L26" s="73"/>
      <c r="M26" s="73"/>
    </row>
    <row r="27" spans="1:14" s="31" customFormat="1" ht="15" x14ac:dyDescent="0.25">
      <c r="A27" s="74"/>
      <c r="C27" s="17"/>
      <c r="D27" s="41"/>
      <c r="E27" s="45"/>
      <c r="F27" s="44"/>
      <c r="G27" s="44"/>
      <c r="H27" s="44"/>
      <c r="I27" s="73"/>
      <c r="J27" s="73"/>
      <c r="K27" s="73"/>
      <c r="L27" s="73"/>
      <c r="M27" s="73"/>
    </row>
    <row r="28" spans="1:14" s="31" customFormat="1" ht="15" x14ac:dyDescent="0.2">
      <c r="A28" s="74"/>
      <c r="B28" s="75" t="s">
        <v>18</v>
      </c>
      <c r="C28" s="59"/>
      <c r="D28" s="59"/>
      <c r="E28" s="59"/>
      <c r="F28" s="59"/>
      <c r="G28" s="59"/>
      <c r="H28" s="59"/>
      <c r="I28" s="62"/>
      <c r="J28" s="62"/>
      <c r="K28" s="62"/>
      <c r="L28" s="62"/>
      <c r="M28" s="62"/>
      <c r="N28" s="63"/>
    </row>
    <row r="29" spans="1:14" s="31" customFormat="1" ht="15" x14ac:dyDescent="0.2">
      <c r="A29" s="74"/>
      <c r="B29" s="59"/>
      <c r="C29" s="59"/>
      <c r="D29" s="59"/>
      <c r="E29" s="59"/>
      <c r="F29" s="59"/>
      <c r="G29" s="59"/>
      <c r="H29" s="59"/>
      <c r="I29" s="62"/>
      <c r="J29" s="62"/>
      <c r="K29" s="62"/>
      <c r="L29" s="62"/>
      <c r="M29" s="62"/>
      <c r="N29" s="63"/>
    </row>
    <row r="30" spans="1:14" s="31" customFormat="1" ht="15" x14ac:dyDescent="0.2">
      <c r="A30" s="74"/>
      <c r="B30" s="494" t="s">
        <v>19</v>
      </c>
      <c r="C30" s="494" t="s">
        <v>0</v>
      </c>
      <c r="D30" s="494" t="s">
        <v>20</v>
      </c>
      <c r="E30" s="59"/>
      <c r="F30" s="59"/>
      <c r="G30" s="59"/>
      <c r="H30" s="59"/>
      <c r="I30" s="62"/>
      <c r="J30" s="62"/>
      <c r="K30" s="62"/>
      <c r="L30" s="62"/>
      <c r="M30" s="62"/>
      <c r="N30" s="63"/>
    </row>
    <row r="31" spans="1:14" s="31" customFormat="1" ht="15" x14ac:dyDescent="0.2">
      <c r="A31" s="74"/>
      <c r="B31" s="508" t="s">
        <v>22</v>
      </c>
      <c r="C31" s="500" t="s">
        <v>23</v>
      </c>
      <c r="D31" s="535"/>
      <c r="E31" s="59"/>
      <c r="F31" s="59"/>
      <c r="G31" s="59"/>
      <c r="H31" s="59"/>
      <c r="I31" s="62"/>
      <c r="J31" s="62"/>
      <c r="K31" s="62"/>
      <c r="L31" s="62"/>
      <c r="M31" s="62"/>
      <c r="N31" s="63"/>
    </row>
    <row r="32" spans="1:14" s="31" customFormat="1" ht="15" x14ac:dyDescent="0.2">
      <c r="A32" s="74"/>
      <c r="B32" s="508" t="s">
        <v>24</v>
      </c>
      <c r="C32" s="500" t="s">
        <v>23</v>
      </c>
      <c r="D32" s="508"/>
      <c r="E32" s="59"/>
      <c r="F32" s="59"/>
      <c r="G32" s="59"/>
      <c r="H32" s="59"/>
      <c r="I32" s="62"/>
      <c r="J32" s="62"/>
      <c r="K32" s="62"/>
      <c r="L32" s="62"/>
      <c r="M32" s="62"/>
      <c r="N32" s="63"/>
    </row>
    <row r="33" spans="1:14" s="31" customFormat="1" ht="18" customHeight="1" x14ac:dyDescent="0.2">
      <c r="A33" s="74"/>
      <c r="B33" s="508" t="s">
        <v>25</v>
      </c>
      <c r="C33" s="500" t="s">
        <v>23</v>
      </c>
      <c r="D33" s="508"/>
      <c r="E33" s="59"/>
      <c r="F33" s="59"/>
      <c r="G33" s="59"/>
      <c r="H33" s="59"/>
      <c r="I33" s="62"/>
      <c r="J33" s="62"/>
      <c r="K33" s="62"/>
      <c r="L33" s="62"/>
      <c r="M33" s="62"/>
      <c r="N33" s="63"/>
    </row>
    <row r="34" spans="1:14" s="31" customFormat="1" ht="15" x14ac:dyDescent="0.2">
      <c r="A34" s="74"/>
      <c r="B34" s="508" t="s">
        <v>26</v>
      </c>
      <c r="C34" s="132" t="s">
        <v>23</v>
      </c>
      <c r="D34" s="132"/>
      <c r="E34" s="59"/>
      <c r="F34" s="59"/>
      <c r="G34" s="59"/>
      <c r="H34" s="59"/>
      <c r="I34" s="62"/>
      <c r="J34" s="62"/>
      <c r="K34" s="62"/>
      <c r="L34" s="62"/>
      <c r="M34" s="62"/>
      <c r="N34" s="63"/>
    </row>
    <row r="35" spans="1:14" s="31" customFormat="1" ht="15" x14ac:dyDescent="0.2">
      <c r="A35" s="74"/>
      <c r="B35" s="59"/>
      <c r="C35" s="59"/>
      <c r="D35" s="59"/>
      <c r="E35" s="59"/>
      <c r="F35" s="59"/>
      <c r="G35" s="59"/>
      <c r="H35" s="59"/>
      <c r="I35" s="62"/>
      <c r="J35" s="62"/>
      <c r="K35" s="62"/>
      <c r="L35" s="62"/>
      <c r="M35" s="62"/>
      <c r="N35" s="63"/>
    </row>
    <row r="36" spans="1:14" s="31" customFormat="1" ht="15" x14ac:dyDescent="0.2">
      <c r="A36" s="74"/>
      <c r="B36" s="59"/>
      <c r="C36" s="59"/>
      <c r="D36" s="59"/>
      <c r="E36" s="59"/>
      <c r="F36" s="59"/>
      <c r="G36" s="59"/>
      <c r="H36" s="59"/>
      <c r="I36" s="62"/>
      <c r="J36" s="62"/>
      <c r="K36" s="62"/>
      <c r="L36" s="62"/>
      <c r="M36" s="62"/>
      <c r="N36" s="63"/>
    </row>
    <row r="37" spans="1:14" s="31" customFormat="1" ht="15" x14ac:dyDescent="0.2">
      <c r="A37" s="74"/>
      <c r="B37" s="75" t="s">
        <v>27</v>
      </c>
      <c r="C37" s="59"/>
      <c r="D37" s="59"/>
      <c r="E37" s="59"/>
      <c r="F37" s="59"/>
      <c r="G37" s="59"/>
      <c r="H37" s="59"/>
      <c r="I37" s="62"/>
      <c r="J37" s="62"/>
      <c r="K37" s="62"/>
      <c r="L37" s="62"/>
      <c r="M37" s="62"/>
      <c r="N37" s="63"/>
    </row>
    <row r="38" spans="1:14" s="31" customFormat="1" ht="15" x14ac:dyDescent="0.2">
      <c r="A38" s="74"/>
      <c r="B38" s="59"/>
      <c r="C38" s="59"/>
      <c r="D38" s="59"/>
      <c r="E38" s="59"/>
      <c r="F38" s="59"/>
      <c r="G38" s="59"/>
      <c r="H38" s="59"/>
      <c r="I38" s="62"/>
      <c r="J38" s="62"/>
      <c r="K38" s="62"/>
      <c r="L38" s="62"/>
      <c r="M38" s="62"/>
      <c r="N38" s="63"/>
    </row>
    <row r="39" spans="1:14" s="31" customFormat="1" ht="15" x14ac:dyDescent="0.2">
      <c r="A39" s="74"/>
      <c r="B39" s="59"/>
      <c r="C39" s="59"/>
      <c r="D39" s="59"/>
      <c r="E39" s="59"/>
      <c r="F39" s="59"/>
      <c r="G39" s="59"/>
      <c r="H39" s="59"/>
      <c r="I39" s="62"/>
      <c r="J39" s="62"/>
      <c r="K39" s="62"/>
      <c r="L39" s="62"/>
      <c r="M39" s="62"/>
      <c r="N39" s="63"/>
    </row>
    <row r="40" spans="1:14" s="31" customFormat="1" ht="15" x14ac:dyDescent="0.2">
      <c r="A40" s="74"/>
      <c r="B40" s="494" t="s">
        <v>19</v>
      </c>
      <c r="C40" s="494" t="s">
        <v>28</v>
      </c>
      <c r="D40" s="493" t="s">
        <v>29</v>
      </c>
      <c r="E40" s="493" t="s">
        <v>30</v>
      </c>
      <c r="F40" s="59"/>
      <c r="G40" s="59"/>
      <c r="H40" s="59"/>
      <c r="I40" s="62"/>
      <c r="J40" s="62"/>
      <c r="K40" s="62"/>
      <c r="L40" s="62"/>
      <c r="M40" s="62"/>
      <c r="N40" s="63"/>
    </row>
    <row r="41" spans="1:14" s="31" customFormat="1" ht="57" x14ac:dyDescent="0.2">
      <c r="A41" s="74"/>
      <c r="B41" s="505" t="s">
        <v>31</v>
      </c>
      <c r="C41" s="503">
        <v>40</v>
      </c>
      <c r="D41" s="500">
        <v>40</v>
      </c>
      <c r="E41" s="1052">
        <f>+D41+D42</f>
        <v>100</v>
      </c>
      <c r="F41" s="59"/>
      <c r="G41" s="59"/>
      <c r="H41" s="59"/>
      <c r="I41" s="62"/>
      <c r="J41" s="62"/>
      <c r="K41" s="62"/>
      <c r="L41" s="62"/>
      <c r="M41" s="62"/>
      <c r="N41" s="63"/>
    </row>
    <row r="42" spans="1:14" s="31" customFormat="1" ht="114" x14ac:dyDescent="0.2">
      <c r="A42" s="74"/>
      <c r="B42" s="505" t="s">
        <v>32</v>
      </c>
      <c r="C42" s="503">
        <v>60</v>
      </c>
      <c r="D42" s="500">
        <v>60</v>
      </c>
      <c r="E42" s="1053"/>
      <c r="F42" s="59"/>
      <c r="G42" s="59"/>
      <c r="H42" s="59"/>
      <c r="I42" s="62"/>
      <c r="J42" s="62"/>
      <c r="K42" s="62"/>
      <c r="L42" s="62"/>
      <c r="M42" s="62"/>
      <c r="N42" s="63"/>
    </row>
    <row r="43" spans="1:14" s="31" customFormat="1" ht="15" x14ac:dyDescent="0.25">
      <c r="A43" s="74"/>
      <c r="C43" s="17"/>
      <c r="D43" s="41"/>
      <c r="E43" s="45"/>
      <c r="F43" s="44"/>
      <c r="G43" s="44"/>
      <c r="H43" s="44"/>
      <c r="I43" s="73"/>
      <c r="J43" s="73"/>
      <c r="K43" s="73"/>
      <c r="L43" s="73"/>
      <c r="M43" s="73"/>
    </row>
    <row r="44" spans="1:14" s="31" customFormat="1" ht="15" x14ac:dyDescent="0.25">
      <c r="A44" s="74"/>
      <c r="C44" s="17"/>
      <c r="D44" s="41"/>
      <c r="E44" s="45"/>
      <c r="F44" s="44"/>
      <c r="G44" s="44"/>
      <c r="H44" s="44"/>
      <c r="I44" s="73"/>
      <c r="J44" s="73"/>
      <c r="K44" s="73"/>
      <c r="L44" s="73"/>
      <c r="M44" s="73"/>
    </row>
    <row r="45" spans="1:14" s="31" customFormat="1" ht="15" x14ac:dyDescent="0.25">
      <c r="A45" s="74"/>
      <c r="C45" s="17"/>
      <c r="D45" s="41"/>
      <c r="E45" s="45"/>
      <c r="F45" s="44"/>
      <c r="G45" s="44"/>
      <c r="H45" s="44"/>
      <c r="I45" s="73"/>
      <c r="J45" s="73"/>
      <c r="K45" s="73"/>
      <c r="L45" s="73"/>
      <c r="M45" s="73"/>
    </row>
    <row r="46" spans="1:14" s="31" customFormat="1" ht="15" thickBot="1" x14ac:dyDescent="0.3">
      <c r="M46" s="1079" t="s">
        <v>131</v>
      </c>
      <c r="N46" s="1079"/>
    </row>
    <row r="47" spans="1:14" s="31" customFormat="1" ht="15" x14ac:dyDescent="0.25">
      <c r="B47" s="75" t="s">
        <v>33</v>
      </c>
      <c r="M47" s="77"/>
      <c r="N47" s="77"/>
    </row>
    <row r="48" spans="1:14" s="31" customFormat="1" ht="15" thickBot="1" x14ac:dyDescent="0.3">
      <c r="M48" s="77"/>
      <c r="N48" s="77"/>
    </row>
    <row r="49" spans="1:26" s="62" customFormat="1" ht="90"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497" t="s">
        <v>48</v>
      </c>
      <c r="Q49" s="497" t="s">
        <v>49</v>
      </c>
    </row>
    <row r="50" spans="1:26" s="495" customFormat="1" ht="28.5" x14ac:dyDescent="0.25">
      <c r="A50" s="503">
        <v>1</v>
      </c>
      <c r="B50" s="4" t="s">
        <v>130</v>
      </c>
      <c r="C50" s="4" t="s">
        <v>130</v>
      </c>
      <c r="D50" s="4" t="s">
        <v>192</v>
      </c>
      <c r="E50" s="4" t="s">
        <v>193</v>
      </c>
      <c r="F50" s="18" t="s">
        <v>0</v>
      </c>
      <c r="G50" s="28" t="s">
        <v>50</v>
      </c>
      <c r="H50" s="20">
        <v>41500</v>
      </c>
      <c r="I50" s="20">
        <v>41639</v>
      </c>
      <c r="J50" s="21" t="s">
        <v>20</v>
      </c>
      <c r="K50" s="94">
        <f>+(I50-H50)/30</f>
        <v>4.6333333333333337</v>
      </c>
      <c r="L50" s="105">
        <v>0</v>
      </c>
      <c r="M50" s="23">
        <v>1100</v>
      </c>
      <c r="N50" s="24">
        <v>0</v>
      </c>
      <c r="O50" s="114">
        <v>864296950</v>
      </c>
      <c r="P50" s="25" t="s">
        <v>194</v>
      </c>
      <c r="Q50" s="498"/>
      <c r="R50" s="8"/>
      <c r="S50" s="8"/>
      <c r="T50" s="8"/>
      <c r="U50" s="8"/>
      <c r="V50" s="8"/>
      <c r="W50" s="8"/>
      <c r="X50" s="8"/>
      <c r="Y50" s="8"/>
      <c r="Z50" s="8"/>
    </row>
    <row r="51" spans="1:26" s="495" customFormat="1" ht="28.5" x14ac:dyDescent="0.25">
      <c r="A51" s="503">
        <f>+A50+1</f>
        <v>2</v>
      </c>
      <c r="B51" s="4" t="s">
        <v>130</v>
      </c>
      <c r="C51" s="4" t="s">
        <v>130</v>
      </c>
      <c r="D51" s="4" t="s">
        <v>192</v>
      </c>
      <c r="E51" s="4" t="s">
        <v>195</v>
      </c>
      <c r="F51" s="84" t="s">
        <v>122</v>
      </c>
      <c r="G51" s="28" t="s">
        <v>50</v>
      </c>
      <c r="H51" s="20">
        <v>41620</v>
      </c>
      <c r="I51" s="20">
        <v>41943</v>
      </c>
      <c r="J51" s="21" t="s">
        <v>20</v>
      </c>
      <c r="K51" s="94">
        <f>+(I51-I50)/30</f>
        <v>10.133333333333333</v>
      </c>
      <c r="L51" s="94">
        <f>+(I50-H51)/30</f>
        <v>0.6333333333333333</v>
      </c>
      <c r="M51" s="23">
        <v>350</v>
      </c>
      <c r="N51" s="24">
        <v>0</v>
      </c>
      <c r="O51" s="114">
        <v>712683158</v>
      </c>
      <c r="P51" s="25" t="s">
        <v>196</v>
      </c>
      <c r="Q51" s="498"/>
      <c r="R51" s="8"/>
      <c r="S51" s="8"/>
      <c r="T51" s="8"/>
      <c r="U51" s="8"/>
      <c r="V51" s="8"/>
      <c r="W51" s="8"/>
      <c r="X51" s="8"/>
      <c r="Y51" s="8"/>
      <c r="Z51" s="8"/>
    </row>
    <row r="52" spans="1:26" s="495" customFormat="1" ht="42.75" x14ac:dyDescent="0.25">
      <c r="A52" s="106">
        <v>3</v>
      </c>
      <c r="B52" s="4" t="s">
        <v>130</v>
      </c>
      <c r="C52" s="4" t="s">
        <v>130</v>
      </c>
      <c r="D52" s="4" t="s">
        <v>192</v>
      </c>
      <c r="E52" s="4" t="s">
        <v>197</v>
      </c>
      <c r="F52" s="84" t="s">
        <v>122</v>
      </c>
      <c r="G52" s="28" t="s">
        <v>50</v>
      </c>
      <c r="H52" s="20">
        <v>41663</v>
      </c>
      <c r="I52" s="20">
        <v>41943</v>
      </c>
      <c r="J52" s="21" t="s">
        <v>20</v>
      </c>
      <c r="K52" s="94"/>
      <c r="L52" s="94">
        <f>+(I52-H52)/30</f>
        <v>9.3333333333333339</v>
      </c>
      <c r="M52" s="23">
        <v>1110</v>
      </c>
      <c r="N52" s="24">
        <v>0</v>
      </c>
      <c r="O52" s="114">
        <v>1915470150</v>
      </c>
      <c r="P52" s="25" t="s">
        <v>198</v>
      </c>
      <c r="Q52" s="498" t="s">
        <v>2048</v>
      </c>
      <c r="R52" s="8"/>
      <c r="S52" s="8"/>
      <c r="T52" s="8"/>
      <c r="U52" s="8"/>
      <c r="V52" s="8"/>
      <c r="W52" s="8"/>
      <c r="X52" s="8"/>
      <c r="Y52" s="8"/>
      <c r="Z52" s="8"/>
    </row>
    <row r="53" spans="1:26" s="997" customFormat="1" ht="99.75" x14ac:dyDescent="0.25">
      <c r="A53">
        <v>4</v>
      </c>
      <c r="B53" s="4" t="s">
        <v>130</v>
      </c>
      <c r="C53" s="4" t="s">
        <v>130</v>
      </c>
      <c r="D53" s="4" t="s">
        <v>164</v>
      </c>
      <c r="E53" s="996" t="s">
        <v>199</v>
      </c>
      <c r="F53" s="84" t="s">
        <v>122</v>
      </c>
      <c r="G53" s="28" t="s">
        <v>50</v>
      </c>
      <c r="H53" s="20">
        <v>39815</v>
      </c>
      <c r="I53" s="82">
        <v>40181</v>
      </c>
      <c r="J53" s="995" t="s">
        <v>200</v>
      </c>
      <c r="K53" s="94">
        <v>0</v>
      </c>
      <c r="L53" s="105">
        <v>12</v>
      </c>
      <c r="M53" s="995">
        <v>0</v>
      </c>
      <c r="N53" s="24">
        <v>0</v>
      </c>
      <c r="O53" s="114">
        <v>95000000</v>
      </c>
      <c r="P53" s="108">
        <v>51</v>
      </c>
      <c r="Q53" s="996" t="s">
        <v>201</v>
      </c>
      <c r="R53" s="8"/>
      <c r="S53" s="8"/>
      <c r="T53" s="8"/>
      <c r="U53" s="8"/>
      <c r="V53" s="8"/>
      <c r="W53" s="8"/>
      <c r="X53" s="8"/>
      <c r="Y53" s="8"/>
      <c r="Z53" s="8"/>
    </row>
    <row r="54" spans="1:26" s="495" customFormat="1" ht="125.25" customHeight="1" x14ac:dyDescent="0.25">
      <c r="A54" s="74">
        <v>5</v>
      </c>
      <c r="B54" s="4" t="s">
        <v>130</v>
      </c>
      <c r="C54" s="4" t="s">
        <v>130</v>
      </c>
      <c r="D54" s="4" t="s">
        <v>2054</v>
      </c>
      <c r="E54" s="498" t="s">
        <v>2055</v>
      </c>
      <c r="F54" s="84" t="s">
        <v>122</v>
      </c>
      <c r="G54" s="28" t="s">
        <v>50</v>
      </c>
      <c r="H54" s="20">
        <v>40909</v>
      </c>
      <c r="I54" s="20">
        <v>41274</v>
      </c>
      <c r="J54" s="503" t="s">
        <v>200</v>
      </c>
      <c r="K54" s="94">
        <f>+(I54-H54)/30</f>
        <v>12.166666666666666</v>
      </c>
      <c r="L54" s="105">
        <v>0</v>
      </c>
      <c r="M54" s="503">
        <v>52</v>
      </c>
      <c r="N54" s="24">
        <v>0</v>
      </c>
      <c r="O54" s="114"/>
      <c r="P54" s="108"/>
      <c r="Q54" s="498" t="s">
        <v>2056</v>
      </c>
      <c r="R54" s="8"/>
      <c r="S54" s="8"/>
      <c r="T54" s="8"/>
      <c r="U54" s="8"/>
      <c r="V54" s="8"/>
      <c r="W54" s="8"/>
      <c r="X54" s="8"/>
      <c r="Y54" s="8"/>
      <c r="Z54" s="8"/>
    </row>
    <row r="55" spans="1:26" s="495" customFormat="1" x14ac:dyDescent="0.25">
      <c r="A55" s="503"/>
      <c r="B55" s="26" t="s">
        <v>30</v>
      </c>
      <c r="C55" s="5"/>
      <c r="D55" s="4"/>
      <c r="E55" s="27"/>
      <c r="F55" s="28"/>
      <c r="G55" s="28"/>
      <c r="H55" s="28"/>
      <c r="I55" s="21"/>
      <c r="J55" s="21"/>
      <c r="K55" s="29">
        <f>SUM(K50:K54)</f>
        <v>26.93333333333333</v>
      </c>
      <c r="L55" s="29">
        <f>SUM(L50:L54)</f>
        <v>21.966666666666669</v>
      </c>
      <c r="M55" s="29">
        <v>1100</v>
      </c>
      <c r="N55" s="30">
        <f>SUM(N50:N54)</f>
        <v>0</v>
      </c>
      <c r="O55" s="25"/>
      <c r="P55" s="25"/>
      <c r="Q55" s="498"/>
    </row>
    <row r="56" spans="1:26" s="31" customFormat="1" x14ac:dyDescent="0.25">
      <c r="E56" s="46"/>
      <c r="K56" s="47"/>
    </row>
    <row r="57" spans="1:26" s="31" customFormat="1" ht="15" x14ac:dyDescent="0.25">
      <c r="B57" s="1049" t="s">
        <v>51</v>
      </c>
      <c r="C57" s="1049" t="s">
        <v>52</v>
      </c>
      <c r="D57" s="1080" t="s">
        <v>53</v>
      </c>
      <c r="E57" s="1080"/>
      <c r="H57" s="51"/>
      <c r="K57" s="48"/>
      <c r="L57" s="48"/>
      <c r="M57" s="48"/>
    </row>
    <row r="58" spans="1:26" s="31" customFormat="1" ht="18" x14ac:dyDescent="0.25">
      <c r="B58" s="1051"/>
      <c r="C58" s="1051"/>
      <c r="D58" s="493" t="s">
        <v>54</v>
      </c>
      <c r="E58" s="49" t="s">
        <v>55</v>
      </c>
      <c r="H58" s="32"/>
      <c r="I58" s="51"/>
      <c r="K58" s="51"/>
      <c r="L58" s="48"/>
    </row>
    <row r="59" spans="1:26" s="31" customFormat="1" ht="18" x14ac:dyDescent="0.25">
      <c r="B59" s="50" t="s">
        <v>56</v>
      </c>
      <c r="C59" s="52">
        <f>+K55</f>
        <v>26.93333333333333</v>
      </c>
      <c r="D59" s="500" t="s">
        <v>23</v>
      </c>
      <c r="E59" s="500"/>
      <c r="F59" s="33"/>
      <c r="G59" s="33"/>
      <c r="H59" s="33"/>
      <c r="I59" s="33"/>
      <c r="J59" s="33"/>
      <c r="L59" s="53"/>
      <c r="M59" s="33"/>
    </row>
    <row r="60" spans="1:26" s="31" customFormat="1" ht="15" x14ac:dyDescent="0.25">
      <c r="B60" s="50" t="s">
        <v>57</v>
      </c>
      <c r="C60" s="54">
        <f>+M55</f>
        <v>1100</v>
      </c>
      <c r="D60" s="500" t="s">
        <v>23</v>
      </c>
      <c r="E60" s="500"/>
    </row>
    <row r="61" spans="1:26" s="31" customFormat="1" x14ac:dyDescent="0.25">
      <c r="B61" s="55"/>
      <c r="C61" s="1163"/>
      <c r="D61" s="1163"/>
      <c r="E61" s="1163"/>
      <c r="F61" s="1163"/>
      <c r="G61" s="1163"/>
      <c r="H61" s="1163"/>
      <c r="I61" s="1163"/>
      <c r="J61" s="1163"/>
      <c r="K61" s="1163"/>
      <c r="L61" s="1163"/>
      <c r="M61" s="1163"/>
      <c r="N61" s="1163"/>
    </row>
    <row r="62" spans="1:26" s="31" customFormat="1" ht="15" thickBot="1" x14ac:dyDescent="0.3"/>
    <row r="63" spans="1:26" s="31" customFormat="1" ht="27" thickBot="1" x14ac:dyDescent="0.3">
      <c r="B63" s="1164" t="s">
        <v>58</v>
      </c>
      <c r="C63" s="1164"/>
      <c r="D63" s="1164"/>
      <c r="E63" s="1164"/>
      <c r="F63" s="1164"/>
      <c r="G63" s="1164"/>
      <c r="H63" s="1164"/>
      <c r="I63" s="1164"/>
      <c r="J63" s="1164"/>
      <c r="K63" s="1164"/>
      <c r="L63" s="1164"/>
      <c r="M63" s="1164"/>
      <c r="N63" s="1164"/>
    </row>
    <row r="64" spans="1:26" s="31" customFormat="1" x14ac:dyDescent="0.25"/>
    <row r="65" spans="2:18" s="31" customFormat="1" x14ac:dyDescent="0.25"/>
    <row r="66" spans="2:18" s="31" customFormat="1" ht="165" x14ac:dyDescent="0.25">
      <c r="B66" s="494" t="s">
        <v>59</v>
      </c>
      <c r="C66" s="80" t="s">
        <v>60</v>
      </c>
      <c r="D66" s="80" t="s">
        <v>61</v>
      </c>
      <c r="E66" s="80" t="s">
        <v>62</v>
      </c>
      <c r="F66" s="80" t="s">
        <v>63</v>
      </c>
      <c r="G66" s="80" t="s">
        <v>64</v>
      </c>
      <c r="H66" s="80" t="s">
        <v>137</v>
      </c>
      <c r="I66" s="494" t="s">
        <v>65</v>
      </c>
      <c r="J66" s="80" t="s">
        <v>66</v>
      </c>
      <c r="K66" s="80" t="s">
        <v>67</v>
      </c>
      <c r="L66" s="80" t="s">
        <v>68</v>
      </c>
      <c r="M66" s="80" t="s">
        <v>69</v>
      </c>
      <c r="N66" s="81" t="s">
        <v>70</v>
      </c>
      <c r="O66" s="81" t="s">
        <v>71</v>
      </c>
      <c r="P66" s="1056" t="s">
        <v>21</v>
      </c>
      <c r="Q66" s="1058"/>
      <c r="R66" s="80" t="s">
        <v>72</v>
      </c>
    </row>
    <row r="67" spans="2:18" s="31" customFormat="1" x14ac:dyDescent="0.2">
      <c r="B67" s="508" t="s">
        <v>202</v>
      </c>
      <c r="C67" s="525" t="s">
        <v>203</v>
      </c>
      <c r="D67" s="525" t="s">
        <v>204</v>
      </c>
      <c r="E67" s="525">
        <v>245</v>
      </c>
      <c r="F67" s="503" t="s">
        <v>112</v>
      </c>
      <c r="G67" s="503" t="s">
        <v>0</v>
      </c>
      <c r="H67" s="516" t="s">
        <v>112</v>
      </c>
      <c r="I67" s="516" t="s">
        <v>112</v>
      </c>
      <c r="J67" s="516" t="s">
        <v>112</v>
      </c>
      <c r="K67" s="525" t="s">
        <v>122</v>
      </c>
      <c r="L67" s="525" t="s">
        <v>0</v>
      </c>
      <c r="M67" s="525" t="s">
        <v>0</v>
      </c>
      <c r="N67" s="525" t="s">
        <v>205</v>
      </c>
      <c r="O67" s="525" t="s">
        <v>206</v>
      </c>
      <c r="P67" s="1046" t="s">
        <v>207</v>
      </c>
      <c r="Q67" s="1047"/>
      <c r="R67" s="503" t="s">
        <v>0</v>
      </c>
    </row>
    <row r="68" spans="2:18" s="31" customFormat="1" x14ac:dyDescent="0.25">
      <c r="B68" s="31" t="s">
        <v>73</v>
      </c>
      <c r="H68" s="508"/>
      <c r="I68" s="508"/>
    </row>
    <row r="69" spans="2:18" s="31" customFormat="1" x14ac:dyDescent="0.25">
      <c r="B69" s="31" t="s">
        <v>74</v>
      </c>
    </row>
    <row r="70" spans="2:18" s="31" customFormat="1" x14ac:dyDescent="0.25">
      <c r="B70" s="31" t="s">
        <v>75</v>
      </c>
    </row>
    <row r="71" spans="2:18" s="31" customFormat="1" x14ac:dyDescent="0.25"/>
    <row r="72" spans="2:18" s="31" customFormat="1" ht="15" thickBot="1" x14ac:dyDescent="0.3"/>
    <row r="73" spans="2:18" s="31" customFormat="1" ht="27" thickBot="1" x14ac:dyDescent="0.3">
      <c r="B73" s="1165" t="s">
        <v>76</v>
      </c>
      <c r="C73" s="1166"/>
      <c r="D73" s="1166"/>
      <c r="E73" s="1166"/>
      <c r="F73" s="1166"/>
      <c r="G73" s="1166"/>
      <c r="H73" s="1166"/>
      <c r="I73" s="1166"/>
      <c r="J73" s="1166"/>
      <c r="K73" s="1166"/>
      <c r="L73" s="1166"/>
      <c r="M73" s="1166"/>
      <c r="N73" s="1167"/>
    </row>
    <row r="74" spans="2:18" s="31" customFormat="1" x14ac:dyDescent="0.25"/>
    <row r="75" spans="2:18" s="31" customFormat="1" x14ac:dyDescent="0.25">
      <c r="K75" s="31">
        <f>180/30</f>
        <v>6</v>
      </c>
    </row>
    <row r="76" spans="2:18" s="31" customFormat="1" x14ac:dyDescent="0.25"/>
    <row r="77" spans="2:18" s="31" customFormat="1" x14ac:dyDescent="0.25"/>
    <row r="78" spans="2:18" s="31" customFormat="1" ht="15" x14ac:dyDescent="0.25">
      <c r="B78" s="1350" t="s">
        <v>77</v>
      </c>
      <c r="C78" s="1071" t="s">
        <v>78</v>
      </c>
      <c r="D78" s="1071" t="s">
        <v>79</v>
      </c>
      <c r="E78" s="1071" t="s">
        <v>80</v>
      </c>
      <c r="F78" s="1071" t="s">
        <v>81</v>
      </c>
      <c r="G78" s="1071" t="s">
        <v>82</v>
      </c>
      <c r="H78" s="1071" t="s">
        <v>83</v>
      </c>
      <c r="I78" s="1071" t="s">
        <v>84</v>
      </c>
      <c r="J78" s="1071" t="s">
        <v>85</v>
      </c>
      <c r="K78" s="1071"/>
      <c r="L78" s="1071"/>
      <c r="M78" s="1071" t="s">
        <v>86</v>
      </c>
      <c r="N78" s="1071" t="s">
        <v>335</v>
      </c>
      <c r="O78" s="1071" t="s">
        <v>336</v>
      </c>
      <c r="P78" s="1071" t="s">
        <v>21</v>
      </c>
      <c r="Q78" s="1071"/>
    </row>
    <row r="79" spans="2:18" s="31" customFormat="1" x14ac:dyDescent="0.2">
      <c r="B79" s="1351"/>
      <c r="C79" s="1071"/>
      <c r="D79" s="1071"/>
      <c r="E79" s="1071"/>
      <c r="F79" s="1071"/>
      <c r="G79" s="1071"/>
      <c r="H79" s="1071"/>
      <c r="I79" s="1071"/>
      <c r="J79" s="508" t="s">
        <v>87</v>
      </c>
      <c r="K79" s="37" t="s">
        <v>88</v>
      </c>
      <c r="L79" s="11" t="s">
        <v>89</v>
      </c>
      <c r="M79" s="1071"/>
      <c r="N79" s="1071"/>
      <c r="O79" s="1071"/>
      <c r="P79" s="1071"/>
      <c r="Q79" s="1071"/>
    </row>
    <row r="80" spans="2:18" s="31" customFormat="1" ht="99.75" x14ac:dyDescent="0.25">
      <c r="B80" s="498" t="s">
        <v>90</v>
      </c>
      <c r="C80" s="103" t="s">
        <v>0</v>
      </c>
      <c r="D80" s="498" t="s">
        <v>208</v>
      </c>
      <c r="E80" s="10">
        <v>52792169</v>
      </c>
      <c r="F80" s="498" t="s">
        <v>209</v>
      </c>
      <c r="G80" s="498" t="s">
        <v>210</v>
      </c>
      <c r="H80" s="7">
        <v>38506</v>
      </c>
      <c r="I80" s="112">
        <v>140294</v>
      </c>
      <c r="J80" s="26" t="s">
        <v>211</v>
      </c>
      <c r="K80" s="82" t="s">
        <v>422</v>
      </c>
      <c r="L80" s="82" t="s">
        <v>212</v>
      </c>
      <c r="M80" s="498" t="s">
        <v>0</v>
      </c>
      <c r="N80" s="498" t="s">
        <v>0</v>
      </c>
      <c r="O80" s="498" t="s">
        <v>122</v>
      </c>
      <c r="P80" s="1288" t="s">
        <v>469</v>
      </c>
      <c r="Q80" s="1288"/>
    </row>
    <row r="81" spans="2:17" s="31" customFormat="1" ht="114" x14ac:dyDescent="0.25">
      <c r="B81" s="498" t="s">
        <v>90</v>
      </c>
      <c r="C81" s="134" t="s">
        <v>122</v>
      </c>
      <c r="D81" s="156" t="s">
        <v>383</v>
      </c>
      <c r="E81" s="135" t="s">
        <v>384</v>
      </c>
      <c r="F81" s="527" t="s">
        <v>129</v>
      </c>
      <c r="G81" s="527" t="s">
        <v>385</v>
      </c>
      <c r="H81" s="150">
        <v>38320</v>
      </c>
      <c r="I81" s="137">
        <v>123746</v>
      </c>
      <c r="J81" s="527" t="s">
        <v>386</v>
      </c>
      <c r="K81" s="527" t="s">
        <v>470</v>
      </c>
      <c r="L81" s="527" t="s">
        <v>387</v>
      </c>
      <c r="M81" s="527" t="s">
        <v>0</v>
      </c>
      <c r="N81" s="527" t="s">
        <v>0</v>
      </c>
      <c r="O81" s="527" t="s">
        <v>122</v>
      </c>
      <c r="P81" s="1309" t="s">
        <v>388</v>
      </c>
      <c r="Q81" s="1349"/>
    </row>
    <row r="82" spans="2:17" s="31" customFormat="1" ht="42.75" x14ac:dyDescent="0.25">
      <c r="B82" s="498" t="s">
        <v>91</v>
      </c>
      <c r="C82" s="103" t="s">
        <v>122</v>
      </c>
      <c r="D82" s="111" t="s">
        <v>213</v>
      </c>
      <c r="E82" s="10">
        <v>51772826</v>
      </c>
      <c r="F82" s="498" t="s">
        <v>214</v>
      </c>
      <c r="G82" s="498" t="s">
        <v>215</v>
      </c>
      <c r="H82" s="7">
        <v>34145</v>
      </c>
      <c r="I82" s="113" t="s">
        <v>216</v>
      </c>
      <c r="J82" s="498" t="s">
        <v>217</v>
      </c>
      <c r="K82" s="498" t="s">
        <v>218</v>
      </c>
      <c r="L82" s="498" t="s">
        <v>219</v>
      </c>
      <c r="M82" s="498" t="s">
        <v>0</v>
      </c>
      <c r="N82" s="498" t="s">
        <v>0</v>
      </c>
      <c r="O82" s="498" t="s">
        <v>122</v>
      </c>
      <c r="P82" s="1044"/>
      <c r="Q82" s="1045"/>
    </row>
    <row r="83" spans="2:17" s="31" customFormat="1" x14ac:dyDescent="0.25"/>
    <row r="84" spans="2:17" s="31" customFormat="1" x14ac:dyDescent="0.25"/>
    <row r="85" spans="2:17" s="31" customFormat="1" ht="15" thickBot="1" x14ac:dyDescent="0.3"/>
    <row r="86" spans="2:17" s="31" customFormat="1" ht="27" thickBot="1" x14ac:dyDescent="0.3">
      <c r="B86" s="1165" t="s">
        <v>92</v>
      </c>
      <c r="C86" s="1166"/>
      <c r="D86" s="1166"/>
      <c r="E86" s="1166"/>
      <c r="F86" s="1166"/>
      <c r="G86" s="1166"/>
      <c r="H86" s="1166"/>
      <c r="I86" s="1166"/>
      <c r="J86" s="1166"/>
      <c r="K86" s="1166"/>
      <c r="L86" s="1166"/>
      <c r="M86" s="1166"/>
      <c r="N86" s="1167"/>
    </row>
    <row r="87" spans="2:17" s="31" customFormat="1" x14ac:dyDescent="0.25"/>
    <row r="88" spans="2:17" s="31" customFormat="1" x14ac:dyDescent="0.25"/>
    <row r="89" spans="2:17" s="31" customFormat="1" ht="30" x14ac:dyDescent="0.25">
      <c r="B89" s="80" t="s">
        <v>19</v>
      </c>
      <c r="C89" s="80" t="s">
        <v>337</v>
      </c>
      <c r="D89" s="1056" t="s">
        <v>21</v>
      </c>
      <c r="E89" s="1058"/>
    </row>
    <row r="90" spans="2:17" s="31" customFormat="1" x14ac:dyDescent="0.25">
      <c r="B90" s="525" t="s">
        <v>143</v>
      </c>
      <c r="C90" s="508" t="s">
        <v>0</v>
      </c>
      <c r="D90" s="1073" t="s">
        <v>162</v>
      </c>
      <c r="E90" s="1073"/>
    </row>
    <row r="91" spans="2:17" s="31" customFormat="1" x14ac:dyDescent="0.25"/>
    <row r="92" spans="2:17" s="31" customFormat="1" x14ac:dyDescent="0.25"/>
    <row r="93" spans="2:17" s="31" customFormat="1" ht="26.25" x14ac:dyDescent="0.25">
      <c r="B93" s="1159" t="s">
        <v>93</v>
      </c>
      <c r="C93" s="1160"/>
      <c r="D93" s="1160"/>
      <c r="E93" s="1160"/>
      <c r="F93" s="1160"/>
      <c r="G93" s="1160"/>
      <c r="H93" s="1160"/>
      <c r="I93" s="1160"/>
      <c r="J93" s="1160"/>
      <c r="K93" s="1160"/>
      <c r="L93" s="1160"/>
      <c r="M93" s="1160"/>
      <c r="N93" s="1160"/>
      <c r="O93" s="1160"/>
      <c r="P93" s="1160"/>
    </row>
    <row r="94" spans="2:17" s="31" customFormat="1" x14ac:dyDescent="0.25"/>
    <row r="95" spans="2:17" s="31" customFormat="1" ht="15" thickBot="1" x14ac:dyDescent="0.3"/>
    <row r="96" spans="2:17" s="31" customFormat="1" ht="27" thickBot="1" x14ac:dyDescent="0.3">
      <c r="B96" s="1165" t="s">
        <v>94</v>
      </c>
      <c r="C96" s="1166"/>
      <c r="D96" s="1166"/>
      <c r="E96" s="1166"/>
      <c r="F96" s="1166"/>
      <c r="G96" s="1166"/>
      <c r="H96" s="1166"/>
      <c r="I96" s="1166"/>
      <c r="J96" s="1166"/>
      <c r="K96" s="1166"/>
      <c r="L96" s="1166"/>
      <c r="M96" s="1166"/>
      <c r="N96" s="1167"/>
    </row>
    <row r="97" spans="1:26" s="31" customFormat="1" x14ac:dyDescent="0.25"/>
    <row r="98" spans="1:26" s="31" customFormat="1" ht="15" thickBot="1" x14ac:dyDescent="0.3">
      <c r="M98" s="77"/>
      <c r="N98" s="77"/>
    </row>
    <row r="99" spans="1:26" s="62" customFormat="1" ht="90" x14ac:dyDescent="0.25">
      <c r="B99" s="78" t="s">
        <v>34</v>
      </c>
      <c r="C99" s="78" t="s">
        <v>35</v>
      </c>
      <c r="D99" s="78" t="s">
        <v>36</v>
      </c>
      <c r="E99" s="78" t="s">
        <v>37</v>
      </c>
      <c r="F99" s="78" t="s">
        <v>38</v>
      </c>
      <c r="G99" s="78" t="s">
        <v>39</v>
      </c>
      <c r="H99" s="78" t="s">
        <v>40</v>
      </c>
      <c r="I99" s="78" t="s">
        <v>41</v>
      </c>
      <c r="J99" s="78" t="s">
        <v>42</v>
      </c>
      <c r="K99" s="78" t="s">
        <v>43</v>
      </c>
      <c r="L99" s="78" t="s">
        <v>44</v>
      </c>
      <c r="M99" s="79" t="s">
        <v>45</v>
      </c>
      <c r="N99" s="78" t="s">
        <v>46</v>
      </c>
      <c r="O99" s="78" t="s">
        <v>47</v>
      </c>
      <c r="P99" s="497" t="s">
        <v>48</v>
      </c>
      <c r="Q99" s="497" t="s">
        <v>49</v>
      </c>
    </row>
    <row r="100" spans="1:26" s="495" customFormat="1" ht="57" x14ac:dyDescent="0.25">
      <c r="A100" s="503">
        <v>1</v>
      </c>
      <c r="B100" s="4" t="s">
        <v>130</v>
      </c>
      <c r="C100" s="4" t="s">
        <v>130</v>
      </c>
      <c r="D100" s="4" t="s">
        <v>220</v>
      </c>
      <c r="E100" s="4" t="s">
        <v>221</v>
      </c>
      <c r="F100" s="28" t="s">
        <v>0</v>
      </c>
      <c r="G100" s="19">
        <v>0</v>
      </c>
      <c r="H100" s="20">
        <v>40544</v>
      </c>
      <c r="I100" s="20">
        <v>40908</v>
      </c>
      <c r="J100" s="21" t="s">
        <v>1</v>
      </c>
      <c r="K100" s="105">
        <f>+(I100-H100)/30</f>
        <v>12.133333333333333</v>
      </c>
      <c r="L100" s="95">
        <v>0</v>
      </c>
      <c r="M100" s="23">
        <v>410</v>
      </c>
      <c r="N100" s="24">
        <v>0</v>
      </c>
      <c r="O100" s="25" t="s">
        <v>423</v>
      </c>
      <c r="P100" s="25">
        <v>54</v>
      </c>
      <c r="Q100" s="498" t="s">
        <v>222</v>
      </c>
      <c r="R100" s="8"/>
      <c r="S100" s="8"/>
      <c r="T100" s="8"/>
      <c r="U100" s="8"/>
      <c r="V100" s="8"/>
      <c r="W100" s="8"/>
      <c r="X100" s="8"/>
      <c r="Y100" s="8"/>
      <c r="Z100" s="8"/>
    </row>
    <row r="101" spans="1:26" s="495" customFormat="1" ht="57" x14ac:dyDescent="0.25">
      <c r="A101" s="503">
        <v>2</v>
      </c>
      <c r="B101" s="4" t="s">
        <v>130</v>
      </c>
      <c r="C101" s="4" t="s">
        <v>130</v>
      </c>
      <c r="D101" s="4" t="s">
        <v>220</v>
      </c>
      <c r="E101" s="4" t="s">
        <v>223</v>
      </c>
      <c r="F101" s="28" t="s">
        <v>0</v>
      </c>
      <c r="G101" s="19">
        <v>0</v>
      </c>
      <c r="H101" s="20">
        <v>40179</v>
      </c>
      <c r="I101" s="20">
        <v>40543</v>
      </c>
      <c r="J101" s="94" t="s">
        <v>1</v>
      </c>
      <c r="K101" s="105">
        <f>+(I101-H101)/30</f>
        <v>12.133333333333333</v>
      </c>
      <c r="L101" s="95">
        <v>0</v>
      </c>
      <c r="M101" s="24">
        <v>450</v>
      </c>
      <c r="N101" s="95">
        <v>0</v>
      </c>
      <c r="O101" s="25" t="s">
        <v>423</v>
      </c>
      <c r="P101" s="25">
        <v>55</v>
      </c>
      <c r="Q101" s="498" t="s">
        <v>222</v>
      </c>
      <c r="R101" s="8"/>
      <c r="S101" s="8"/>
      <c r="T101" s="8"/>
      <c r="U101" s="8"/>
      <c r="V101" s="8"/>
      <c r="W101" s="8"/>
      <c r="X101" s="8"/>
      <c r="Y101" s="8"/>
      <c r="Z101" s="8"/>
    </row>
    <row r="102" spans="1:26" s="495" customFormat="1" x14ac:dyDescent="0.25">
      <c r="A102" s="503">
        <f t="shared" ref="A102:A107" si="0">+A101+1</f>
        <v>3</v>
      </c>
      <c r="B102" s="4"/>
      <c r="C102" s="4"/>
      <c r="D102" s="4"/>
      <c r="E102" s="6"/>
      <c r="F102" s="498"/>
      <c r="G102" s="498"/>
      <c r="H102" s="498"/>
      <c r="I102" s="498"/>
      <c r="J102" s="498"/>
      <c r="K102" s="498"/>
      <c r="L102" s="498"/>
      <c r="M102" s="498"/>
      <c r="N102" s="498"/>
      <c r="O102" s="498"/>
      <c r="P102" s="498"/>
      <c r="Q102" s="498"/>
      <c r="R102" s="8"/>
      <c r="S102" s="8"/>
      <c r="T102" s="8"/>
      <c r="U102" s="8"/>
      <c r="V102" s="8"/>
      <c r="W102" s="8"/>
      <c r="X102" s="8"/>
      <c r="Y102" s="8"/>
      <c r="Z102" s="8"/>
    </row>
    <row r="103" spans="1:26" s="495" customFormat="1" x14ac:dyDescent="0.25">
      <c r="A103" s="503">
        <f t="shared" si="0"/>
        <v>4</v>
      </c>
      <c r="B103" s="4"/>
      <c r="C103" s="5"/>
      <c r="D103" s="4"/>
      <c r="E103" s="27"/>
      <c r="F103" s="28"/>
      <c r="G103" s="24"/>
      <c r="H103" s="24"/>
      <c r="I103" s="24"/>
      <c r="J103" s="21"/>
      <c r="K103" s="24"/>
      <c r="L103" s="24"/>
      <c r="M103" s="24"/>
      <c r="N103" s="24"/>
      <c r="O103" s="24"/>
      <c r="P103" s="24"/>
      <c r="Q103" s="498"/>
      <c r="R103" s="8"/>
      <c r="S103" s="8"/>
      <c r="T103" s="8"/>
      <c r="U103" s="8"/>
      <c r="V103" s="8"/>
      <c r="W103" s="8"/>
      <c r="X103" s="8"/>
      <c r="Y103" s="8"/>
      <c r="Z103" s="8"/>
    </row>
    <row r="104" spans="1:26" s="495" customFormat="1" x14ac:dyDescent="0.25">
      <c r="A104" s="503">
        <f t="shared" si="0"/>
        <v>5</v>
      </c>
      <c r="B104" s="4"/>
      <c r="C104" s="5"/>
      <c r="D104" s="4"/>
      <c r="E104" s="27"/>
      <c r="F104" s="28"/>
      <c r="G104" s="28"/>
      <c r="H104" s="28"/>
      <c r="I104" s="21"/>
      <c r="J104" s="21"/>
      <c r="K104" s="21"/>
      <c r="L104" s="21"/>
      <c r="M104" s="24"/>
      <c r="N104" s="24"/>
      <c r="O104" s="25"/>
      <c r="P104" s="25"/>
      <c r="Q104" s="498"/>
      <c r="R104" s="8"/>
      <c r="S104" s="8"/>
      <c r="T104" s="8"/>
      <c r="U104" s="8"/>
      <c r="V104" s="8"/>
      <c r="W104" s="8"/>
      <c r="X104" s="8"/>
      <c r="Y104" s="8"/>
      <c r="Z104" s="8"/>
    </row>
    <row r="105" spans="1:26" s="495" customFormat="1" x14ac:dyDescent="0.25">
      <c r="A105" s="503">
        <f t="shared" si="0"/>
        <v>6</v>
      </c>
      <c r="B105" s="4"/>
      <c r="C105" s="5"/>
      <c r="D105" s="4"/>
      <c r="E105" s="27"/>
      <c r="F105" s="28"/>
      <c r="G105" s="28"/>
      <c r="H105" s="28"/>
      <c r="I105" s="21"/>
      <c r="J105" s="21"/>
      <c r="K105" s="21"/>
      <c r="L105" s="21"/>
      <c r="M105" s="24"/>
      <c r="N105" s="24"/>
      <c r="O105" s="25"/>
      <c r="P105" s="25"/>
      <c r="Q105" s="498"/>
      <c r="R105" s="8"/>
      <c r="S105" s="8"/>
      <c r="T105" s="8"/>
      <c r="U105" s="8"/>
      <c r="V105" s="8"/>
      <c r="W105" s="8"/>
      <c r="X105" s="8"/>
      <c r="Y105" s="8"/>
      <c r="Z105" s="8"/>
    </row>
    <row r="106" spans="1:26" s="495" customFormat="1" x14ac:dyDescent="0.25">
      <c r="A106" s="503">
        <f t="shared" si="0"/>
        <v>7</v>
      </c>
      <c r="B106" s="4"/>
      <c r="C106" s="5"/>
      <c r="D106" s="4"/>
      <c r="E106" s="27"/>
      <c r="F106" s="28"/>
      <c r="G106" s="28"/>
      <c r="H106" s="28"/>
      <c r="I106" s="21"/>
      <c r="J106" s="21"/>
      <c r="K106" s="21"/>
      <c r="L106" s="21"/>
      <c r="M106" s="24"/>
      <c r="N106" s="24"/>
      <c r="O106" s="25"/>
      <c r="P106" s="25"/>
      <c r="Q106" s="498"/>
      <c r="R106" s="8"/>
      <c r="S106" s="8"/>
      <c r="T106" s="8"/>
      <c r="U106" s="8"/>
      <c r="V106" s="8"/>
      <c r="W106" s="8"/>
      <c r="X106" s="8"/>
      <c r="Y106" s="8"/>
      <c r="Z106" s="8"/>
    </row>
    <row r="107" spans="1:26" s="495" customFormat="1" x14ac:dyDescent="0.25">
      <c r="A107" s="503">
        <f t="shared" si="0"/>
        <v>8</v>
      </c>
      <c r="B107" s="4"/>
      <c r="C107" s="5"/>
      <c r="D107" s="4"/>
      <c r="E107" s="27"/>
      <c r="F107" s="28"/>
      <c r="G107" s="28"/>
      <c r="H107" s="28"/>
      <c r="I107" s="21"/>
      <c r="J107" s="21"/>
      <c r="K107" s="21"/>
      <c r="L107" s="21"/>
      <c r="M107" s="24"/>
      <c r="N107" s="24"/>
      <c r="O107" s="25"/>
      <c r="P107" s="25"/>
      <c r="Q107" s="498"/>
      <c r="R107" s="8"/>
      <c r="S107" s="8"/>
      <c r="T107" s="8"/>
      <c r="U107" s="8"/>
      <c r="V107" s="8"/>
      <c r="W107" s="8"/>
      <c r="X107" s="8"/>
      <c r="Y107" s="8"/>
      <c r="Z107" s="8"/>
    </row>
    <row r="108" spans="1:26" s="495" customFormat="1" x14ac:dyDescent="0.25">
      <c r="A108" s="503"/>
      <c r="B108" s="26" t="s">
        <v>30</v>
      </c>
      <c r="C108" s="5"/>
      <c r="D108" s="4"/>
      <c r="E108" s="27"/>
      <c r="F108" s="28"/>
      <c r="G108" s="28"/>
      <c r="H108" s="28"/>
      <c r="I108" s="21"/>
      <c r="J108" s="21"/>
      <c r="K108" s="29">
        <v>24</v>
      </c>
      <c r="L108" s="30">
        <f>SUM(L100:L107)</f>
        <v>0</v>
      </c>
      <c r="M108" s="29">
        <v>450</v>
      </c>
      <c r="N108" s="30">
        <f>SUM(N100:N107)</f>
        <v>0</v>
      </c>
      <c r="O108" s="25"/>
      <c r="P108" s="25"/>
      <c r="Q108" s="498"/>
    </row>
    <row r="109" spans="1:26" s="31" customFormat="1" x14ac:dyDescent="0.25">
      <c r="E109" s="46"/>
    </row>
    <row r="110" spans="1:26" s="31" customFormat="1" ht="18" x14ac:dyDescent="0.25">
      <c r="B110" s="50" t="s">
        <v>95</v>
      </c>
      <c r="C110" s="100">
        <f>+K108</f>
        <v>24</v>
      </c>
      <c r="H110" s="33"/>
      <c r="I110" s="33"/>
      <c r="J110" s="33"/>
      <c r="K110" s="33"/>
      <c r="L110" s="33"/>
      <c r="M110" s="33"/>
    </row>
    <row r="111" spans="1:26" s="31" customFormat="1" x14ac:dyDescent="0.25"/>
    <row r="112" spans="1:26" s="31" customFormat="1" ht="15" thickBot="1" x14ac:dyDescent="0.3"/>
    <row r="113" spans="2:17" s="31" customFormat="1" ht="30.75" thickBot="1" x14ac:dyDescent="0.3">
      <c r="B113" s="86" t="s">
        <v>96</v>
      </c>
      <c r="C113" s="87" t="s">
        <v>97</v>
      </c>
      <c r="D113" s="86" t="s">
        <v>29</v>
      </c>
      <c r="E113" s="87" t="s">
        <v>98</v>
      </c>
    </row>
    <row r="114" spans="2:17" s="31" customFormat="1" ht="28.5" x14ac:dyDescent="0.25">
      <c r="B114" s="503" t="s">
        <v>99</v>
      </c>
      <c r="C114" s="88">
        <v>20</v>
      </c>
      <c r="D114" s="88">
        <v>0</v>
      </c>
      <c r="E114" s="1066">
        <f>+D114+D115+D116</f>
        <v>40</v>
      </c>
    </row>
    <row r="115" spans="2:17" s="31" customFormat="1" ht="28.5" x14ac:dyDescent="0.25">
      <c r="B115" s="503" t="s">
        <v>100</v>
      </c>
      <c r="C115" s="500">
        <v>30</v>
      </c>
      <c r="D115" s="500">
        <v>0</v>
      </c>
      <c r="E115" s="1067"/>
    </row>
    <row r="116" spans="2:17" s="31" customFormat="1" ht="29.25" thickBot="1" x14ac:dyDescent="0.3">
      <c r="B116" s="503" t="s">
        <v>101</v>
      </c>
      <c r="C116" s="89">
        <v>40</v>
      </c>
      <c r="D116" s="89">
        <v>40</v>
      </c>
      <c r="E116" s="1068"/>
    </row>
    <row r="117" spans="2:17" s="31" customFormat="1" x14ac:dyDescent="0.25"/>
    <row r="118" spans="2:17" s="31" customFormat="1" ht="15" thickBot="1" x14ac:dyDescent="0.3"/>
    <row r="119" spans="2:17" s="31" customFormat="1" ht="27" thickBot="1" x14ac:dyDescent="0.3">
      <c r="B119" s="1165" t="s">
        <v>102</v>
      </c>
      <c r="C119" s="1166"/>
      <c r="D119" s="1166"/>
      <c r="E119" s="1166"/>
      <c r="F119" s="1166"/>
      <c r="G119" s="1166"/>
      <c r="H119" s="1166"/>
      <c r="I119" s="1166"/>
      <c r="J119" s="1166"/>
      <c r="K119" s="1166"/>
      <c r="L119" s="1166"/>
      <c r="M119" s="1166"/>
      <c r="N119" s="1167"/>
    </row>
    <row r="120" spans="2:17" s="31" customFormat="1" x14ac:dyDescent="0.25"/>
    <row r="121" spans="2:17" s="31" customFormat="1" ht="15" x14ac:dyDescent="0.25">
      <c r="B121" s="1054" t="s">
        <v>77</v>
      </c>
      <c r="C121" s="1054" t="s">
        <v>78</v>
      </c>
      <c r="D121" s="1054" t="s">
        <v>79</v>
      </c>
      <c r="E121" s="1054" t="s">
        <v>80</v>
      </c>
      <c r="F121" s="1054" t="s">
        <v>81</v>
      </c>
      <c r="G121" s="1054" t="s">
        <v>82</v>
      </c>
      <c r="H121" s="1054" t="s">
        <v>83</v>
      </c>
      <c r="I121" s="1054" t="s">
        <v>84</v>
      </c>
      <c r="J121" s="1056" t="s">
        <v>85</v>
      </c>
      <c r="K121" s="1057"/>
      <c r="L121" s="1058"/>
      <c r="M121" s="1054" t="s">
        <v>86</v>
      </c>
      <c r="N121" s="1054" t="s">
        <v>335</v>
      </c>
      <c r="O121" s="1054" t="s">
        <v>336</v>
      </c>
      <c r="P121" s="1059" t="s">
        <v>21</v>
      </c>
      <c r="Q121" s="1060"/>
    </row>
    <row r="122" spans="2:17" s="31" customFormat="1" ht="15" x14ac:dyDescent="0.25">
      <c r="B122" s="1055"/>
      <c r="C122" s="1055"/>
      <c r="D122" s="1055"/>
      <c r="E122" s="1055"/>
      <c r="F122" s="1055"/>
      <c r="G122" s="1055"/>
      <c r="H122" s="1055"/>
      <c r="I122" s="1055"/>
      <c r="J122" s="494" t="s">
        <v>87</v>
      </c>
      <c r="K122" s="494" t="s">
        <v>88</v>
      </c>
      <c r="L122" s="494" t="s">
        <v>89</v>
      </c>
      <c r="M122" s="1055"/>
      <c r="N122" s="1055"/>
      <c r="O122" s="1055"/>
      <c r="P122" s="1061"/>
      <c r="Q122" s="1062"/>
    </row>
    <row r="123" spans="2:17" s="31" customFormat="1" ht="28.5" x14ac:dyDescent="0.2">
      <c r="B123" s="2" t="s">
        <v>146</v>
      </c>
      <c r="C123" s="503" t="s">
        <v>120</v>
      </c>
      <c r="D123" s="525" t="s">
        <v>147</v>
      </c>
      <c r="E123" s="503">
        <v>23.496217999999999</v>
      </c>
      <c r="F123" s="525" t="s">
        <v>184</v>
      </c>
      <c r="G123" s="525" t="s">
        <v>149</v>
      </c>
      <c r="H123" s="34">
        <v>34761</v>
      </c>
      <c r="I123" s="525" t="s">
        <v>150</v>
      </c>
      <c r="J123" s="525" t="s">
        <v>185</v>
      </c>
      <c r="K123" s="34" t="s">
        <v>186</v>
      </c>
      <c r="L123" s="525" t="s">
        <v>187</v>
      </c>
      <c r="M123" s="508" t="s">
        <v>0</v>
      </c>
      <c r="N123" s="508" t="s">
        <v>0</v>
      </c>
      <c r="O123" s="508" t="s">
        <v>0</v>
      </c>
      <c r="P123" s="1347" t="s">
        <v>119</v>
      </c>
      <c r="Q123" s="1348"/>
    </row>
    <row r="124" spans="2:17" s="90" customFormat="1" ht="199.5" x14ac:dyDescent="0.2">
      <c r="B124" s="2" t="s">
        <v>114</v>
      </c>
      <c r="C124" s="528" t="s">
        <v>120</v>
      </c>
      <c r="D124" s="9" t="s">
        <v>154</v>
      </c>
      <c r="E124" s="516" t="s">
        <v>155</v>
      </c>
      <c r="F124" s="9" t="s">
        <v>156</v>
      </c>
      <c r="G124" s="2" t="s">
        <v>157</v>
      </c>
      <c r="H124" s="101">
        <v>40711</v>
      </c>
      <c r="I124" s="525" t="s">
        <v>150</v>
      </c>
      <c r="J124" s="981" t="s">
        <v>2030</v>
      </c>
      <c r="K124" s="981" t="s">
        <v>2031</v>
      </c>
      <c r="L124" s="178" t="s">
        <v>2032</v>
      </c>
      <c r="M124" s="111" t="s">
        <v>0</v>
      </c>
      <c r="N124" s="111" t="s">
        <v>0</v>
      </c>
      <c r="O124" s="111" t="s">
        <v>0</v>
      </c>
      <c r="P124" s="1347" t="s">
        <v>389</v>
      </c>
      <c r="Q124" s="1348"/>
    </row>
    <row r="125" spans="2:17" s="31" customFormat="1" x14ac:dyDescent="0.2">
      <c r="B125" s="37" t="s">
        <v>115</v>
      </c>
      <c r="C125" s="528" t="s">
        <v>120</v>
      </c>
      <c r="D125" s="11" t="s">
        <v>158</v>
      </c>
      <c r="E125" s="516" t="s">
        <v>159</v>
      </c>
      <c r="F125" s="11" t="s">
        <v>127</v>
      </c>
      <c r="G125" s="11" t="s">
        <v>160</v>
      </c>
      <c r="H125" s="91">
        <v>41620</v>
      </c>
      <c r="I125" s="11" t="s">
        <v>150</v>
      </c>
      <c r="J125" s="11" t="s">
        <v>161</v>
      </c>
      <c r="K125" s="11" t="s">
        <v>162</v>
      </c>
      <c r="L125" s="11" t="s">
        <v>162</v>
      </c>
      <c r="M125" s="11" t="s">
        <v>122</v>
      </c>
      <c r="N125" s="11" t="s">
        <v>122</v>
      </c>
      <c r="O125" s="11" t="s">
        <v>122</v>
      </c>
      <c r="P125" s="1347" t="s">
        <v>424</v>
      </c>
      <c r="Q125" s="1348"/>
    </row>
    <row r="126" spans="2:17" s="31" customFormat="1" x14ac:dyDescent="0.25"/>
    <row r="127" spans="2:17" s="31" customFormat="1" ht="15" thickBot="1" x14ac:dyDescent="0.3"/>
    <row r="128" spans="2:17" s="31" customFormat="1" ht="30" x14ac:dyDescent="0.25">
      <c r="B128" s="493" t="s">
        <v>19</v>
      </c>
      <c r="C128" s="493" t="s">
        <v>96</v>
      </c>
      <c r="D128" s="494" t="s">
        <v>97</v>
      </c>
      <c r="E128" s="493" t="s">
        <v>29</v>
      </c>
      <c r="F128" s="87" t="s">
        <v>103</v>
      </c>
      <c r="G128" s="64"/>
    </row>
    <row r="129" spans="2:7" s="31" customFormat="1" ht="96" x14ac:dyDescent="0.2">
      <c r="B129" s="1009" t="s">
        <v>104</v>
      </c>
      <c r="C129" s="93" t="s">
        <v>105</v>
      </c>
      <c r="D129" s="500">
        <v>25</v>
      </c>
      <c r="E129" s="500">
        <v>25</v>
      </c>
      <c r="F129" s="1049">
        <f>+E129+E130+E131</f>
        <v>60</v>
      </c>
      <c r="G129" s="492"/>
    </row>
    <row r="130" spans="2:7" s="31" customFormat="1" ht="72" x14ac:dyDescent="0.2">
      <c r="B130" s="1009"/>
      <c r="C130" s="93" t="s">
        <v>106</v>
      </c>
      <c r="D130" s="503">
        <v>25</v>
      </c>
      <c r="E130" s="500">
        <v>25</v>
      </c>
      <c r="F130" s="1050"/>
      <c r="G130" s="492"/>
    </row>
    <row r="131" spans="2:7" s="31" customFormat="1" ht="48" x14ac:dyDescent="0.2">
      <c r="B131" s="1009"/>
      <c r="C131" s="93" t="s">
        <v>107</v>
      </c>
      <c r="D131" s="500">
        <v>10</v>
      </c>
      <c r="E131" s="500">
        <v>10</v>
      </c>
      <c r="F131" s="1051"/>
      <c r="G131" s="492"/>
    </row>
    <row r="132" spans="2:7" s="31" customFormat="1" x14ac:dyDescent="0.2">
      <c r="C132" s="59"/>
    </row>
    <row r="133" spans="2:7" s="31" customFormat="1" x14ac:dyDescent="0.25"/>
    <row r="134" spans="2:7" s="31" customFormat="1" x14ac:dyDescent="0.25"/>
    <row r="135" spans="2:7" s="31" customFormat="1" ht="15" x14ac:dyDescent="0.25">
      <c r="B135" s="75" t="s">
        <v>108</v>
      </c>
    </row>
    <row r="136" spans="2:7" s="31" customFormat="1" x14ac:dyDescent="0.25"/>
    <row r="137" spans="2:7" s="31" customFormat="1" x14ac:dyDescent="0.25"/>
    <row r="138" spans="2:7" s="31" customFormat="1" ht="15" x14ac:dyDescent="0.25">
      <c r="B138" s="494" t="s">
        <v>19</v>
      </c>
      <c r="C138" s="494" t="s">
        <v>28</v>
      </c>
      <c r="D138" s="493" t="s">
        <v>29</v>
      </c>
      <c r="E138" s="493" t="s">
        <v>30</v>
      </c>
    </row>
    <row r="139" spans="2:7" s="31" customFormat="1" ht="57" x14ac:dyDescent="0.25">
      <c r="B139" s="505" t="s">
        <v>338</v>
      </c>
      <c r="C139" s="503">
        <v>40</v>
      </c>
      <c r="D139" s="500">
        <v>40</v>
      </c>
      <c r="E139" s="1052">
        <f>+D139+D140</f>
        <v>100</v>
      </c>
    </row>
    <row r="140" spans="2:7" s="31" customFormat="1" ht="114" x14ac:dyDescent="0.25">
      <c r="B140" s="505" t="s">
        <v>339</v>
      </c>
      <c r="C140" s="503">
        <v>60</v>
      </c>
      <c r="D140" s="500">
        <f>+F129</f>
        <v>60</v>
      </c>
      <c r="E140" s="1053"/>
    </row>
  </sheetData>
  <mergeCells count="62">
    <mergeCell ref="C9:N9"/>
    <mergeCell ref="B2:P2"/>
    <mergeCell ref="B4:P4"/>
    <mergeCell ref="A5:L5"/>
    <mergeCell ref="C7:N7"/>
    <mergeCell ref="C8:N8"/>
    <mergeCell ref="P66:Q66"/>
    <mergeCell ref="C10:N10"/>
    <mergeCell ref="C11:E11"/>
    <mergeCell ref="B15:C22"/>
    <mergeCell ref="B23:C23"/>
    <mergeCell ref="E41:E42"/>
    <mergeCell ref="M46:N46"/>
    <mergeCell ref="B57:B58"/>
    <mergeCell ref="C57:C58"/>
    <mergeCell ref="D57:E57"/>
    <mergeCell ref="C61:N61"/>
    <mergeCell ref="B63:N63"/>
    <mergeCell ref="P67:Q67"/>
    <mergeCell ref="B73:N73"/>
    <mergeCell ref="B78:B79"/>
    <mergeCell ref="C78:C79"/>
    <mergeCell ref="D78:D79"/>
    <mergeCell ref="E78:E79"/>
    <mergeCell ref="F78:F79"/>
    <mergeCell ref="G78:G79"/>
    <mergeCell ref="H78:H79"/>
    <mergeCell ref="I78:I79"/>
    <mergeCell ref="B93:P93"/>
    <mergeCell ref="J78:L78"/>
    <mergeCell ref="M78:M79"/>
    <mergeCell ref="N78:N79"/>
    <mergeCell ref="O78:O79"/>
    <mergeCell ref="P78:Q79"/>
    <mergeCell ref="P80:Q80"/>
    <mergeCell ref="P81:Q81"/>
    <mergeCell ref="P82:Q82"/>
    <mergeCell ref="B86:N86"/>
    <mergeCell ref="D89:E89"/>
    <mergeCell ref="D90:E90"/>
    <mergeCell ref="O121:O122"/>
    <mergeCell ref="P121:Q122"/>
    <mergeCell ref="B96:N96"/>
    <mergeCell ref="E114:E116"/>
    <mergeCell ref="B119:N119"/>
    <mergeCell ref="B121:B122"/>
    <mergeCell ref="C121:C122"/>
    <mergeCell ref="D121:D122"/>
    <mergeCell ref="E121:E122"/>
    <mergeCell ref="F121:F122"/>
    <mergeCell ref="G121:G122"/>
    <mergeCell ref="H121:H122"/>
    <mergeCell ref="E139:E140"/>
    <mergeCell ref="I121:I122"/>
    <mergeCell ref="J121:L121"/>
    <mergeCell ref="M121:M122"/>
    <mergeCell ref="N121:N122"/>
    <mergeCell ref="P123:Q123"/>
    <mergeCell ref="P124:Q124"/>
    <mergeCell ref="P125:Q125"/>
    <mergeCell ref="B129:B131"/>
    <mergeCell ref="F129:F131"/>
  </mergeCells>
  <dataValidations count="2">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4:IS65584 SO65564:SO65584 ACK65564:ACK65584 AMG65564:AMG65584 AWC65564:AWC65584 BFY65564:BFY65584 BPU65564:BPU65584 BZQ65564:BZQ65584 CJM65564:CJM65584 CTI65564:CTI65584 DDE65564:DDE65584 DNA65564:DNA65584 DWW65564:DWW65584 EGS65564:EGS65584 EQO65564:EQO65584 FAK65564:FAK65584 FKG65564:FKG65584 FUC65564:FUC65584 GDY65564:GDY65584 GNU65564:GNU65584 GXQ65564:GXQ65584 HHM65564:HHM65584 HRI65564:HRI65584 IBE65564:IBE65584 ILA65564:ILA65584 IUW65564:IUW65584 JES65564:JES65584 JOO65564:JOO65584 JYK65564:JYK65584 KIG65564:KIG65584 KSC65564:KSC65584 LBY65564:LBY65584 LLU65564:LLU65584 LVQ65564:LVQ65584 MFM65564:MFM65584 MPI65564:MPI65584 MZE65564:MZE65584 NJA65564:NJA65584 NSW65564:NSW65584 OCS65564:OCS65584 OMO65564:OMO65584 OWK65564:OWK65584 PGG65564:PGG65584 PQC65564:PQC65584 PZY65564:PZY65584 QJU65564:QJU65584 QTQ65564:QTQ65584 RDM65564:RDM65584 RNI65564:RNI65584 RXE65564:RXE65584 SHA65564:SHA65584 SQW65564:SQW65584 TAS65564:TAS65584 TKO65564:TKO65584 TUK65564:TUK65584 UEG65564:UEG65584 UOC65564:UOC65584 UXY65564:UXY65584 VHU65564:VHU65584 VRQ65564:VRQ65584 WBM65564:WBM65584 WLI65564:WLI65584 WVE65564:WVE65584 XFA65564:XFA65584 IS131100:IS131120 SO131100:SO131120 ACK131100:ACK131120 AMG131100:AMG131120 AWC131100:AWC131120 BFY131100:BFY131120 BPU131100:BPU131120 BZQ131100:BZQ131120 CJM131100:CJM131120 CTI131100:CTI131120 DDE131100:DDE131120 DNA131100:DNA131120 DWW131100:DWW131120 EGS131100:EGS131120 EQO131100:EQO131120 FAK131100:FAK131120 FKG131100:FKG131120 FUC131100:FUC131120 GDY131100:GDY131120 GNU131100:GNU131120 GXQ131100:GXQ131120 HHM131100:HHM131120 HRI131100:HRI131120 IBE131100:IBE131120 ILA131100:ILA131120 IUW131100:IUW131120 JES131100:JES131120 JOO131100:JOO131120 JYK131100:JYK131120 KIG131100:KIG131120 KSC131100:KSC131120 LBY131100:LBY131120 LLU131100:LLU131120 LVQ131100:LVQ131120 MFM131100:MFM131120 MPI131100:MPI131120 MZE131100:MZE131120 NJA131100:NJA131120 NSW131100:NSW131120 OCS131100:OCS131120 OMO131100:OMO131120 OWK131100:OWK131120 PGG131100:PGG131120 PQC131100:PQC131120 PZY131100:PZY131120 QJU131100:QJU131120 QTQ131100:QTQ131120 RDM131100:RDM131120 RNI131100:RNI131120 RXE131100:RXE131120 SHA131100:SHA131120 SQW131100:SQW131120 TAS131100:TAS131120 TKO131100:TKO131120 TUK131100:TUK131120 UEG131100:UEG131120 UOC131100:UOC131120 UXY131100:UXY131120 VHU131100:VHU131120 VRQ131100:VRQ131120 WBM131100:WBM131120 WLI131100:WLI131120 WVE131100:WVE131120 XFA131100:XFA131120 IS196636:IS196656 SO196636:SO196656 ACK196636:ACK196656 AMG196636:AMG196656 AWC196636:AWC196656 BFY196636:BFY196656 BPU196636:BPU196656 BZQ196636:BZQ196656 CJM196636:CJM196656 CTI196636:CTI196656 DDE196636:DDE196656 DNA196636:DNA196656 DWW196636:DWW196656 EGS196636:EGS196656 EQO196636:EQO196656 FAK196636:FAK196656 FKG196636:FKG196656 FUC196636:FUC196656 GDY196636:GDY196656 GNU196636:GNU196656 GXQ196636:GXQ196656 HHM196636:HHM196656 HRI196636:HRI196656 IBE196636:IBE196656 ILA196636:ILA196656 IUW196636:IUW196656 JES196636:JES196656 JOO196636:JOO196656 JYK196636:JYK196656 KIG196636:KIG196656 KSC196636:KSC196656 LBY196636:LBY196656 LLU196636:LLU196656 LVQ196636:LVQ196656 MFM196636:MFM196656 MPI196636:MPI196656 MZE196636:MZE196656 NJA196636:NJA196656 NSW196636:NSW196656 OCS196636:OCS196656 OMO196636:OMO196656 OWK196636:OWK196656 PGG196636:PGG196656 PQC196636:PQC196656 PZY196636:PZY196656 QJU196636:QJU196656 QTQ196636:QTQ196656 RDM196636:RDM196656 RNI196636:RNI196656 RXE196636:RXE196656 SHA196636:SHA196656 SQW196636:SQW196656 TAS196636:TAS196656 TKO196636:TKO196656 TUK196636:TUK196656 UEG196636:UEG196656 UOC196636:UOC196656 UXY196636:UXY196656 VHU196636:VHU196656 VRQ196636:VRQ196656 WBM196636:WBM196656 WLI196636:WLI196656 WVE196636:WVE196656 XFA196636:XFA196656 IS262172:IS262192 SO262172:SO262192 ACK262172:ACK262192 AMG262172:AMG262192 AWC262172:AWC262192 BFY262172:BFY262192 BPU262172:BPU262192 BZQ262172:BZQ262192 CJM262172:CJM262192 CTI262172:CTI262192 DDE262172:DDE262192 DNA262172:DNA262192 DWW262172:DWW262192 EGS262172:EGS262192 EQO262172:EQO262192 FAK262172:FAK262192 FKG262172:FKG262192 FUC262172:FUC262192 GDY262172:GDY262192 GNU262172:GNU262192 GXQ262172:GXQ262192 HHM262172:HHM262192 HRI262172:HRI262192 IBE262172:IBE262192 ILA262172:ILA262192 IUW262172:IUW262192 JES262172:JES262192 JOO262172:JOO262192 JYK262172:JYK262192 KIG262172:KIG262192 KSC262172:KSC262192 LBY262172:LBY262192 LLU262172:LLU262192 LVQ262172:LVQ262192 MFM262172:MFM262192 MPI262172:MPI262192 MZE262172:MZE262192 NJA262172:NJA262192 NSW262172:NSW262192 OCS262172:OCS262192 OMO262172:OMO262192 OWK262172:OWK262192 PGG262172:PGG262192 PQC262172:PQC262192 PZY262172:PZY262192 QJU262172:QJU262192 QTQ262172:QTQ262192 RDM262172:RDM262192 RNI262172:RNI262192 RXE262172:RXE262192 SHA262172:SHA262192 SQW262172:SQW262192 TAS262172:TAS262192 TKO262172:TKO262192 TUK262172:TUK262192 UEG262172:UEG262192 UOC262172:UOC262192 UXY262172:UXY262192 VHU262172:VHU262192 VRQ262172:VRQ262192 WBM262172:WBM262192 WLI262172:WLI262192 WVE262172:WVE262192 XFA262172:XFA262192 IS327708:IS327728 SO327708:SO327728 ACK327708:ACK327728 AMG327708:AMG327728 AWC327708:AWC327728 BFY327708:BFY327728 BPU327708:BPU327728 BZQ327708:BZQ327728 CJM327708:CJM327728 CTI327708:CTI327728 DDE327708:DDE327728 DNA327708:DNA327728 DWW327708:DWW327728 EGS327708:EGS327728 EQO327708:EQO327728 FAK327708:FAK327728 FKG327708:FKG327728 FUC327708:FUC327728 GDY327708:GDY327728 GNU327708:GNU327728 GXQ327708:GXQ327728 HHM327708:HHM327728 HRI327708:HRI327728 IBE327708:IBE327728 ILA327708:ILA327728 IUW327708:IUW327728 JES327708:JES327728 JOO327708:JOO327728 JYK327708:JYK327728 KIG327708:KIG327728 KSC327708:KSC327728 LBY327708:LBY327728 LLU327708:LLU327728 LVQ327708:LVQ327728 MFM327708:MFM327728 MPI327708:MPI327728 MZE327708:MZE327728 NJA327708:NJA327728 NSW327708:NSW327728 OCS327708:OCS327728 OMO327708:OMO327728 OWK327708:OWK327728 PGG327708:PGG327728 PQC327708:PQC327728 PZY327708:PZY327728 QJU327708:QJU327728 QTQ327708:QTQ327728 RDM327708:RDM327728 RNI327708:RNI327728 RXE327708:RXE327728 SHA327708:SHA327728 SQW327708:SQW327728 TAS327708:TAS327728 TKO327708:TKO327728 TUK327708:TUK327728 UEG327708:UEG327728 UOC327708:UOC327728 UXY327708:UXY327728 VHU327708:VHU327728 VRQ327708:VRQ327728 WBM327708:WBM327728 WLI327708:WLI327728 WVE327708:WVE327728 XFA327708:XFA327728 IS393244:IS393264 SO393244:SO393264 ACK393244:ACK393264 AMG393244:AMG393264 AWC393244:AWC393264 BFY393244:BFY393264 BPU393244:BPU393264 BZQ393244:BZQ393264 CJM393244:CJM393264 CTI393244:CTI393264 DDE393244:DDE393264 DNA393244:DNA393264 DWW393244:DWW393264 EGS393244:EGS393264 EQO393244:EQO393264 FAK393244:FAK393264 FKG393244:FKG393264 FUC393244:FUC393264 GDY393244:GDY393264 GNU393244:GNU393264 GXQ393244:GXQ393264 HHM393244:HHM393264 HRI393244:HRI393264 IBE393244:IBE393264 ILA393244:ILA393264 IUW393244:IUW393264 JES393244:JES393264 JOO393244:JOO393264 JYK393244:JYK393264 KIG393244:KIG393264 KSC393244:KSC393264 LBY393244:LBY393264 LLU393244:LLU393264 LVQ393244:LVQ393264 MFM393244:MFM393264 MPI393244:MPI393264 MZE393244:MZE393264 NJA393244:NJA393264 NSW393244:NSW393264 OCS393244:OCS393264 OMO393244:OMO393264 OWK393244:OWK393264 PGG393244:PGG393264 PQC393244:PQC393264 PZY393244:PZY393264 QJU393244:QJU393264 QTQ393244:QTQ393264 RDM393244:RDM393264 RNI393244:RNI393264 RXE393244:RXE393264 SHA393244:SHA393264 SQW393244:SQW393264 TAS393244:TAS393264 TKO393244:TKO393264 TUK393244:TUK393264 UEG393244:UEG393264 UOC393244:UOC393264 UXY393244:UXY393264 VHU393244:VHU393264 VRQ393244:VRQ393264 WBM393244:WBM393264 WLI393244:WLI393264 WVE393244:WVE393264 XFA393244:XFA393264 IS458780:IS458800 SO458780:SO458800 ACK458780:ACK458800 AMG458780:AMG458800 AWC458780:AWC458800 BFY458780:BFY458800 BPU458780:BPU458800 BZQ458780:BZQ458800 CJM458780:CJM458800 CTI458780:CTI458800 DDE458780:DDE458800 DNA458780:DNA458800 DWW458780:DWW458800 EGS458780:EGS458800 EQO458780:EQO458800 FAK458780:FAK458800 FKG458780:FKG458800 FUC458780:FUC458800 GDY458780:GDY458800 GNU458780:GNU458800 GXQ458780:GXQ458800 HHM458780:HHM458800 HRI458780:HRI458800 IBE458780:IBE458800 ILA458780:ILA458800 IUW458780:IUW458800 JES458780:JES458800 JOO458780:JOO458800 JYK458780:JYK458800 KIG458780:KIG458800 KSC458780:KSC458800 LBY458780:LBY458800 LLU458780:LLU458800 LVQ458780:LVQ458800 MFM458780:MFM458800 MPI458780:MPI458800 MZE458780:MZE458800 NJA458780:NJA458800 NSW458780:NSW458800 OCS458780:OCS458800 OMO458780:OMO458800 OWK458780:OWK458800 PGG458780:PGG458800 PQC458780:PQC458800 PZY458780:PZY458800 QJU458780:QJU458800 QTQ458780:QTQ458800 RDM458780:RDM458800 RNI458780:RNI458800 RXE458780:RXE458800 SHA458780:SHA458800 SQW458780:SQW458800 TAS458780:TAS458800 TKO458780:TKO458800 TUK458780:TUK458800 UEG458780:UEG458800 UOC458780:UOC458800 UXY458780:UXY458800 VHU458780:VHU458800 VRQ458780:VRQ458800 WBM458780:WBM458800 WLI458780:WLI458800 WVE458780:WVE458800 XFA458780:XFA458800 IS524316:IS524336 SO524316:SO524336 ACK524316:ACK524336 AMG524316:AMG524336 AWC524316:AWC524336 BFY524316:BFY524336 BPU524316:BPU524336 BZQ524316:BZQ524336 CJM524316:CJM524336 CTI524316:CTI524336 DDE524316:DDE524336 DNA524316:DNA524336 DWW524316:DWW524336 EGS524316:EGS524336 EQO524316:EQO524336 FAK524316:FAK524336 FKG524316:FKG524336 FUC524316:FUC524336 GDY524316:GDY524336 GNU524316:GNU524336 GXQ524316:GXQ524336 HHM524316:HHM524336 HRI524316:HRI524336 IBE524316:IBE524336 ILA524316:ILA524336 IUW524316:IUW524336 JES524316:JES524336 JOO524316:JOO524336 JYK524316:JYK524336 KIG524316:KIG524336 KSC524316:KSC524336 LBY524316:LBY524336 LLU524316:LLU524336 LVQ524316:LVQ524336 MFM524316:MFM524336 MPI524316:MPI524336 MZE524316:MZE524336 NJA524316:NJA524336 NSW524316:NSW524336 OCS524316:OCS524336 OMO524316:OMO524336 OWK524316:OWK524336 PGG524316:PGG524336 PQC524316:PQC524336 PZY524316:PZY524336 QJU524316:QJU524336 QTQ524316:QTQ524336 RDM524316:RDM524336 RNI524316:RNI524336 RXE524316:RXE524336 SHA524316:SHA524336 SQW524316:SQW524336 TAS524316:TAS524336 TKO524316:TKO524336 TUK524316:TUK524336 UEG524316:UEG524336 UOC524316:UOC524336 UXY524316:UXY524336 VHU524316:VHU524336 VRQ524316:VRQ524336 WBM524316:WBM524336 WLI524316:WLI524336 WVE524316:WVE524336 XFA524316:XFA524336 IS589852:IS589872 SO589852:SO589872 ACK589852:ACK589872 AMG589852:AMG589872 AWC589852:AWC589872 BFY589852:BFY589872 BPU589852:BPU589872 BZQ589852:BZQ589872 CJM589852:CJM589872 CTI589852:CTI589872 DDE589852:DDE589872 DNA589852:DNA589872 DWW589852:DWW589872 EGS589852:EGS589872 EQO589852:EQO589872 FAK589852:FAK589872 FKG589852:FKG589872 FUC589852:FUC589872 GDY589852:GDY589872 GNU589852:GNU589872 GXQ589852:GXQ589872 HHM589852:HHM589872 HRI589852:HRI589872 IBE589852:IBE589872 ILA589852:ILA589872 IUW589852:IUW589872 JES589852:JES589872 JOO589852:JOO589872 JYK589852:JYK589872 KIG589852:KIG589872 KSC589852:KSC589872 LBY589852:LBY589872 LLU589852:LLU589872 LVQ589852:LVQ589872 MFM589852:MFM589872 MPI589852:MPI589872 MZE589852:MZE589872 NJA589852:NJA589872 NSW589852:NSW589872 OCS589852:OCS589872 OMO589852:OMO589872 OWK589852:OWK589872 PGG589852:PGG589872 PQC589852:PQC589872 PZY589852:PZY589872 QJU589852:QJU589872 QTQ589852:QTQ589872 RDM589852:RDM589872 RNI589852:RNI589872 RXE589852:RXE589872 SHA589852:SHA589872 SQW589852:SQW589872 TAS589852:TAS589872 TKO589852:TKO589872 TUK589852:TUK589872 UEG589852:UEG589872 UOC589852:UOC589872 UXY589852:UXY589872 VHU589852:VHU589872 VRQ589852:VRQ589872 WBM589852:WBM589872 WLI589852:WLI589872 WVE589852:WVE589872 XFA589852:XFA589872 IS655388:IS655408 SO655388:SO655408 ACK655388:ACK655408 AMG655388:AMG655408 AWC655388:AWC655408 BFY655388:BFY655408 BPU655388:BPU655408 BZQ655388:BZQ655408 CJM655388:CJM655408 CTI655388:CTI655408 DDE655388:DDE655408 DNA655388:DNA655408 DWW655388:DWW655408 EGS655388:EGS655408 EQO655388:EQO655408 FAK655388:FAK655408 FKG655388:FKG655408 FUC655388:FUC655408 GDY655388:GDY655408 GNU655388:GNU655408 GXQ655388:GXQ655408 HHM655388:HHM655408 HRI655388:HRI655408 IBE655388:IBE655408 ILA655388:ILA655408 IUW655388:IUW655408 JES655388:JES655408 JOO655388:JOO655408 JYK655388:JYK655408 KIG655388:KIG655408 KSC655388:KSC655408 LBY655388:LBY655408 LLU655388:LLU655408 LVQ655388:LVQ655408 MFM655388:MFM655408 MPI655388:MPI655408 MZE655388:MZE655408 NJA655388:NJA655408 NSW655388:NSW655408 OCS655388:OCS655408 OMO655388:OMO655408 OWK655388:OWK655408 PGG655388:PGG655408 PQC655388:PQC655408 PZY655388:PZY655408 QJU655388:QJU655408 QTQ655388:QTQ655408 RDM655388:RDM655408 RNI655388:RNI655408 RXE655388:RXE655408 SHA655388:SHA655408 SQW655388:SQW655408 TAS655388:TAS655408 TKO655388:TKO655408 TUK655388:TUK655408 UEG655388:UEG655408 UOC655388:UOC655408 UXY655388:UXY655408 VHU655388:VHU655408 VRQ655388:VRQ655408 WBM655388:WBM655408 WLI655388:WLI655408 WVE655388:WVE655408 XFA655388:XFA655408 IS720924:IS720944 SO720924:SO720944 ACK720924:ACK720944 AMG720924:AMG720944 AWC720924:AWC720944 BFY720924:BFY720944 BPU720924:BPU720944 BZQ720924:BZQ720944 CJM720924:CJM720944 CTI720924:CTI720944 DDE720924:DDE720944 DNA720924:DNA720944 DWW720924:DWW720944 EGS720924:EGS720944 EQO720924:EQO720944 FAK720924:FAK720944 FKG720924:FKG720944 FUC720924:FUC720944 GDY720924:GDY720944 GNU720924:GNU720944 GXQ720924:GXQ720944 HHM720924:HHM720944 HRI720924:HRI720944 IBE720924:IBE720944 ILA720924:ILA720944 IUW720924:IUW720944 JES720924:JES720944 JOO720924:JOO720944 JYK720924:JYK720944 KIG720924:KIG720944 KSC720924:KSC720944 LBY720924:LBY720944 LLU720924:LLU720944 LVQ720924:LVQ720944 MFM720924:MFM720944 MPI720924:MPI720944 MZE720924:MZE720944 NJA720924:NJA720944 NSW720924:NSW720944 OCS720924:OCS720944 OMO720924:OMO720944 OWK720924:OWK720944 PGG720924:PGG720944 PQC720924:PQC720944 PZY720924:PZY720944 QJU720924:QJU720944 QTQ720924:QTQ720944 RDM720924:RDM720944 RNI720924:RNI720944 RXE720924:RXE720944 SHA720924:SHA720944 SQW720924:SQW720944 TAS720924:TAS720944 TKO720924:TKO720944 TUK720924:TUK720944 UEG720924:UEG720944 UOC720924:UOC720944 UXY720924:UXY720944 VHU720924:VHU720944 VRQ720924:VRQ720944 WBM720924:WBM720944 WLI720924:WLI720944 WVE720924:WVE720944 XFA720924:XFA720944 IS786460:IS786480 SO786460:SO786480 ACK786460:ACK786480 AMG786460:AMG786480 AWC786460:AWC786480 BFY786460:BFY786480 BPU786460:BPU786480 BZQ786460:BZQ786480 CJM786460:CJM786480 CTI786460:CTI786480 DDE786460:DDE786480 DNA786460:DNA786480 DWW786460:DWW786480 EGS786460:EGS786480 EQO786460:EQO786480 FAK786460:FAK786480 FKG786460:FKG786480 FUC786460:FUC786480 GDY786460:GDY786480 GNU786460:GNU786480 GXQ786460:GXQ786480 HHM786460:HHM786480 HRI786460:HRI786480 IBE786460:IBE786480 ILA786460:ILA786480 IUW786460:IUW786480 JES786460:JES786480 JOO786460:JOO786480 JYK786460:JYK786480 KIG786460:KIG786480 KSC786460:KSC786480 LBY786460:LBY786480 LLU786460:LLU786480 LVQ786460:LVQ786480 MFM786460:MFM786480 MPI786460:MPI786480 MZE786460:MZE786480 NJA786460:NJA786480 NSW786460:NSW786480 OCS786460:OCS786480 OMO786460:OMO786480 OWK786460:OWK786480 PGG786460:PGG786480 PQC786460:PQC786480 PZY786460:PZY786480 QJU786460:QJU786480 QTQ786460:QTQ786480 RDM786460:RDM786480 RNI786460:RNI786480 RXE786460:RXE786480 SHA786460:SHA786480 SQW786460:SQW786480 TAS786460:TAS786480 TKO786460:TKO786480 TUK786460:TUK786480 UEG786460:UEG786480 UOC786460:UOC786480 UXY786460:UXY786480 VHU786460:VHU786480 VRQ786460:VRQ786480 WBM786460:WBM786480 WLI786460:WLI786480 WVE786460:WVE786480 XFA786460:XFA786480 IS851996:IS852016 SO851996:SO852016 ACK851996:ACK852016 AMG851996:AMG852016 AWC851996:AWC852016 BFY851996:BFY852016 BPU851996:BPU852016 BZQ851996:BZQ852016 CJM851996:CJM852016 CTI851996:CTI852016 DDE851996:DDE852016 DNA851996:DNA852016 DWW851996:DWW852016 EGS851996:EGS852016 EQO851996:EQO852016 FAK851996:FAK852016 FKG851996:FKG852016 FUC851996:FUC852016 GDY851996:GDY852016 GNU851996:GNU852016 GXQ851996:GXQ852016 HHM851996:HHM852016 HRI851996:HRI852016 IBE851996:IBE852016 ILA851996:ILA852016 IUW851996:IUW852016 JES851996:JES852016 JOO851996:JOO852016 JYK851996:JYK852016 KIG851996:KIG852016 KSC851996:KSC852016 LBY851996:LBY852016 LLU851996:LLU852016 LVQ851996:LVQ852016 MFM851996:MFM852016 MPI851996:MPI852016 MZE851996:MZE852016 NJA851996:NJA852016 NSW851996:NSW852016 OCS851996:OCS852016 OMO851996:OMO852016 OWK851996:OWK852016 PGG851996:PGG852016 PQC851996:PQC852016 PZY851996:PZY852016 QJU851996:QJU852016 QTQ851996:QTQ852016 RDM851996:RDM852016 RNI851996:RNI852016 RXE851996:RXE852016 SHA851996:SHA852016 SQW851996:SQW852016 TAS851996:TAS852016 TKO851996:TKO852016 TUK851996:TUK852016 UEG851996:UEG852016 UOC851996:UOC852016 UXY851996:UXY852016 VHU851996:VHU852016 VRQ851996:VRQ852016 WBM851996:WBM852016 WLI851996:WLI852016 WVE851996:WVE852016 XFA851996:XFA852016 IS917532:IS917552 SO917532:SO917552 ACK917532:ACK917552 AMG917532:AMG917552 AWC917532:AWC917552 BFY917532:BFY917552 BPU917532:BPU917552 BZQ917532:BZQ917552 CJM917532:CJM917552 CTI917532:CTI917552 DDE917532:DDE917552 DNA917532:DNA917552 DWW917532:DWW917552 EGS917532:EGS917552 EQO917532:EQO917552 FAK917532:FAK917552 FKG917532:FKG917552 FUC917532:FUC917552 GDY917532:GDY917552 GNU917532:GNU917552 GXQ917532:GXQ917552 HHM917532:HHM917552 HRI917532:HRI917552 IBE917532:IBE917552 ILA917532:ILA917552 IUW917532:IUW917552 JES917532:JES917552 JOO917532:JOO917552 JYK917532:JYK917552 KIG917532:KIG917552 KSC917532:KSC917552 LBY917532:LBY917552 LLU917532:LLU917552 LVQ917532:LVQ917552 MFM917532:MFM917552 MPI917532:MPI917552 MZE917532:MZE917552 NJA917532:NJA917552 NSW917532:NSW917552 OCS917532:OCS917552 OMO917532:OMO917552 OWK917532:OWK917552 PGG917532:PGG917552 PQC917532:PQC917552 PZY917532:PZY917552 QJU917532:QJU917552 QTQ917532:QTQ917552 RDM917532:RDM917552 RNI917532:RNI917552 RXE917532:RXE917552 SHA917532:SHA917552 SQW917532:SQW917552 TAS917532:TAS917552 TKO917532:TKO917552 TUK917532:TUK917552 UEG917532:UEG917552 UOC917532:UOC917552 UXY917532:UXY917552 VHU917532:VHU917552 VRQ917532:VRQ917552 WBM917532:WBM917552 WLI917532:WLI917552 WVE917532:WVE917552 XFA917532:XFA917552 IS983068:IS983088 SO983068:SO983088 ACK983068:ACK983088 AMG983068:AMG983088 AWC983068:AWC983088 BFY983068:BFY983088 BPU983068:BPU983088 BZQ983068:BZQ983088 CJM983068:CJM983088 CTI983068:CTI983088 DDE983068:DDE983088 DNA983068:DNA983088 DWW983068:DWW983088 EGS983068:EGS983088 EQO983068:EQO983088 FAK983068:FAK983088 FKG983068:FKG983088 FUC983068:FUC983088 GDY983068:GDY983088 GNU983068:GNU983088 GXQ983068:GXQ983088 HHM983068:HHM983088 HRI983068:HRI983088 IBE983068:IBE983088 ILA983068:ILA983088 IUW983068:IUW983088 JES983068:JES983088 JOO983068:JOO983088 JYK983068:JYK983088 KIG983068:KIG983088 KSC983068:KSC983088 LBY983068:LBY983088 LLU983068:LLU983088 LVQ983068:LVQ983088 MFM983068:MFM983088 MPI983068:MPI983088 MZE983068:MZE983088 NJA983068:NJA983088 NSW983068:NSW983088 OCS983068:OCS983088 OMO983068:OMO983088 OWK983068:OWK983088 PGG983068:PGG983088 PQC983068:PQC983088 PZY983068:PZY983088 QJU983068:QJU983088 QTQ983068:QTQ983088 RDM983068:RDM983088 RNI983068:RNI983088 RXE983068:RXE983088 SHA983068:SHA983088 SQW983068:SQW983088 TAS983068:TAS983088 TKO983068:TKO983088 TUK983068:TUK983088 UEG983068:UEG983088 UOC983068:UOC983088 UXY983068:UXY983088 VHU983068:VHU983088 VRQ983068:VRQ983088 WBM983068:WBM983088 WLI983068:WLI983088 WVE983068:WVE983088 XFA983068:XFA983088 A25:A45 IW25:IW45 SS25:SS45 ACO25:ACO45 AMK25:AMK45 AWG25:AWG45 BGC25:BGC45 BPY25:BPY45 BZU25:BZU45 CJQ25:CJQ45 CTM25:CTM45 DDI25:DDI45 DNE25:DNE45 DXA25:DXA45 EGW25:EGW45 EQS25:EQS45 FAO25:FAO45 FKK25:FKK45 FUG25:FUG45 GEC25:GEC45 GNY25:GNY45 GXU25:GXU45 HHQ25:HHQ45 HRM25:HRM45 IBI25:IBI45 ILE25:ILE45 IVA25:IVA45 JEW25:JEW45 JOS25:JOS45 JYO25:JYO45 KIK25:KIK45 KSG25:KSG45 LCC25:LCC45 LLY25:LLY45 LVU25:LVU45 MFQ25:MFQ45 MPM25:MPM45 MZI25:MZI45 NJE25:NJE45 NTA25:NTA45 OCW25:OCW45 OMS25:OMS45 OWO25:OWO45 PGK25:PGK45 PQG25:PQG45 QAC25:QAC45 QJY25:QJY45 QTU25:QTU45 RDQ25:RDQ45 RNM25:RNM45 RXI25:RXI45 SHE25:SHE45 SRA25:SRA45 TAW25:TAW45 TKS25:TKS45 TUO25:TUO45 UEK25:UEK45 UOG25:UOG45 UYC25:UYC45 VHY25:VHY45 VRU25:VRU45 WBQ25:WBQ45 WLM25:WLM45 WVI25:WVI45 A65564:A65584 IW65564:IW65584 SS65564:SS65584 ACO65564:ACO65584 AMK65564:AMK65584 AWG65564:AWG65584 BGC65564:BGC65584 BPY65564:BPY65584 BZU65564:BZU65584 CJQ65564:CJQ65584 CTM65564:CTM65584 DDI65564:DDI65584 DNE65564:DNE65584 DXA65564:DXA65584 EGW65564:EGW65584 EQS65564:EQS65584 FAO65564:FAO65584 FKK65564:FKK65584 FUG65564:FUG65584 GEC65564:GEC65584 GNY65564:GNY65584 GXU65564:GXU65584 HHQ65564:HHQ65584 HRM65564:HRM65584 IBI65564:IBI65584 ILE65564:ILE65584 IVA65564:IVA65584 JEW65564:JEW65584 JOS65564:JOS65584 JYO65564:JYO65584 KIK65564:KIK65584 KSG65564:KSG65584 LCC65564:LCC65584 LLY65564:LLY65584 LVU65564:LVU65584 MFQ65564:MFQ65584 MPM65564:MPM65584 MZI65564:MZI65584 NJE65564:NJE65584 NTA65564:NTA65584 OCW65564:OCW65584 OMS65564:OMS65584 OWO65564:OWO65584 PGK65564:PGK65584 PQG65564:PQG65584 QAC65564:QAC65584 QJY65564:QJY65584 QTU65564:QTU65584 RDQ65564:RDQ65584 RNM65564:RNM65584 RXI65564:RXI65584 SHE65564:SHE65584 SRA65564:SRA65584 TAW65564:TAW65584 TKS65564:TKS65584 TUO65564:TUO65584 UEK65564:UEK65584 UOG65564:UOG65584 UYC65564:UYC65584 VHY65564:VHY65584 VRU65564:VRU65584 WBQ65564:WBQ65584 WLM65564:WLM65584 WVI65564:WVI65584 A131100:A131120 IW131100:IW131120 SS131100:SS131120 ACO131100:ACO131120 AMK131100:AMK131120 AWG131100:AWG131120 BGC131100:BGC131120 BPY131100:BPY131120 BZU131100:BZU131120 CJQ131100:CJQ131120 CTM131100:CTM131120 DDI131100:DDI131120 DNE131100:DNE131120 DXA131100:DXA131120 EGW131100:EGW131120 EQS131100:EQS131120 FAO131100:FAO131120 FKK131100:FKK131120 FUG131100:FUG131120 GEC131100:GEC131120 GNY131100:GNY131120 GXU131100:GXU131120 HHQ131100:HHQ131120 HRM131100:HRM131120 IBI131100:IBI131120 ILE131100:ILE131120 IVA131100:IVA131120 JEW131100:JEW131120 JOS131100:JOS131120 JYO131100:JYO131120 KIK131100:KIK131120 KSG131100:KSG131120 LCC131100:LCC131120 LLY131100:LLY131120 LVU131100:LVU131120 MFQ131100:MFQ131120 MPM131100:MPM131120 MZI131100:MZI131120 NJE131100:NJE131120 NTA131100:NTA131120 OCW131100:OCW131120 OMS131100:OMS131120 OWO131100:OWO131120 PGK131100:PGK131120 PQG131100:PQG131120 QAC131100:QAC131120 QJY131100:QJY131120 QTU131100:QTU131120 RDQ131100:RDQ131120 RNM131100:RNM131120 RXI131100:RXI131120 SHE131100:SHE131120 SRA131100:SRA131120 TAW131100:TAW131120 TKS131100:TKS131120 TUO131100:TUO131120 UEK131100:UEK131120 UOG131100:UOG131120 UYC131100:UYC131120 VHY131100:VHY131120 VRU131100:VRU131120 WBQ131100:WBQ131120 WLM131100:WLM131120 WVI131100:WVI131120 A196636:A196656 IW196636:IW196656 SS196636:SS196656 ACO196636:ACO196656 AMK196636:AMK196656 AWG196636:AWG196656 BGC196636:BGC196656 BPY196636:BPY196656 BZU196636:BZU196656 CJQ196636:CJQ196656 CTM196636:CTM196656 DDI196636:DDI196656 DNE196636:DNE196656 DXA196636:DXA196656 EGW196636:EGW196656 EQS196636:EQS196656 FAO196636:FAO196656 FKK196636:FKK196656 FUG196636:FUG196656 GEC196636:GEC196656 GNY196636:GNY196656 GXU196636:GXU196656 HHQ196636:HHQ196656 HRM196636:HRM196656 IBI196636:IBI196656 ILE196636:ILE196656 IVA196636:IVA196656 JEW196636:JEW196656 JOS196636:JOS196656 JYO196636:JYO196656 KIK196636:KIK196656 KSG196636:KSG196656 LCC196636:LCC196656 LLY196636:LLY196656 LVU196636:LVU196656 MFQ196636:MFQ196656 MPM196636:MPM196656 MZI196636:MZI196656 NJE196636:NJE196656 NTA196636:NTA196656 OCW196636:OCW196656 OMS196636:OMS196656 OWO196636:OWO196656 PGK196636:PGK196656 PQG196636:PQG196656 QAC196636:QAC196656 QJY196636:QJY196656 QTU196636:QTU196656 RDQ196636:RDQ196656 RNM196636:RNM196656 RXI196636:RXI196656 SHE196636:SHE196656 SRA196636:SRA196656 TAW196636:TAW196656 TKS196636:TKS196656 TUO196636:TUO196656 UEK196636:UEK196656 UOG196636:UOG196656 UYC196636:UYC196656 VHY196636:VHY196656 VRU196636:VRU196656 WBQ196636:WBQ196656 WLM196636:WLM196656 WVI196636:WVI196656 A262172:A262192 IW262172:IW262192 SS262172:SS262192 ACO262172:ACO262192 AMK262172:AMK262192 AWG262172:AWG262192 BGC262172:BGC262192 BPY262172:BPY262192 BZU262172:BZU262192 CJQ262172:CJQ262192 CTM262172:CTM262192 DDI262172:DDI262192 DNE262172:DNE262192 DXA262172:DXA262192 EGW262172:EGW262192 EQS262172:EQS262192 FAO262172:FAO262192 FKK262172:FKK262192 FUG262172:FUG262192 GEC262172:GEC262192 GNY262172:GNY262192 GXU262172:GXU262192 HHQ262172:HHQ262192 HRM262172:HRM262192 IBI262172:IBI262192 ILE262172:ILE262192 IVA262172:IVA262192 JEW262172:JEW262192 JOS262172:JOS262192 JYO262172:JYO262192 KIK262172:KIK262192 KSG262172:KSG262192 LCC262172:LCC262192 LLY262172:LLY262192 LVU262172:LVU262192 MFQ262172:MFQ262192 MPM262172:MPM262192 MZI262172:MZI262192 NJE262172:NJE262192 NTA262172:NTA262192 OCW262172:OCW262192 OMS262172:OMS262192 OWO262172:OWO262192 PGK262172:PGK262192 PQG262172:PQG262192 QAC262172:QAC262192 QJY262172:QJY262192 QTU262172:QTU262192 RDQ262172:RDQ262192 RNM262172:RNM262192 RXI262172:RXI262192 SHE262172:SHE262192 SRA262172:SRA262192 TAW262172:TAW262192 TKS262172:TKS262192 TUO262172:TUO262192 UEK262172:UEK262192 UOG262172:UOG262192 UYC262172:UYC262192 VHY262172:VHY262192 VRU262172:VRU262192 WBQ262172:WBQ262192 WLM262172:WLM262192 WVI262172:WVI262192 A327708:A327728 IW327708:IW327728 SS327708:SS327728 ACO327708:ACO327728 AMK327708:AMK327728 AWG327708:AWG327728 BGC327708:BGC327728 BPY327708:BPY327728 BZU327708:BZU327728 CJQ327708:CJQ327728 CTM327708:CTM327728 DDI327708:DDI327728 DNE327708:DNE327728 DXA327708:DXA327728 EGW327708:EGW327728 EQS327708:EQS327728 FAO327708:FAO327728 FKK327708:FKK327728 FUG327708:FUG327728 GEC327708:GEC327728 GNY327708:GNY327728 GXU327708:GXU327728 HHQ327708:HHQ327728 HRM327708:HRM327728 IBI327708:IBI327728 ILE327708:ILE327728 IVA327708:IVA327728 JEW327708:JEW327728 JOS327708:JOS327728 JYO327708:JYO327728 KIK327708:KIK327728 KSG327708:KSG327728 LCC327708:LCC327728 LLY327708:LLY327728 LVU327708:LVU327728 MFQ327708:MFQ327728 MPM327708:MPM327728 MZI327708:MZI327728 NJE327708:NJE327728 NTA327708:NTA327728 OCW327708:OCW327728 OMS327708:OMS327728 OWO327708:OWO327728 PGK327708:PGK327728 PQG327708:PQG327728 QAC327708:QAC327728 QJY327708:QJY327728 QTU327708:QTU327728 RDQ327708:RDQ327728 RNM327708:RNM327728 RXI327708:RXI327728 SHE327708:SHE327728 SRA327708:SRA327728 TAW327708:TAW327728 TKS327708:TKS327728 TUO327708:TUO327728 UEK327708:UEK327728 UOG327708:UOG327728 UYC327708:UYC327728 VHY327708:VHY327728 VRU327708:VRU327728 WBQ327708:WBQ327728 WLM327708:WLM327728 WVI327708:WVI327728 A393244:A393264 IW393244:IW393264 SS393244:SS393264 ACO393244:ACO393264 AMK393244:AMK393264 AWG393244:AWG393264 BGC393244:BGC393264 BPY393244:BPY393264 BZU393244:BZU393264 CJQ393244:CJQ393264 CTM393244:CTM393264 DDI393244:DDI393264 DNE393244:DNE393264 DXA393244:DXA393264 EGW393244:EGW393264 EQS393244:EQS393264 FAO393244:FAO393264 FKK393244:FKK393264 FUG393244:FUG393264 GEC393244:GEC393264 GNY393244:GNY393264 GXU393244:GXU393264 HHQ393244:HHQ393264 HRM393244:HRM393264 IBI393244:IBI393264 ILE393244:ILE393264 IVA393244:IVA393264 JEW393244:JEW393264 JOS393244:JOS393264 JYO393244:JYO393264 KIK393244:KIK393264 KSG393244:KSG393264 LCC393244:LCC393264 LLY393244:LLY393264 LVU393244:LVU393264 MFQ393244:MFQ393264 MPM393244:MPM393264 MZI393244:MZI393264 NJE393244:NJE393264 NTA393244:NTA393264 OCW393244:OCW393264 OMS393244:OMS393264 OWO393244:OWO393264 PGK393244:PGK393264 PQG393244:PQG393264 QAC393244:QAC393264 QJY393244:QJY393264 QTU393244:QTU393264 RDQ393244:RDQ393264 RNM393244:RNM393264 RXI393244:RXI393264 SHE393244:SHE393264 SRA393244:SRA393264 TAW393244:TAW393264 TKS393244:TKS393264 TUO393244:TUO393264 UEK393244:UEK393264 UOG393244:UOG393264 UYC393244:UYC393264 VHY393244:VHY393264 VRU393244:VRU393264 WBQ393244:WBQ393264 WLM393244:WLM393264 WVI393244:WVI393264 A458780:A458800 IW458780:IW458800 SS458780:SS458800 ACO458780:ACO458800 AMK458780:AMK458800 AWG458780:AWG458800 BGC458780:BGC458800 BPY458780:BPY458800 BZU458780:BZU458800 CJQ458780:CJQ458800 CTM458780:CTM458800 DDI458780:DDI458800 DNE458780:DNE458800 DXA458780:DXA458800 EGW458780:EGW458800 EQS458780:EQS458800 FAO458780:FAO458800 FKK458780:FKK458800 FUG458780:FUG458800 GEC458780:GEC458800 GNY458780:GNY458800 GXU458780:GXU458800 HHQ458780:HHQ458800 HRM458780:HRM458800 IBI458780:IBI458800 ILE458780:ILE458800 IVA458780:IVA458800 JEW458780:JEW458800 JOS458780:JOS458800 JYO458780:JYO458800 KIK458780:KIK458800 KSG458780:KSG458800 LCC458780:LCC458800 LLY458780:LLY458800 LVU458780:LVU458800 MFQ458780:MFQ458800 MPM458780:MPM458800 MZI458780:MZI458800 NJE458780:NJE458800 NTA458780:NTA458800 OCW458780:OCW458800 OMS458780:OMS458800 OWO458780:OWO458800 PGK458780:PGK458800 PQG458780:PQG458800 QAC458780:QAC458800 QJY458780:QJY458800 QTU458780:QTU458800 RDQ458780:RDQ458800 RNM458780:RNM458800 RXI458780:RXI458800 SHE458780:SHE458800 SRA458780:SRA458800 TAW458780:TAW458800 TKS458780:TKS458800 TUO458780:TUO458800 UEK458780:UEK458800 UOG458780:UOG458800 UYC458780:UYC458800 VHY458780:VHY458800 VRU458780:VRU458800 WBQ458780:WBQ458800 WLM458780:WLM458800 WVI458780:WVI458800 A524316:A524336 IW524316:IW524336 SS524316:SS524336 ACO524316:ACO524336 AMK524316:AMK524336 AWG524316:AWG524336 BGC524316:BGC524336 BPY524316:BPY524336 BZU524316:BZU524336 CJQ524316:CJQ524336 CTM524316:CTM524336 DDI524316:DDI524336 DNE524316:DNE524336 DXA524316:DXA524336 EGW524316:EGW524336 EQS524316:EQS524336 FAO524316:FAO524336 FKK524316:FKK524336 FUG524316:FUG524336 GEC524316:GEC524336 GNY524316:GNY524336 GXU524316:GXU524336 HHQ524316:HHQ524336 HRM524316:HRM524336 IBI524316:IBI524336 ILE524316:ILE524336 IVA524316:IVA524336 JEW524316:JEW524336 JOS524316:JOS524336 JYO524316:JYO524336 KIK524316:KIK524336 KSG524316:KSG524336 LCC524316:LCC524336 LLY524316:LLY524336 LVU524316:LVU524336 MFQ524316:MFQ524336 MPM524316:MPM524336 MZI524316:MZI524336 NJE524316:NJE524336 NTA524316:NTA524336 OCW524316:OCW524336 OMS524316:OMS524336 OWO524316:OWO524336 PGK524316:PGK524336 PQG524316:PQG524336 QAC524316:QAC524336 QJY524316:QJY524336 QTU524316:QTU524336 RDQ524316:RDQ524336 RNM524316:RNM524336 RXI524316:RXI524336 SHE524316:SHE524336 SRA524316:SRA524336 TAW524316:TAW524336 TKS524316:TKS524336 TUO524316:TUO524336 UEK524316:UEK524336 UOG524316:UOG524336 UYC524316:UYC524336 VHY524316:VHY524336 VRU524316:VRU524336 WBQ524316:WBQ524336 WLM524316:WLM524336 WVI524316:WVI524336 A589852:A589872 IW589852:IW589872 SS589852:SS589872 ACO589852:ACO589872 AMK589852:AMK589872 AWG589852:AWG589872 BGC589852:BGC589872 BPY589852:BPY589872 BZU589852:BZU589872 CJQ589852:CJQ589872 CTM589852:CTM589872 DDI589852:DDI589872 DNE589852:DNE589872 DXA589852:DXA589872 EGW589852:EGW589872 EQS589852:EQS589872 FAO589852:FAO589872 FKK589852:FKK589872 FUG589852:FUG589872 GEC589852:GEC589872 GNY589852:GNY589872 GXU589852:GXU589872 HHQ589852:HHQ589872 HRM589852:HRM589872 IBI589852:IBI589872 ILE589852:ILE589872 IVA589852:IVA589872 JEW589852:JEW589872 JOS589852:JOS589872 JYO589852:JYO589872 KIK589852:KIK589872 KSG589852:KSG589872 LCC589852:LCC589872 LLY589852:LLY589872 LVU589852:LVU589872 MFQ589852:MFQ589872 MPM589852:MPM589872 MZI589852:MZI589872 NJE589852:NJE589872 NTA589852:NTA589872 OCW589852:OCW589872 OMS589852:OMS589872 OWO589852:OWO589872 PGK589852:PGK589872 PQG589852:PQG589872 QAC589852:QAC589872 QJY589852:QJY589872 QTU589852:QTU589872 RDQ589852:RDQ589872 RNM589852:RNM589872 RXI589852:RXI589872 SHE589852:SHE589872 SRA589852:SRA589872 TAW589852:TAW589872 TKS589852:TKS589872 TUO589852:TUO589872 UEK589852:UEK589872 UOG589852:UOG589872 UYC589852:UYC589872 VHY589852:VHY589872 VRU589852:VRU589872 WBQ589852:WBQ589872 WLM589852:WLM589872 WVI589852:WVI589872 A655388:A655408 IW655388:IW655408 SS655388:SS655408 ACO655388:ACO655408 AMK655388:AMK655408 AWG655388:AWG655408 BGC655388:BGC655408 BPY655388:BPY655408 BZU655388:BZU655408 CJQ655388:CJQ655408 CTM655388:CTM655408 DDI655388:DDI655408 DNE655388:DNE655408 DXA655388:DXA655408 EGW655388:EGW655408 EQS655388:EQS655408 FAO655388:FAO655408 FKK655388:FKK655408 FUG655388:FUG655408 GEC655388:GEC655408 GNY655388:GNY655408 GXU655388:GXU655408 HHQ655388:HHQ655408 HRM655388:HRM655408 IBI655388:IBI655408 ILE655388:ILE655408 IVA655388:IVA655408 JEW655388:JEW655408 JOS655388:JOS655408 JYO655388:JYO655408 KIK655388:KIK655408 KSG655388:KSG655408 LCC655388:LCC655408 LLY655388:LLY655408 LVU655388:LVU655408 MFQ655388:MFQ655408 MPM655388:MPM655408 MZI655388:MZI655408 NJE655388:NJE655408 NTA655388:NTA655408 OCW655388:OCW655408 OMS655388:OMS655408 OWO655388:OWO655408 PGK655388:PGK655408 PQG655388:PQG655408 QAC655388:QAC655408 QJY655388:QJY655408 QTU655388:QTU655408 RDQ655388:RDQ655408 RNM655388:RNM655408 RXI655388:RXI655408 SHE655388:SHE655408 SRA655388:SRA655408 TAW655388:TAW655408 TKS655388:TKS655408 TUO655388:TUO655408 UEK655388:UEK655408 UOG655388:UOG655408 UYC655388:UYC655408 VHY655388:VHY655408 VRU655388:VRU655408 WBQ655388:WBQ655408 WLM655388:WLM655408 WVI655388:WVI655408 A720924:A720944 IW720924:IW720944 SS720924:SS720944 ACO720924:ACO720944 AMK720924:AMK720944 AWG720924:AWG720944 BGC720924:BGC720944 BPY720924:BPY720944 BZU720924:BZU720944 CJQ720924:CJQ720944 CTM720924:CTM720944 DDI720924:DDI720944 DNE720924:DNE720944 DXA720924:DXA720944 EGW720924:EGW720944 EQS720924:EQS720944 FAO720924:FAO720944 FKK720924:FKK720944 FUG720924:FUG720944 GEC720924:GEC720944 GNY720924:GNY720944 GXU720924:GXU720944 HHQ720924:HHQ720944 HRM720924:HRM720944 IBI720924:IBI720944 ILE720924:ILE720944 IVA720924:IVA720944 JEW720924:JEW720944 JOS720924:JOS720944 JYO720924:JYO720944 KIK720924:KIK720944 KSG720924:KSG720944 LCC720924:LCC720944 LLY720924:LLY720944 LVU720924:LVU720944 MFQ720924:MFQ720944 MPM720924:MPM720944 MZI720924:MZI720944 NJE720924:NJE720944 NTA720924:NTA720944 OCW720924:OCW720944 OMS720924:OMS720944 OWO720924:OWO720944 PGK720924:PGK720944 PQG720924:PQG720944 QAC720924:QAC720944 QJY720924:QJY720944 QTU720924:QTU720944 RDQ720924:RDQ720944 RNM720924:RNM720944 RXI720924:RXI720944 SHE720924:SHE720944 SRA720924:SRA720944 TAW720924:TAW720944 TKS720924:TKS720944 TUO720924:TUO720944 UEK720924:UEK720944 UOG720924:UOG720944 UYC720924:UYC720944 VHY720924:VHY720944 VRU720924:VRU720944 WBQ720924:WBQ720944 WLM720924:WLM720944 WVI720924:WVI720944 A786460:A786480 IW786460:IW786480 SS786460:SS786480 ACO786460:ACO786480 AMK786460:AMK786480 AWG786460:AWG786480 BGC786460:BGC786480 BPY786460:BPY786480 BZU786460:BZU786480 CJQ786460:CJQ786480 CTM786460:CTM786480 DDI786460:DDI786480 DNE786460:DNE786480 DXA786460:DXA786480 EGW786460:EGW786480 EQS786460:EQS786480 FAO786460:FAO786480 FKK786460:FKK786480 FUG786460:FUG786480 GEC786460:GEC786480 GNY786460:GNY786480 GXU786460:GXU786480 HHQ786460:HHQ786480 HRM786460:HRM786480 IBI786460:IBI786480 ILE786460:ILE786480 IVA786460:IVA786480 JEW786460:JEW786480 JOS786460:JOS786480 JYO786460:JYO786480 KIK786460:KIK786480 KSG786460:KSG786480 LCC786460:LCC786480 LLY786460:LLY786480 LVU786460:LVU786480 MFQ786460:MFQ786480 MPM786460:MPM786480 MZI786460:MZI786480 NJE786460:NJE786480 NTA786460:NTA786480 OCW786460:OCW786480 OMS786460:OMS786480 OWO786460:OWO786480 PGK786460:PGK786480 PQG786460:PQG786480 QAC786460:QAC786480 QJY786460:QJY786480 QTU786460:QTU786480 RDQ786460:RDQ786480 RNM786460:RNM786480 RXI786460:RXI786480 SHE786460:SHE786480 SRA786460:SRA786480 TAW786460:TAW786480 TKS786460:TKS786480 TUO786460:TUO786480 UEK786460:UEK786480 UOG786460:UOG786480 UYC786460:UYC786480 VHY786460:VHY786480 VRU786460:VRU786480 WBQ786460:WBQ786480 WLM786460:WLM786480 WVI786460:WVI786480 A851996:A852016 IW851996:IW852016 SS851996:SS852016 ACO851996:ACO852016 AMK851996:AMK852016 AWG851996:AWG852016 BGC851996:BGC852016 BPY851996:BPY852016 BZU851996:BZU852016 CJQ851996:CJQ852016 CTM851996:CTM852016 DDI851996:DDI852016 DNE851996:DNE852016 DXA851996:DXA852016 EGW851996:EGW852016 EQS851996:EQS852016 FAO851996:FAO852016 FKK851996:FKK852016 FUG851996:FUG852016 GEC851996:GEC852016 GNY851996:GNY852016 GXU851996:GXU852016 HHQ851996:HHQ852016 HRM851996:HRM852016 IBI851996:IBI852016 ILE851996:ILE852016 IVA851996:IVA852016 JEW851996:JEW852016 JOS851996:JOS852016 JYO851996:JYO852016 KIK851996:KIK852016 KSG851996:KSG852016 LCC851996:LCC852016 LLY851996:LLY852016 LVU851996:LVU852016 MFQ851996:MFQ852016 MPM851996:MPM852016 MZI851996:MZI852016 NJE851996:NJE852016 NTA851996:NTA852016 OCW851996:OCW852016 OMS851996:OMS852016 OWO851996:OWO852016 PGK851996:PGK852016 PQG851996:PQG852016 QAC851996:QAC852016 QJY851996:QJY852016 QTU851996:QTU852016 RDQ851996:RDQ852016 RNM851996:RNM852016 RXI851996:RXI852016 SHE851996:SHE852016 SRA851996:SRA852016 TAW851996:TAW852016 TKS851996:TKS852016 TUO851996:TUO852016 UEK851996:UEK852016 UOG851996:UOG852016 UYC851996:UYC852016 VHY851996:VHY852016 VRU851996:VRU852016 WBQ851996:WBQ852016 WLM851996:WLM852016 WVI851996:WVI852016 A917532:A917552 IW917532:IW917552 SS917532:SS917552 ACO917532:ACO917552 AMK917532:AMK917552 AWG917532:AWG917552 BGC917532:BGC917552 BPY917532:BPY917552 BZU917532:BZU917552 CJQ917532:CJQ917552 CTM917532:CTM917552 DDI917532:DDI917552 DNE917532:DNE917552 DXA917532:DXA917552 EGW917532:EGW917552 EQS917532:EQS917552 FAO917532:FAO917552 FKK917532:FKK917552 FUG917532:FUG917552 GEC917532:GEC917552 GNY917532:GNY917552 GXU917532:GXU917552 HHQ917532:HHQ917552 HRM917532:HRM917552 IBI917532:IBI917552 ILE917532:ILE917552 IVA917532:IVA917552 JEW917532:JEW917552 JOS917532:JOS917552 JYO917532:JYO917552 KIK917532:KIK917552 KSG917532:KSG917552 LCC917532:LCC917552 LLY917532:LLY917552 LVU917532:LVU917552 MFQ917532:MFQ917552 MPM917532:MPM917552 MZI917532:MZI917552 NJE917532:NJE917552 NTA917532:NTA917552 OCW917532:OCW917552 OMS917532:OMS917552 OWO917532:OWO917552 PGK917532:PGK917552 PQG917532:PQG917552 QAC917532:QAC917552 QJY917532:QJY917552 QTU917532:QTU917552 RDQ917532:RDQ917552 RNM917532:RNM917552 RXI917532:RXI917552 SHE917532:SHE917552 SRA917532:SRA917552 TAW917532:TAW917552 TKS917532:TKS917552 TUO917532:TUO917552 UEK917532:UEK917552 UOG917532:UOG917552 UYC917532:UYC917552 VHY917532:VHY917552 VRU917532:VRU917552 WBQ917532:WBQ917552 WLM917532:WLM917552 WVI917532:WVI917552 A983068:A983088 IW983068:IW983088 SS983068:SS983088 ACO983068:ACO983088 AMK983068:AMK983088 AWG983068:AWG983088 BGC983068:BGC983088 BPY983068:BPY983088 BZU983068:BZU983088 CJQ983068:CJQ983088 CTM983068:CTM983088 DDI983068:DDI983088 DNE983068:DNE983088 DXA983068:DXA983088 EGW983068:EGW983088 EQS983068:EQS983088 FAO983068:FAO983088 FKK983068:FKK983088 FUG983068:FUG983088 GEC983068:GEC983088 GNY983068:GNY983088 GXU983068:GXU983088 HHQ983068:HHQ983088 HRM983068:HRM983088 IBI983068:IBI983088 ILE983068:ILE983088 IVA983068:IVA983088 JEW983068:JEW983088 JOS983068:JOS983088 JYO983068:JYO983088 KIK983068:KIK983088 KSG983068:KSG983088 LCC983068:LCC983088 LLY983068:LLY983088 LVU983068:LVU983088 MFQ983068:MFQ983088 MPM983068:MPM983088 MZI983068:MZI983088 NJE983068:NJE983088 NTA983068:NTA983088 OCW983068:OCW983088 OMS983068:OMS983088 OWO983068:OWO983088 PGK983068:PGK983088 PQG983068:PQG983088 QAC983068:QAC983088 QJY983068:QJY983088 QTU983068:QTU983088 RDQ983068:RDQ983088 RNM983068:RNM983088 RXI983068:RXI983088 SHE983068:SHE983088 SRA983068:SRA983088 TAW983068:TAW983088 TKS983068:TKS983088 TUO983068:TUO983088 UEK983068:UEK983088 UOG983068:UOG983088 UYC983068:UYC983088 VHY983068:VHY983088 VRU983068:VRU983088 WBQ983068:WBQ983088 WLM983068:WLM983088 WVI983068:WVI983088">
      <formula1>"1,2,3,4,5"</formula1>
    </dataValidation>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4:IV65584 SR65564:SR65584 ACN65564:ACN65584 AMJ65564:AMJ65584 AWF65564:AWF65584 BGB65564:BGB65584 BPX65564:BPX65584 BZT65564:BZT65584 CJP65564:CJP65584 CTL65564:CTL65584 DDH65564:DDH65584 DND65564:DND65584 DWZ65564:DWZ65584 EGV65564:EGV65584 EQR65564:EQR65584 FAN65564:FAN65584 FKJ65564:FKJ65584 FUF65564:FUF65584 GEB65564:GEB65584 GNX65564:GNX65584 GXT65564:GXT65584 HHP65564:HHP65584 HRL65564:HRL65584 IBH65564:IBH65584 ILD65564:ILD65584 IUZ65564:IUZ65584 JEV65564:JEV65584 JOR65564:JOR65584 JYN65564:JYN65584 KIJ65564:KIJ65584 KSF65564:KSF65584 LCB65564:LCB65584 LLX65564:LLX65584 LVT65564:LVT65584 MFP65564:MFP65584 MPL65564:MPL65584 MZH65564:MZH65584 NJD65564:NJD65584 NSZ65564:NSZ65584 OCV65564:OCV65584 OMR65564:OMR65584 OWN65564:OWN65584 PGJ65564:PGJ65584 PQF65564:PQF65584 QAB65564:QAB65584 QJX65564:QJX65584 QTT65564:QTT65584 RDP65564:RDP65584 RNL65564:RNL65584 RXH65564:RXH65584 SHD65564:SHD65584 SQZ65564:SQZ65584 TAV65564:TAV65584 TKR65564:TKR65584 TUN65564:TUN65584 UEJ65564:UEJ65584 UOF65564:UOF65584 UYB65564:UYB65584 VHX65564:VHX65584 VRT65564:VRT65584 WBP65564:WBP65584 WLL65564:WLL65584 WVH65564:WVH65584 XFD65564:XFD65584 IV131100:IV131120 SR131100:SR131120 ACN131100:ACN131120 AMJ131100:AMJ131120 AWF131100:AWF131120 BGB131100:BGB131120 BPX131100:BPX131120 BZT131100:BZT131120 CJP131100:CJP131120 CTL131100:CTL131120 DDH131100:DDH131120 DND131100:DND131120 DWZ131100:DWZ131120 EGV131100:EGV131120 EQR131100:EQR131120 FAN131100:FAN131120 FKJ131100:FKJ131120 FUF131100:FUF131120 GEB131100:GEB131120 GNX131100:GNX131120 GXT131100:GXT131120 HHP131100:HHP131120 HRL131100:HRL131120 IBH131100:IBH131120 ILD131100:ILD131120 IUZ131100:IUZ131120 JEV131100:JEV131120 JOR131100:JOR131120 JYN131100:JYN131120 KIJ131100:KIJ131120 KSF131100:KSF131120 LCB131100:LCB131120 LLX131100:LLX131120 LVT131100:LVT131120 MFP131100:MFP131120 MPL131100:MPL131120 MZH131100:MZH131120 NJD131100:NJD131120 NSZ131100:NSZ131120 OCV131100:OCV131120 OMR131100:OMR131120 OWN131100:OWN131120 PGJ131100:PGJ131120 PQF131100:PQF131120 QAB131100:QAB131120 QJX131100:QJX131120 QTT131100:QTT131120 RDP131100:RDP131120 RNL131100:RNL131120 RXH131100:RXH131120 SHD131100:SHD131120 SQZ131100:SQZ131120 TAV131100:TAV131120 TKR131100:TKR131120 TUN131100:TUN131120 UEJ131100:UEJ131120 UOF131100:UOF131120 UYB131100:UYB131120 VHX131100:VHX131120 VRT131100:VRT131120 WBP131100:WBP131120 WLL131100:WLL131120 WVH131100:WVH131120 XFD131100:XFD131120 IV196636:IV196656 SR196636:SR196656 ACN196636:ACN196656 AMJ196636:AMJ196656 AWF196636:AWF196656 BGB196636:BGB196656 BPX196636:BPX196656 BZT196636:BZT196656 CJP196636:CJP196656 CTL196636:CTL196656 DDH196636:DDH196656 DND196636:DND196656 DWZ196636:DWZ196656 EGV196636:EGV196656 EQR196636:EQR196656 FAN196636:FAN196656 FKJ196636:FKJ196656 FUF196636:FUF196656 GEB196636:GEB196656 GNX196636:GNX196656 GXT196636:GXT196656 HHP196636:HHP196656 HRL196636:HRL196656 IBH196636:IBH196656 ILD196636:ILD196656 IUZ196636:IUZ196656 JEV196636:JEV196656 JOR196636:JOR196656 JYN196636:JYN196656 KIJ196636:KIJ196656 KSF196636:KSF196656 LCB196636:LCB196656 LLX196636:LLX196656 LVT196636:LVT196656 MFP196636:MFP196656 MPL196636:MPL196656 MZH196636:MZH196656 NJD196636:NJD196656 NSZ196636:NSZ196656 OCV196636:OCV196656 OMR196636:OMR196656 OWN196636:OWN196656 PGJ196636:PGJ196656 PQF196636:PQF196656 QAB196636:QAB196656 QJX196636:QJX196656 QTT196636:QTT196656 RDP196636:RDP196656 RNL196636:RNL196656 RXH196636:RXH196656 SHD196636:SHD196656 SQZ196636:SQZ196656 TAV196636:TAV196656 TKR196636:TKR196656 TUN196636:TUN196656 UEJ196636:UEJ196656 UOF196636:UOF196656 UYB196636:UYB196656 VHX196636:VHX196656 VRT196636:VRT196656 WBP196636:WBP196656 WLL196636:WLL196656 WVH196636:WVH196656 XFD196636:XFD196656 IV262172:IV262192 SR262172:SR262192 ACN262172:ACN262192 AMJ262172:AMJ262192 AWF262172:AWF262192 BGB262172:BGB262192 BPX262172:BPX262192 BZT262172:BZT262192 CJP262172:CJP262192 CTL262172:CTL262192 DDH262172:DDH262192 DND262172:DND262192 DWZ262172:DWZ262192 EGV262172:EGV262192 EQR262172:EQR262192 FAN262172:FAN262192 FKJ262172:FKJ262192 FUF262172:FUF262192 GEB262172:GEB262192 GNX262172:GNX262192 GXT262172:GXT262192 HHP262172:HHP262192 HRL262172:HRL262192 IBH262172:IBH262192 ILD262172:ILD262192 IUZ262172:IUZ262192 JEV262172:JEV262192 JOR262172:JOR262192 JYN262172:JYN262192 KIJ262172:KIJ262192 KSF262172:KSF262192 LCB262172:LCB262192 LLX262172:LLX262192 LVT262172:LVT262192 MFP262172:MFP262192 MPL262172:MPL262192 MZH262172:MZH262192 NJD262172:NJD262192 NSZ262172:NSZ262192 OCV262172:OCV262192 OMR262172:OMR262192 OWN262172:OWN262192 PGJ262172:PGJ262192 PQF262172:PQF262192 QAB262172:QAB262192 QJX262172:QJX262192 QTT262172:QTT262192 RDP262172:RDP262192 RNL262172:RNL262192 RXH262172:RXH262192 SHD262172:SHD262192 SQZ262172:SQZ262192 TAV262172:TAV262192 TKR262172:TKR262192 TUN262172:TUN262192 UEJ262172:UEJ262192 UOF262172:UOF262192 UYB262172:UYB262192 VHX262172:VHX262192 VRT262172:VRT262192 WBP262172:WBP262192 WLL262172:WLL262192 WVH262172:WVH262192 XFD262172:XFD262192 IV327708:IV327728 SR327708:SR327728 ACN327708:ACN327728 AMJ327708:AMJ327728 AWF327708:AWF327728 BGB327708:BGB327728 BPX327708:BPX327728 BZT327708:BZT327728 CJP327708:CJP327728 CTL327708:CTL327728 DDH327708:DDH327728 DND327708:DND327728 DWZ327708:DWZ327728 EGV327708:EGV327728 EQR327708:EQR327728 FAN327708:FAN327728 FKJ327708:FKJ327728 FUF327708:FUF327728 GEB327708:GEB327728 GNX327708:GNX327728 GXT327708:GXT327728 HHP327708:HHP327728 HRL327708:HRL327728 IBH327708:IBH327728 ILD327708:ILD327728 IUZ327708:IUZ327728 JEV327708:JEV327728 JOR327708:JOR327728 JYN327708:JYN327728 KIJ327708:KIJ327728 KSF327708:KSF327728 LCB327708:LCB327728 LLX327708:LLX327728 LVT327708:LVT327728 MFP327708:MFP327728 MPL327708:MPL327728 MZH327708:MZH327728 NJD327708:NJD327728 NSZ327708:NSZ327728 OCV327708:OCV327728 OMR327708:OMR327728 OWN327708:OWN327728 PGJ327708:PGJ327728 PQF327708:PQF327728 QAB327708:QAB327728 QJX327708:QJX327728 QTT327708:QTT327728 RDP327708:RDP327728 RNL327708:RNL327728 RXH327708:RXH327728 SHD327708:SHD327728 SQZ327708:SQZ327728 TAV327708:TAV327728 TKR327708:TKR327728 TUN327708:TUN327728 UEJ327708:UEJ327728 UOF327708:UOF327728 UYB327708:UYB327728 VHX327708:VHX327728 VRT327708:VRT327728 WBP327708:WBP327728 WLL327708:WLL327728 WVH327708:WVH327728 XFD327708:XFD327728 IV393244:IV393264 SR393244:SR393264 ACN393244:ACN393264 AMJ393244:AMJ393264 AWF393244:AWF393264 BGB393244:BGB393264 BPX393244:BPX393264 BZT393244:BZT393264 CJP393244:CJP393264 CTL393244:CTL393264 DDH393244:DDH393264 DND393244:DND393264 DWZ393244:DWZ393264 EGV393244:EGV393264 EQR393244:EQR393264 FAN393244:FAN393264 FKJ393244:FKJ393264 FUF393244:FUF393264 GEB393244:GEB393264 GNX393244:GNX393264 GXT393244:GXT393264 HHP393244:HHP393264 HRL393244:HRL393264 IBH393244:IBH393264 ILD393244:ILD393264 IUZ393244:IUZ393264 JEV393244:JEV393264 JOR393244:JOR393264 JYN393244:JYN393264 KIJ393244:KIJ393264 KSF393244:KSF393264 LCB393244:LCB393264 LLX393244:LLX393264 LVT393244:LVT393264 MFP393244:MFP393264 MPL393244:MPL393264 MZH393244:MZH393264 NJD393244:NJD393264 NSZ393244:NSZ393264 OCV393244:OCV393264 OMR393244:OMR393264 OWN393244:OWN393264 PGJ393244:PGJ393264 PQF393244:PQF393264 QAB393244:QAB393264 QJX393244:QJX393264 QTT393244:QTT393264 RDP393244:RDP393264 RNL393244:RNL393264 RXH393244:RXH393264 SHD393244:SHD393264 SQZ393244:SQZ393264 TAV393244:TAV393264 TKR393244:TKR393264 TUN393244:TUN393264 UEJ393244:UEJ393264 UOF393244:UOF393264 UYB393244:UYB393264 VHX393244:VHX393264 VRT393244:VRT393264 WBP393244:WBP393264 WLL393244:WLL393264 WVH393244:WVH393264 XFD393244:XFD393264 IV458780:IV458800 SR458780:SR458800 ACN458780:ACN458800 AMJ458780:AMJ458800 AWF458780:AWF458800 BGB458780:BGB458800 BPX458780:BPX458800 BZT458780:BZT458800 CJP458780:CJP458800 CTL458780:CTL458800 DDH458780:DDH458800 DND458780:DND458800 DWZ458780:DWZ458800 EGV458780:EGV458800 EQR458780:EQR458800 FAN458780:FAN458800 FKJ458780:FKJ458800 FUF458780:FUF458800 GEB458780:GEB458800 GNX458780:GNX458800 GXT458780:GXT458800 HHP458780:HHP458800 HRL458780:HRL458800 IBH458780:IBH458800 ILD458780:ILD458800 IUZ458780:IUZ458800 JEV458780:JEV458800 JOR458780:JOR458800 JYN458780:JYN458800 KIJ458780:KIJ458800 KSF458780:KSF458800 LCB458780:LCB458800 LLX458780:LLX458800 LVT458780:LVT458800 MFP458780:MFP458800 MPL458780:MPL458800 MZH458780:MZH458800 NJD458780:NJD458800 NSZ458780:NSZ458800 OCV458780:OCV458800 OMR458780:OMR458800 OWN458780:OWN458800 PGJ458780:PGJ458800 PQF458780:PQF458800 QAB458780:QAB458800 QJX458780:QJX458800 QTT458780:QTT458800 RDP458780:RDP458800 RNL458780:RNL458800 RXH458780:RXH458800 SHD458780:SHD458800 SQZ458780:SQZ458800 TAV458780:TAV458800 TKR458780:TKR458800 TUN458780:TUN458800 UEJ458780:UEJ458800 UOF458780:UOF458800 UYB458780:UYB458800 VHX458780:VHX458800 VRT458780:VRT458800 WBP458780:WBP458800 WLL458780:WLL458800 WVH458780:WVH458800 XFD458780:XFD458800 IV524316:IV524336 SR524316:SR524336 ACN524316:ACN524336 AMJ524316:AMJ524336 AWF524316:AWF524336 BGB524316:BGB524336 BPX524316:BPX524336 BZT524316:BZT524336 CJP524316:CJP524336 CTL524316:CTL524336 DDH524316:DDH524336 DND524316:DND524336 DWZ524316:DWZ524336 EGV524316:EGV524336 EQR524316:EQR524336 FAN524316:FAN524336 FKJ524316:FKJ524336 FUF524316:FUF524336 GEB524316:GEB524336 GNX524316:GNX524336 GXT524316:GXT524336 HHP524316:HHP524336 HRL524316:HRL524336 IBH524316:IBH524336 ILD524316:ILD524336 IUZ524316:IUZ524336 JEV524316:JEV524336 JOR524316:JOR524336 JYN524316:JYN524336 KIJ524316:KIJ524336 KSF524316:KSF524336 LCB524316:LCB524336 LLX524316:LLX524336 LVT524316:LVT524336 MFP524316:MFP524336 MPL524316:MPL524336 MZH524316:MZH524336 NJD524316:NJD524336 NSZ524316:NSZ524336 OCV524316:OCV524336 OMR524316:OMR524336 OWN524316:OWN524336 PGJ524316:PGJ524336 PQF524316:PQF524336 QAB524316:QAB524336 QJX524316:QJX524336 QTT524316:QTT524336 RDP524316:RDP524336 RNL524316:RNL524336 RXH524316:RXH524336 SHD524316:SHD524336 SQZ524316:SQZ524336 TAV524316:TAV524336 TKR524316:TKR524336 TUN524316:TUN524336 UEJ524316:UEJ524336 UOF524316:UOF524336 UYB524316:UYB524336 VHX524316:VHX524336 VRT524316:VRT524336 WBP524316:WBP524336 WLL524316:WLL524336 WVH524316:WVH524336 XFD524316:XFD524336 IV589852:IV589872 SR589852:SR589872 ACN589852:ACN589872 AMJ589852:AMJ589872 AWF589852:AWF589872 BGB589852:BGB589872 BPX589852:BPX589872 BZT589852:BZT589872 CJP589852:CJP589872 CTL589852:CTL589872 DDH589852:DDH589872 DND589852:DND589872 DWZ589852:DWZ589872 EGV589852:EGV589872 EQR589852:EQR589872 FAN589852:FAN589872 FKJ589852:FKJ589872 FUF589852:FUF589872 GEB589852:GEB589872 GNX589852:GNX589872 GXT589852:GXT589872 HHP589852:HHP589872 HRL589852:HRL589872 IBH589852:IBH589872 ILD589852:ILD589872 IUZ589852:IUZ589872 JEV589852:JEV589872 JOR589852:JOR589872 JYN589852:JYN589872 KIJ589852:KIJ589872 KSF589852:KSF589872 LCB589852:LCB589872 LLX589852:LLX589872 LVT589852:LVT589872 MFP589852:MFP589872 MPL589852:MPL589872 MZH589852:MZH589872 NJD589852:NJD589872 NSZ589852:NSZ589872 OCV589852:OCV589872 OMR589852:OMR589872 OWN589852:OWN589872 PGJ589852:PGJ589872 PQF589852:PQF589872 QAB589852:QAB589872 QJX589852:QJX589872 QTT589852:QTT589872 RDP589852:RDP589872 RNL589852:RNL589872 RXH589852:RXH589872 SHD589852:SHD589872 SQZ589852:SQZ589872 TAV589852:TAV589872 TKR589852:TKR589872 TUN589852:TUN589872 UEJ589852:UEJ589872 UOF589852:UOF589872 UYB589852:UYB589872 VHX589852:VHX589872 VRT589852:VRT589872 WBP589852:WBP589872 WLL589852:WLL589872 WVH589852:WVH589872 XFD589852:XFD589872 IV655388:IV655408 SR655388:SR655408 ACN655388:ACN655408 AMJ655388:AMJ655408 AWF655388:AWF655408 BGB655388:BGB655408 BPX655388:BPX655408 BZT655388:BZT655408 CJP655388:CJP655408 CTL655388:CTL655408 DDH655388:DDH655408 DND655388:DND655408 DWZ655388:DWZ655408 EGV655388:EGV655408 EQR655388:EQR655408 FAN655388:FAN655408 FKJ655388:FKJ655408 FUF655388:FUF655408 GEB655388:GEB655408 GNX655388:GNX655408 GXT655388:GXT655408 HHP655388:HHP655408 HRL655388:HRL655408 IBH655388:IBH655408 ILD655388:ILD655408 IUZ655388:IUZ655408 JEV655388:JEV655408 JOR655388:JOR655408 JYN655388:JYN655408 KIJ655388:KIJ655408 KSF655388:KSF655408 LCB655388:LCB655408 LLX655388:LLX655408 LVT655388:LVT655408 MFP655388:MFP655408 MPL655388:MPL655408 MZH655388:MZH655408 NJD655388:NJD655408 NSZ655388:NSZ655408 OCV655388:OCV655408 OMR655388:OMR655408 OWN655388:OWN655408 PGJ655388:PGJ655408 PQF655388:PQF655408 QAB655388:QAB655408 QJX655388:QJX655408 QTT655388:QTT655408 RDP655388:RDP655408 RNL655388:RNL655408 RXH655388:RXH655408 SHD655388:SHD655408 SQZ655388:SQZ655408 TAV655388:TAV655408 TKR655388:TKR655408 TUN655388:TUN655408 UEJ655388:UEJ655408 UOF655388:UOF655408 UYB655388:UYB655408 VHX655388:VHX655408 VRT655388:VRT655408 WBP655388:WBP655408 WLL655388:WLL655408 WVH655388:WVH655408 XFD655388:XFD655408 IV720924:IV720944 SR720924:SR720944 ACN720924:ACN720944 AMJ720924:AMJ720944 AWF720924:AWF720944 BGB720924:BGB720944 BPX720924:BPX720944 BZT720924:BZT720944 CJP720924:CJP720944 CTL720924:CTL720944 DDH720924:DDH720944 DND720924:DND720944 DWZ720924:DWZ720944 EGV720924:EGV720944 EQR720924:EQR720944 FAN720924:FAN720944 FKJ720924:FKJ720944 FUF720924:FUF720944 GEB720924:GEB720944 GNX720924:GNX720944 GXT720924:GXT720944 HHP720924:HHP720944 HRL720924:HRL720944 IBH720924:IBH720944 ILD720924:ILD720944 IUZ720924:IUZ720944 JEV720924:JEV720944 JOR720924:JOR720944 JYN720924:JYN720944 KIJ720924:KIJ720944 KSF720924:KSF720944 LCB720924:LCB720944 LLX720924:LLX720944 LVT720924:LVT720944 MFP720924:MFP720944 MPL720924:MPL720944 MZH720924:MZH720944 NJD720924:NJD720944 NSZ720924:NSZ720944 OCV720924:OCV720944 OMR720924:OMR720944 OWN720924:OWN720944 PGJ720924:PGJ720944 PQF720924:PQF720944 QAB720924:QAB720944 QJX720924:QJX720944 QTT720924:QTT720944 RDP720924:RDP720944 RNL720924:RNL720944 RXH720924:RXH720944 SHD720924:SHD720944 SQZ720924:SQZ720944 TAV720924:TAV720944 TKR720924:TKR720944 TUN720924:TUN720944 UEJ720924:UEJ720944 UOF720924:UOF720944 UYB720924:UYB720944 VHX720924:VHX720944 VRT720924:VRT720944 WBP720924:WBP720944 WLL720924:WLL720944 WVH720924:WVH720944 XFD720924:XFD720944 IV786460:IV786480 SR786460:SR786480 ACN786460:ACN786480 AMJ786460:AMJ786480 AWF786460:AWF786480 BGB786460:BGB786480 BPX786460:BPX786480 BZT786460:BZT786480 CJP786460:CJP786480 CTL786460:CTL786480 DDH786460:DDH786480 DND786460:DND786480 DWZ786460:DWZ786480 EGV786460:EGV786480 EQR786460:EQR786480 FAN786460:FAN786480 FKJ786460:FKJ786480 FUF786460:FUF786480 GEB786460:GEB786480 GNX786460:GNX786480 GXT786460:GXT786480 HHP786460:HHP786480 HRL786460:HRL786480 IBH786460:IBH786480 ILD786460:ILD786480 IUZ786460:IUZ786480 JEV786460:JEV786480 JOR786460:JOR786480 JYN786460:JYN786480 KIJ786460:KIJ786480 KSF786460:KSF786480 LCB786460:LCB786480 LLX786460:LLX786480 LVT786460:LVT786480 MFP786460:MFP786480 MPL786460:MPL786480 MZH786460:MZH786480 NJD786460:NJD786480 NSZ786460:NSZ786480 OCV786460:OCV786480 OMR786460:OMR786480 OWN786460:OWN786480 PGJ786460:PGJ786480 PQF786460:PQF786480 QAB786460:QAB786480 QJX786460:QJX786480 QTT786460:QTT786480 RDP786460:RDP786480 RNL786460:RNL786480 RXH786460:RXH786480 SHD786460:SHD786480 SQZ786460:SQZ786480 TAV786460:TAV786480 TKR786460:TKR786480 TUN786460:TUN786480 UEJ786460:UEJ786480 UOF786460:UOF786480 UYB786460:UYB786480 VHX786460:VHX786480 VRT786460:VRT786480 WBP786460:WBP786480 WLL786460:WLL786480 WVH786460:WVH786480 XFD786460:XFD786480 IV851996:IV852016 SR851996:SR852016 ACN851996:ACN852016 AMJ851996:AMJ852016 AWF851996:AWF852016 BGB851996:BGB852016 BPX851996:BPX852016 BZT851996:BZT852016 CJP851996:CJP852016 CTL851996:CTL852016 DDH851996:DDH852016 DND851996:DND852016 DWZ851996:DWZ852016 EGV851996:EGV852016 EQR851996:EQR852016 FAN851996:FAN852016 FKJ851996:FKJ852016 FUF851996:FUF852016 GEB851996:GEB852016 GNX851996:GNX852016 GXT851996:GXT852016 HHP851996:HHP852016 HRL851996:HRL852016 IBH851996:IBH852016 ILD851996:ILD852016 IUZ851996:IUZ852016 JEV851996:JEV852016 JOR851996:JOR852016 JYN851996:JYN852016 KIJ851996:KIJ852016 KSF851996:KSF852016 LCB851996:LCB852016 LLX851996:LLX852016 LVT851996:LVT852016 MFP851996:MFP852016 MPL851996:MPL852016 MZH851996:MZH852016 NJD851996:NJD852016 NSZ851996:NSZ852016 OCV851996:OCV852016 OMR851996:OMR852016 OWN851996:OWN852016 PGJ851996:PGJ852016 PQF851996:PQF852016 QAB851996:QAB852016 QJX851996:QJX852016 QTT851996:QTT852016 RDP851996:RDP852016 RNL851996:RNL852016 RXH851996:RXH852016 SHD851996:SHD852016 SQZ851996:SQZ852016 TAV851996:TAV852016 TKR851996:TKR852016 TUN851996:TUN852016 UEJ851996:UEJ852016 UOF851996:UOF852016 UYB851996:UYB852016 VHX851996:VHX852016 VRT851996:VRT852016 WBP851996:WBP852016 WLL851996:WLL852016 WVH851996:WVH852016 XFD851996:XFD852016 IV917532:IV917552 SR917532:SR917552 ACN917532:ACN917552 AMJ917532:AMJ917552 AWF917532:AWF917552 BGB917532:BGB917552 BPX917532:BPX917552 BZT917532:BZT917552 CJP917532:CJP917552 CTL917532:CTL917552 DDH917532:DDH917552 DND917532:DND917552 DWZ917532:DWZ917552 EGV917532:EGV917552 EQR917532:EQR917552 FAN917532:FAN917552 FKJ917532:FKJ917552 FUF917532:FUF917552 GEB917532:GEB917552 GNX917532:GNX917552 GXT917532:GXT917552 HHP917532:HHP917552 HRL917532:HRL917552 IBH917532:IBH917552 ILD917532:ILD917552 IUZ917532:IUZ917552 JEV917532:JEV917552 JOR917532:JOR917552 JYN917532:JYN917552 KIJ917532:KIJ917552 KSF917532:KSF917552 LCB917532:LCB917552 LLX917532:LLX917552 LVT917532:LVT917552 MFP917532:MFP917552 MPL917532:MPL917552 MZH917532:MZH917552 NJD917532:NJD917552 NSZ917532:NSZ917552 OCV917532:OCV917552 OMR917532:OMR917552 OWN917532:OWN917552 PGJ917532:PGJ917552 PQF917532:PQF917552 QAB917532:QAB917552 QJX917532:QJX917552 QTT917532:QTT917552 RDP917532:RDP917552 RNL917532:RNL917552 RXH917532:RXH917552 SHD917532:SHD917552 SQZ917532:SQZ917552 TAV917532:TAV917552 TKR917532:TKR917552 TUN917532:TUN917552 UEJ917532:UEJ917552 UOF917532:UOF917552 UYB917532:UYB917552 VHX917532:VHX917552 VRT917532:VRT917552 WBP917532:WBP917552 WLL917532:WLL917552 WVH917532:WVH917552 XFD917532:XFD917552 IV983068:IV983088 SR983068:SR983088 ACN983068:ACN983088 AMJ983068:AMJ983088 AWF983068:AWF983088 BGB983068:BGB983088 BPX983068:BPX983088 BZT983068:BZT983088 CJP983068:CJP983088 CTL983068:CTL983088 DDH983068:DDH983088 DND983068:DND983088 DWZ983068:DWZ983088 EGV983068:EGV983088 EQR983068:EQR983088 FAN983068:FAN983088 FKJ983068:FKJ983088 FUF983068:FUF983088 GEB983068:GEB983088 GNX983068:GNX983088 GXT983068:GXT983088 HHP983068:HHP983088 HRL983068:HRL983088 IBH983068:IBH983088 ILD983068:ILD983088 IUZ983068:IUZ983088 JEV983068:JEV983088 JOR983068:JOR983088 JYN983068:JYN983088 KIJ983068:KIJ983088 KSF983068:KSF983088 LCB983068:LCB983088 LLX983068:LLX983088 LVT983068:LVT983088 MFP983068:MFP983088 MPL983068:MPL983088 MZH983068:MZH983088 NJD983068:NJD983088 NSZ983068:NSZ983088 OCV983068:OCV983088 OMR983068:OMR983088 OWN983068:OWN983088 PGJ983068:PGJ983088 PQF983068:PQF983088 QAB983068:QAB983088 QJX983068:QJX983088 QTT983068:QTT983088 RDP983068:RDP983088 RNL983068:RNL983088 RXH983068:RXH983088 SHD983068:SHD983088 SQZ983068:SQZ983088 TAV983068:TAV983088 TKR983068:TKR983088 TUN983068:TUN983088 UEJ983068:UEJ983088 UOF983068:UOF983088 UYB983068:UYB983088 VHX983068:VHX983088 VRT983068:VRT983088 WBP983068:WBP983088 WLL983068:WLL983088 WVH983068:WVH983088 XFD983068:XFD983088">
      <formula1>0</formula1>
      <formula2>1</formula2>
    </dataValidation>
  </dataValidations>
  <pageMargins left="0.7" right="0.7" top="0.75" bottom="0.75" header="0.3" footer="0.3"/>
  <pageSetup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5"/>
  <sheetViews>
    <sheetView topLeftCell="A97" zoomScale="80" zoomScaleNormal="80" workbookViewId="0">
      <selection activeCell="Q142" sqref="Q142"/>
    </sheetView>
  </sheetViews>
  <sheetFormatPr baseColWidth="1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51.5703125" style="31" customWidth="1"/>
    <col min="18" max="18" width="18.28515625" style="31" customWidth="1"/>
    <col min="19" max="22" width="6.42578125" style="31" customWidth="1"/>
    <col min="23" max="251" width="11.42578125" style="31"/>
    <col min="252" max="252" width="1" style="31" customWidth="1"/>
    <col min="253" max="253" width="4.28515625" style="31" customWidth="1"/>
    <col min="254" max="254" width="34.7109375" style="31" customWidth="1"/>
    <col min="255" max="255" width="0" style="31" hidden="1" customWidth="1"/>
    <col min="256" max="256" width="20" style="31" customWidth="1"/>
    <col min="257" max="257" width="20.85546875" style="31" customWidth="1"/>
    <col min="258" max="258" width="25" style="31" customWidth="1"/>
    <col min="259" max="259" width="18.7109375" style="31" customWidth="1"/>
    <col min="260" max="260" width="29.7109375" style="31" customWidth="1"/>
    <col min="261" max="261" width="13.42578125" style="31" customWidth="1"/>
    <col min="262" max="262" width="13.85546875" style="31" customWidth="1"/>
    <col min="263" max="267" width="16.5703125" style="31" customWidth="1"/>
    <col min="268" max="268" width="20.5703125" style="31" customWidth="1"/>
    <col min="269" max="269" width="21.140625" style="31" customWidth="1"/>
    <col min="270" max="270" width="9.5703125" style="31" customWidth="1"/>
    <col min="271" max="271" width="0.42578125" style="31" customWidth="1"/>
    <col min="272" max="278" width="6.42578125" style="31" customWidth="1"/>
    <col min="279" max="507" width="11.42578125" style="31"/>
    <col min="508" max="508" width="1" style="31" customWidth="1"/>
    <col min="509" max="509" width="4.28515625" style="31" customWidth="1"/>
    <col min="510" max="510" width="34.7109375" style="31" customWidth="1"/>
    <col min="511" max="511" width="0" style="31" hidden="1" customWidth="1"/>
    <col min="512" max="512" width="20" style="31" customWidth="1"/>
    <col min="513" max="513" width="20.85546875" style="31" customWidth="1"/>
    <col min="514" max="514" width="25" style="31" customWidth="1"/>
    <col min="515" max="515" width="18.7109375" style="31" customWidth="1"/>
    <col min="516" max="516" width="29.7109375" style="31" customWidth="1"/>
    <col min="517" max="517" width="13.42578125" style="31" customWidth="1"/>
    <col min="518" max="518" width="13.85546875" style="31" customWidth="1"/>
    <col min="519" max="523" width="16.5703125" style="31" customWidth="1"/>
    <col min="524" max="524" width="20.5703125" style="31" customWidth="1"/>
    <col min="525" max="525" width="21.140625" style="31" customWidth="1"/>
    <col min="526" max="526" width="9.5703125" style="31" customWidth="1"/>
    <col min="527" max="527" width="0.42578125" style="31" customWidth="1"/>
    <col min="528" max="534" width="6.42578125" style="31" customWidth="1"/>
    <col min="535" max="763" width="11.42578125" style="31"/>
    <col min="764" max="764" width="1" style="31" customWidth="1"/>
    <col min="765" max="765" width="4.28515625" style="31" customWidth="1"/>
    <col min="766" max="766" width="34.7109375" style="31" customWidth="1"/>
    <col min="767" max="767" width="0" style="31" hidden="1" customWidth="1"/>
    <col min="768" max="768" width="20" style="31" customWidth="1"/>
    <col min="769" max="769" width="20.85546875" style="31" customWidth="1"/>
    <col min="770" max="770" width="25" style="31" customWidth="1"/>
    <col min="771" max="771" width="18.7109375" style="31" customWidth="1"/>
    <col min="772" max="772" width="29.7109375" style="31" customWidth="1"/>
    <col min="773" max="773" width="13.42578125" style="31" customWidth="1"/>
    <col min="774" max="774" width="13.85546875" style="31" customWidth="1"/>
    <col min="775" max="779" width="16.5703125" style="31" customWidth="1"/>
    <col min="780" max="780" width="20.5703125" style="31" customWidth="1"/>
    <col min="781" max="781" width="21.140625" style="31" customWidth="1"/>
    <col min="782" max="782" width="9.5703125" style="31" customWidth="1"/>
    <col min="783" max="783" width="0.42578125" style="31" customWidth="1"/>
    <col min="784" max="790" width="6.42578125" style="31" customWidth="1"/>
    <col min="791" max="1019" width="11.42578125" style="31"/>
    <col min="1020" max="1020" width="1" style="31" customWidth="1"/>
    <col min="1021" max="1021" width="4.28515625" style="31" customWidth="1"/>
    <col min="1022" max="1022" width="34.7109375" style="31" customWidth="1"/>
    <col min="1023" max="1023" width="0" style="31" hidden="1" customWidth="1"/>
    <col min="1024" max="1024" width="20" style="31" customWidth="1"/>
    <col min="1025" max="1025" width="20.85546875" style="31" customWidth="1"/>
    <col min="1026" max="1026" width="25" style="31" customWidth="1"/>
    <col min="1027" max="1027" width="18.7109375" style="31" customWidth="1"/>
    <col min="1028" max="1028" width="29.7109375" style="31" customWidth="1"/>
    <col min="1029" max="1029" width="13.42578125" style="31" customWidth="1"/>
    <col min="1030" max="1030" width="13.85546875" style="31" customWidth="1"/>
    <col min="1031" max="1035" width="16.5703125" style="31" customWidth="1"/>
    <col min="1036" max="1036" width="20.5703125" style="31" customWidth="1"/>
    <col min="1037" max="1037" width="21.140625" style="31" customWidth="1"/>
    <col min="1038" max="1038" width="9.5703125" style="31" customWidth="1"/>
    <col min="1039" max="1039" width="0.42578125" style="31" customWidth="1"/>
    <col min="1040" max="1046" width="6.42578125" style="31" customWidth="1"/>
    <col min="1047" max="1275" width="11.42578125" style="31"/>
    <col min="1276" max="1276" width="1" style="31" customWidth="1"/>
    <col min="1277" max="1277" width="4.28515625" style="31" customWidth="1"/>
    <col min="1278" max="1278" width="34.7109375" style="31" customWidth="1"/>
    <col min="1279" max="1279" width="0" style="31" hidden="1" customWidth="1"/>
    <col min="1280" max="1280" width="20" style="31" customWidth="1"/>
    <col min="1281" max="1281" width="20.85546875" style="31" customWidth="1"/>
    <col min="1282" max="1282" width="25" style="31" customWidth="1"/>
    <col min="1283" max="1283" width="18.7109375" style="31" customWidth="1"/>
    <col min="1284" max="1284" width="29.7109375" style="31" customWidth="1"/>
    <col min="1285" max="1285" width="13.42578125" style="31" customWidth="1"/>
    <col min="1286" max="1286" width="13.85546875" style="31" customWidth="1"/>
    <col min="1287" max="1291" width="16.5703125" style="31" customWidth="1"/>
    <col min="1292" max="1292" width="20.5703125" style="31" customWidth="1"/>
    <col min="1293" max="1293" width="21.140625" style="31" customWidth="1"/>
    <col min="1294" max="1294" width="9.5703125" style="31" customWidth="1"/>
    <col min="1295" max="1295" width="0.42578125" style="31" customWidth="1"/>
    <col min="1296" max="1302" width="6.42578125" style="31" customWidth="1"/>
    <col min="1303" max="1531" width="11.42578125" style="31"/>
    <col min="1532" max="1532" width="1" style="31" customWidth="1"/>
    <col min="1533" max="1533" width="4.28515625" style="31" customWidth="1"/>
    <col min="1534" max="1534" width="34.7109375" style="31" customWidth="1"/>
    <col min="1535" max="1535" width="0" style="31" hidden="1" customWidth="1"/>
    <col min="1536" max="1536" width="20" style="31" customWidth="1"/>
    <col min="1537" max="1537" width="20.85546875" style="31" customWidth="1"/>
    <col min="1538" max="1538" width="25" style="31" customWidth="1"/>
    <col min="1539" max="1539" width="18.7109375" style="31" customWidth="1"/>
    <col min="1540" max="1540" width="29.7109375" style="31" customWidth="1"/>
    <col min="1541" max="1541" width="13.42578125" style="31" customWidth="1"/>
    <col min="1542" max="1542" width="13.85546875" style="31" customWidth="1"/>
    <col min="1543" max="1547" width="16.5703125" style="31" customWidth="1"/>
    <col min="1548" max="1548" width="20.5703125" style="31" customWidth="1"/>
    <col min="1549" max="1549" width="21.140625" style="31" customWidth="1"/>
    <col min="1550" max="1550" width="9.5703125" style="31" customWidth="1"/>
    <col min="1551" max="1551" width="0.42578125" style="31" customWidth="1"/>
    <col min="1552" max="1558" width="6.42578125" style="31" customWidth="1"/>
    <col min="1559" max="1787" width="11.42578125" style="31"/>
    <col min="1788" max="1788" width="1" style="31" customWidth="1"/>
    <col min="1789" max="1789" width="4.28515625" style="31" customWidth="1"/>
    <col min="1790" max="1790" width="34.7109375" style="31" customWidth="1"/>
    <col min="1791" max="1791" width="0" style="31" hidden="1" customWidth="1"/>
    <col min="1792" max="1792" width="20" style="31" customWidth="1"/>
    <col min="1793" max="1793" width="20.85546875" style="31" customWidth="1"/>
    <col min="1794" max="1794" width="25" style="31" customWidth="1"/>
    <col min="1795" max="1795" width="18.7109375" style="31" customWidth="1"/>
    <col min="1796" max="1796" width="29.7109375" style="31" customWidth="1"/>
    <col min="1797" max="1797" width="13.42578125" style="31" customWidth="1"/>
    <col min="1798" max="1798" width="13.85546875" style="31" customWidth="1"/>
    <col min="1799" max="1803" width="16.5703125" style="31" customWidth="1"/>
    <col min="1804" max="1804" width="20.5703125" style="31" customWidth="1"/>
    <col min="1805" max="1805" width="21.140625" style="31" customWidth="1"/>
    <col min="1806" max="1806" width="9.5703125" style="31" customWidth="1"/>
    <col min="1807" max="1807" width="0.42578125" style="31" customWidth="1"/>
    <col min="1808" max="1814" width="6.42578125" style="31" customWidth="1"/>
    <col min="1815" max="2043" width="11.42578125" style="31"/>
    <col min="2044" max="2044" width="1" style="31" customWidth="1"/>
    <col min="2045" max="2045" width="4.28515625" style="31" customWidth="1"/>
    <col min="2046" max="2046" width="34.7109375" style="31" customWidth="1"/>
    <col min="2047" max="2047" width="0" style="31" hidden="1" customWidth="1"/>
    <col min="2048" max="2048" width="20" style="31" customWidth="1"/>
    <col min="2049" max="2049" width="20.85546875" style="31" customWidth="1"/>
    <col min="2050" max="2050" width="25" style="31" customWidth="1"/>
    <col min="2051" max="2051" width="18.7109375" style="31" customWidth="1"/>
    <col min="2052" max="2052" width="29.7109375" style="31" customWidth="1"/>
    <col min="2053" max="2053" width="13.42578125" style="31" customWidth="1"/>
    <col min="2054" max="2054" width="13.85546875" style="31" customWidth="1"/>
    <col min="2055" max="2059" width="16.5703125" style="31" customWidth="1"/>
    <col min="2060" max="2060" width="20.5703125" style="31" customWidth="1"/>
    <col min="2061" max="2061" width="21.140625" style="31" customWidth="1"/>
    <col min="2062" max="2062" width="9.5703125" style="31" customWidth="1"/>
    <col min="2063" max="2063" width="0.42578125" style="31" customWidth="1"/>
    <col min="2064" max="2070" width="6.42578125" style="31" customWidth="1"/>
    <col min="2071" max="2299" width="11.42578125" style="31"/>
    <col min="2300" max="2300" width="1" style="31" customWidth="1"/>
    <col min="2301" max="2301" width="4.28515625" style="31" customWidth="1"/>
    <col min="2302" max="2302" width="34.7109375" style="31" customWidth="1"/>
    <col min="2303" max="2303" width="0" style="31" hidden="1" customWidth="1"/>
    <col min="2304" max="2304" width="20" style="31" customWidth="1"/>
    <col min="2305" max="2305" width="20.85546875" style="31" customWidth="1"/>
    <col min="2306" max="2306" width="25" style="31" customWidth="1"/>
    <col min="2307" max="2307" width="18.7109375" style="31" customWidth="1"/>
    <col min="2308" max="2308" width="29.7109375" style="31" customWidth="1"/>
    <col min="2309" max="2309" width="13.42578125" style="31" customWidth="1"/>
    <col min="2310" max="2310" width="13.85546875" style="31" customWidth="1"/>
    <col min="2311" max="2315" width="16.5703125" style="31" customWidth="1"/>
    <col min="2316" max="2316" width="20.5703125" style="31" customWidth="1"/>
    <col min="2317" max="2317" width="21.140625" style="31" customWidth="1"/>
    <col min="2318" max="2318" width="9.5703125" style="31" customWidth="1"/>
    <col min="2319" max="2319" width="0.42578125" style="31" customWidth="1"/>
    <col min="2320" max="2326" width="6.42578125" style="31" customWidth="1"/>
    <col min="2327" max="2555" width="11.42578125" style="31"/>
    <col min="2556" max="2556" width="1" style="31" customWidth="1"/>
    <col min="2557" max="2557" width="4.28515625" style="31" customWidth="1"/>
    <col min="2558" max="2558" width="34.7109375" style="31" customWidth="1"/>
    <col min="2559" max="2559" width="0" style="31" hidden="1" customWidth="1"/>
    <col min="2560" max="2560" width="20" style="31" customWidth="1"/>
    <col min="2561" max="2561" width="20.85546875" style="31" customWidth="1"/>
    <col min="2562" max="2562" width="25" style="31" customWidth="1"/>
    <col min="2563" max="2563" width="18.7109375" style="31" customWidth="1"/>
    <col min="2564" max="2564" width="29.7109375" style="31" customWidth="1"/>
    <col min="2565" max="2565" width="13.42578125" style="31" customWidth="1"/>
    <col min="2566" max="2566" width="13.85546875" style="31" customWidth="1"/>
    <col min="2567" max="2571" width="16.5703125" style="31" customWidth="1"/>
    <col min="2572" max="2572" width="20.5703125" style="31" customWidth="1"/>
    <col min="2573" max="2573" width="21.140625" style="31" customWidth="1"/>
    <col min="2574" max="2574" width="9.5703125" style="31" customWidth="1"/>
    <col min="2575" max="2575" width="0.42578125" style="31" customWidth="1"/>
    <col min="2576" max="2582" width="6.42578125" style="31" customWidth="1"/>
    <col min="2583" max="2811" width="11.42578125" style="31"/>
    <col min="2812" max="2812" width="1" style="31" customWidth="1"/>
    <col min="2813" max="2813" width="4.28515625" style="31" customWidth="1"/>
    <col min="2814" max="2814" width="34.7109375" style="31" customWidth="1"/>
    <col min="2815" max="2815" width="0" style="31" hidden="1" customWidth="1"/>
    <col min="2816" max="2816" width="20" style="31" customWidth="1"/>
    <col min="2817" max="2817" width="20.85546875" style="31" customWidth="1"/>
    <col min="2818" max="2818" width="25" style="31" customWidth="1"/>
    <col min="2819" max="2819" width="18.7109375" style="31" customWidth="1"/>
    <col min="2820" max="2820" width="29.7109375" style="31" customWidth="1"/>
    <col min="2821" max="2821" width="13.42578125" style="31" customWidth="1"/>
    <col min="2822" max="2822" width="13.85546875" style="31" customWidth="1"/>
    <col min="2823" max="2827" width="16.5703125" style="31" customWidth="1"/>
    <col min="2828" max="2828" width="20.5703125" style="31" customWidth="1"/>
    <col min="2829" max="2829" width="21.140625" style="31" customWidth="1"/>
    <col min="2830" max="2830" width="9.5703125" style="31" customWidth="1"/>
    <col min="2831" max="2831" width="0.42578125" style="31" customWidth="1"/>
    <col min="2832" max="2838" width="6.42578125" style="31" customWidth="1"/>
    <col min="2839" max="3067" width="11.42578125" style="31"/>
    <col min="3068" max="3068" width="1" style="31" customWidth="1"/>
    <col min="3069" max="3069" width="4.28515625" style="31" customWidth="1"/>
    <col min="3070" max="3070" width="34.7109375" style="31" customWidth="1"/>
    <col min="3071" max="3071" width="0" style="31" hidden="1" customWidth="1"/>
    <col min="3072" max="3072" width="20" style="31" customWidth="1"/>
    <col min="3073" max="3073" width="20.85546875" style="31" customWidth="1"/>
    <col min="3074" max="3074" width="25" style="31" customWidth="1"/>
    <col min="3075" max="3075" width="18.7109375" style="31" customWidth="1"/>
    <col min="3076" max="3076" width="29.7109375" style="31" customWidth="1"/>
    <col min="3077" max="3077" width="13.42578125" style="31" customWidth="1"/>
    <col min="3078" max="3078" width="13.85546875" style="31" customWidth="1"/>
    <col min="3079" max="3083" width="16.5703125" style="31" customWidth="1"/>
    <col min="3084" max="3084" width="20.5703125" style="31" customWidth="1"/>
    <col min="3085" max="3085" width="21.140625" style="31" customWidth="1"/>
    <col min="3086" max="3086" width="9.5703125" style="31" customWidth="1"/>
    <col min="3087" max="3087" width="0.42578125" style="31" customWidth="1"/>
    <col min="3088" max="3094" width="6.42578125" style="31" customWidth="1"/>
    <col min="3095" max="3323" width="11.42578125" style="31"/>
    <col min="3324" max="3324" width="1" style="31" customWidth="1"/>
    <col min="3325" max="3325" width="4.28515625" style="31" customWidth="1"/>
    <col min="3326" max="3326" width="34.7109375" style="31" customWidth="1"/>
    <col min="3327" max="3327" width="0" style="31" hidden="1" customWidth="1"/>
    <col min="3328" max="3328" width="20" style="31" customWidth="1"/>
    <col min="3329" max="3329" width="20.85546875" style="31" customWidth="1"/>
    <col min="3330" max="3330" width="25" style="31" customWidth="1"/>
    <col min="3331" max="3331" width="18.7109375" style="31" customWidth="1"/>
    <col min="3332" max="3332" width="29.7109375" style="31" customWidth="1"/>
    <col min="3333" max="3333" width="13.42578125" style="31" customWidth="1"/>
    <col min="3334" max="3334" width="13.85546875" style="31" customWidth="1"/>
    <col min="3335" max="3339" width="16.5703125" style="31" customWidth="1"/>
    <col min="3340" max="3340" width="20.5703125" style="31" customWidth="1"/>
    <col min="3341" max="3341" width="21.140625" style="31" customWidth="1"/>
    <col min="3342" max="3342" width="9.5703125" style="31" customWidth="1"/>
    <col min="3343" max="3343" width="0.42578125" style="31" customWidth="1"/>
    <col min="3344" max="3350" width="6.42578125" style="31" customWidth="1"/>
    <col min="3351" max="3579" width="11.42578125" style="31"/>
    <col min="3580" max="3580" width="1" style="31" customWidth="1"/>
    <col min="3581" max="3581" width="4.28515625" style="31" customWidth="1"/>
    <col min="3582" max="3582" width="34.7109375" style="31" customWidth="1"/>
    <col min="3583" max="3583" width="0" style="31" hidden="1" customWidth="1"/>
    <col min="3584" max="3584" width="20" style="31" customWidth="1"/>
    <col min="3585" max="3585" width="20.85546875" style="31" customWidth="1"/>
    <col min="3586" max="3586" width="25" style="31" customWidth="1"/>
    <col min="3587" max="3587" width="18.7109375" style="31" customWidth="1"/>
    <col min="3588" max="3588" width="29.7109375" style="31" customWidth="1"/>
    <col min="3589" max="3589" width="13.42578125" style="31" customWidth="1"/>
    <col min="3590" max="3590" width="13.85546875" style="31" customWidth="1"/>
    <col min="3591" max="3595" width="16.5703125" style="31" customWidth="1"/>
    <col min="3596" max="3596" width="20.5703125" style="31" customWidth="1"/>
    <col min="3597" max="3597" width="21.140625" style="31" customWidth="1"/>
    <col min="3598" max="3598" width="9.5703125" style="31" customWidth="1"/>
    <col min="3599" max="3599" width="0.42578125" style="31" customWidth="1"/>
    <col min="3600" max="3606" width="6.42578125" style="31" customWidth="1"/>
    <col min="3607" max="3835" width="11.42578125" style="31"/>
    <col min="3836" max="3836" width="1" style="31" customWidth="1"/>
    <col min="3837" max="3837" width="4.28515625" style="31" customWidth="1"/>
    <col min="3838" max="3838" width="34.7109375" style="31" customWidth="1"/>
    <col min="3839" max="3839" width="0" style="31" hidden="1" customWidth="1"/>
    <col min="3840" max="3840" width="20" style="31" customWidth="1"/>
    <col min="3841" max="3841" width="20.85546875" style="31" customWidth="1"/>
    <col min="3842" max="3842" width="25" style="31" customWidth="1"/>
    <col min="3843" max="3843" width="18.7109375" style="31" customWidth="1"/>
    <col min="3844" max="3844" width="29.7109375" style="31" customWidth="1"/>
    <col min="3845" max="3845" width="13.42578125" style="31" customWidth="1"/>
    <col min="3846" max="3846" width="13.85546875" style="31" customWidth="1"/>
    <col min="3847" max="3851" width="16.5703125" style="31" customWidth="1"/>
    <col min="3852" max="3852" width="20.5703125" style="31" customWidth="1"/>
    <col min="3853" max="3853" width="21.140625" style="31" customWidth="1"/>
    <col min="3854" max="3854" width="9.5703125" style="31" customWidth="1"/>
    <col min="3855" max="3855" width="0.42578125" style="31" customWidth="1"/>
    <col min="3856" max="3862" width="6.42578125" style="31" customWidth="1"/>
    <col min="3863" max="4091" width="11.42578125" style="31"/>
    <col min="4092" max="4092" width="1" style="31" customWidth="1"/>
    <col min="4093" max="4093" width="4.28515625" style="31" customWidth="1"/>
    <col min="4094" max="4094" width="34.7109375" style="31" customWidth="1"/>
    <col min="4095" max="4095" width="0" style="31" hidden="1" customWidth="1"/>
    <col min="4096" max="4096" width="20" style="31" customWidth="1"/>
    <col min="4097" max="4097" width="20.85546875" style="31" customWidth="1"/>
    <col min="4098" max="4098" width="25" style="31" customWidth="1"/>
    <col min="4099" max="4099" width="18.7109375" style="31" customWidth="1"/>
    <col min="4100" max="4100" width="29.7109375" style="31" customWidth="1"/>
    <col min="4101" max="4101" width="13.42578125" style="31" customWidth="1"/>
    <col min="4102" max="4102" width="13.85546875" style="31" customWidth="1"/>
    <col min="4103" max="4107" width="16.5703125" style="31" customWidth="1"/>
    <col min="4108" max="4108" width="20.5703125" style="31" customWidth="1"/>
    <col min="4109" max="4109" width="21.140625" style="31" customWidth="1"/>
    <col min="4110" max="4110" width="9.5703125" style="31" customWidth="1"/>
    <col min="4111" max="4111" width="0.42578125" style="31" customWidth="1"/>
    <col min="4112" max="4118" width="6.42578125" style="31" customWidth="1"/>
    <col min="4119" max="4347" width="11.42578125" style="31"/>
    <col min="4348" max="4348" width="1" style="31" customWidth="1"/>
    <col min="4349" max="4349" width="4.28515625" style="31" customWidth="1"/>
    <col min="4350" max="4350" width="34.7109375" style="31" customWidth="1"/>
    <col min="4351" max="4351" width="0" style="31" hidden="1" customWidth="1"/>
    <col min="4352" max="4352" width="20" style="31" customWidth="1"/>
    <col min="4353" max="4353" width="20.85546875" style="31" customWidth="1"/>
    <col min="4354" max="4354" width="25" style="31" customWidth="1"/>
    <col min="4355" max="4355" width="18.7109375" style="31" customWidth="1"/>
    <col min="4356" max="4356" width="29.7109375" style="31" customWidth="1"/>
    <col min="4357" max="4357" width="13.42578125" style="31" customWidth="1"/>
    <col min="4358" max="4358" width="13.85546875" style="31" customWidth="1"/>
    <col min="4359" max="4363" width="16.5703125" style="31" customWidth="1"/>
    <col min="4364" max="4364" width="20.5703125" style="31" customWidth="1"/>
    <col min="4365" max="4365" width="21.140625" style="31" customWidth="1"/>
    <col min="4366" max="4366" width="9.5703125" style="31" customWidth="1"/>
    <col min="4367" max="4367" width="0.42578125" style="31" customWidth="1"/>
    <col min="4368" max="4374" width="6.42578125" style="31" customWidth="1"/>
    <col min="4375" max="4603" width="11.42578125" style="31"/>
    <col min="4604" max="4604" width="1" style="31" customWidth="1"/>
    <col min="4605" max="4605" width="4.28515625" style="31" customWidth="1"/>
    <col min="4606" max="4606" width="34.7109375" style="31" customWidth="1"/>
    <col min="4607" max="4607" width="0" style="31" hidden="1" customWidth="1"/>
    <col min="4608" max="4608" width="20" style="31" customWidth="1"/>
    <col min="4609" max="4609" width="20.85546875" style="31" customWidth="1"/>
    <col min="4610" max="4610" width="25" style="31" customWidth="1"/>
    <col min="4611" max="4611" width="18.7109375" style="31" customWidth="1"/>
    <col min="4612" max="4612" width="29.7109375" style="31" customWidth="1"/>
    <col min="4613" max="4613" width="13.42578125" style="31" customWidth="1"/>
    <col min="4614" max="4614" width="13.85546875" style="31" customWidth="1"/>
    <col min="4615" max="4619" width="16.5703125" style="31" customWidth="1"/>
    <col min="4620" max="4620" width="20.5703125" style="31" customWidth="1"/>
    <col min="4621" max="4621" width="21.140625" style="31" customWidth="1"/>
    <col min="4622" max="4622" width="9.5703125" style="31" customWidth="1"/>
    <col min="4623" max="4623" width="0.42578125" style="31" customWidth="1"/>
    <col min="4624" max="4630" width="6.42578125" style="31" customWidth="1"/>
    <col min="4631" max="4859" width="11.42578125" style="31"/>
    <col min="4860" max="4860" width="1" style="31" customWidth="1"/>
    <col min="4861" max="4861" width="4.28515625" style="31" customWidth="1"/>
    <col min="4862" max="4862" width="34.7109375" style="31" customWidth="1"/>
    <col min="4863" max="4863" width="0" style="31" hidden="1" customWidth="1"/>
    <col min="4864" max="4864" width="20" style="31" customWidth="1"/>
    <col min="4865" max="4865" width="20.85546875" style="31" customWidth="1"/>
    <col min="4866" max="4866" width="25" style="31" customWidth="1"/>
    <col min="4867" max="4867" width="18.7109375" style="31" customWidth="1"/>
    <col min="4868" max="4868" width="29.7109375" style="31" customWidth="1"/>
    <col min="4869" max="4869" width="13.42578125" style="31" customWidth="1"/>
    <col min="4870" max="4870" width="13.85546875" style="31" customWidth="1"/>
    <col min="4871" max="4875" width="16.5703125" style="31" customWidth="1"/>
    <col min="4876" max="4876" width="20.5703125" style="31" customWidth="1"/>
    <col min="4877" max="4877" width="21.140625" style="31" customWidth="1"/>
    <col min="4878" max="4878" width="9.5703125" style="31" customWidth="1"/>
    <col min="4879" max="4879" width="0.42578125" style="31" customWidth="1"/>
    <col min="4880" max="4886" width="6.42578125" style="31" customWidth="1"/>
    <col min="4887" max="5115" width="11.42578125" style="31"/>
    <col min="5116" max="5116" width="1" style="31" customWidth="1"/>
    <col min="5117" max="5117" width="4.28515625" style="31" customWidth="1"/>
    <col min="5118" max="5118" width="34.7109375" style="31" customWidth="1"/>
    <col min="5119" max="5119" width="0" style="31" hidden="1" customWidth="1"/>
    <col min="5120" max="5120" width="20" style="31" customWidth="1"/>
    <col min="5121" max="5121" width="20.85546875" style="31" customWidth="1"/>
    <col min="5122" max="5122" width="25" style="31" customWidth="1"/>
    <col min="5123" max="5123" width="18.7109375" style="31" customWidth="1"/>
    <col min="5124" max="5124" width="29.7109375" style="31" customWidth="1"/>
    <col min="5125" max="5125" width="13.42578125" style="31" customWidth="1"/>
    <col min="5126" max="5126" width="13.85546875" style="31" customWidth="1"/>
    <col min="5127" max="5131" width="16.5703125" style="31" customWidth="1"/>
    <col min="5132" max="5132" width="20.5703125" style="31" customWidth="1"/>
    <col min="5133" max="5133" width="21.140625" style="31" customWidth="1"/>
    <col min="5134" max="5134" width="9.5703125" style="31" customWidth="1"/>
    <col min="5135" max="5135" width="0.42578125" style="31" customWidth="1"/>
    <col min="5136" max="5142" width="6.42578125" style="31" customWidth="1"/>
    <col min="5143" max="5371" width="11.42578125" style="31"/>
    <col min="5372" max="5372" width="1" style="31" customWidth="1"/>
    <col min="5373" max="5373" width="4.28515625" style="31" customWidth="1"/>
    <col min="5374" max="5374" width="34.7109375" style="31" customWidth="1"/>
    <col min="5375" max="5375" width="0" style="31" hidden="1" customWidth="1"/>
    <col min="5376" max="5376" width="20" style="31" customWidth="1"/>
    <col min="5377" max="5377" width="20.85546875" style="31" customWidth="1"/>
    <col min="5378" max="5378" width="25" style="31" customWidth="1"/>
    <col min="5379" max="5379" width="18.7109375" style="31" customWidth="1"/>
    <col min="5380" max="5380" width="29.7109375" style="31" customWidth="1"/>
    <col min="5381" max="5381" width="13.42578125" style="31" customWidth="1"/>
    <col min="5382" max="5382" width="13.85546875" style="31" customWidth="1"/>
    <col min="5383" max="5387" width="16.5703125" style="31" customWidth="1"/>
    <col min="5388" max="5388" width="20.5703125" style="31" customWidth="1"/>
    <col min="5389" max="5389" width="21.140625" style="31" customWidth="1"/>
    <col min="5390" max="5390" width="9.5703125" style="31" customWidth="1"/>
    <col min="5391" max="5391" width="0.42578125" style="31" customWidth="1"/>
    <col min="5392" max="5398" width="6.42578125" style="31" customWidth="1"/>
    <col min="5399" max="5627" width="11.42578125" style="31"/>
    <col min="5628" max="5628" width="1" style="31" customWidth="1"/>
    <col min="5629" max="5629" width="4.28515625" style="31" customWidth="1"/>
    <col min="5630" max="5630" width="34.7109375" style="31" customWidth="1"/>
    <col min="5631" max="5631" width="0" style="31" hidden="1" customWidth="1"/>
    <col min="5632" max="5632" width="20" style="31" customWidth="1"/>
    <col min="5633" max="5633" width="20.85546875" style="31" customWidth="1"/>
    <col min="5634" max="5634" width="25" style="31" customWidth="1"/>
    <col min="5635" max="5635" width="18.7109375" style="31" customWidth="1"/>
    <col min="5636" max="5636" width="29.7109375" style="31" customWidth="1"/>
    <col min="5637" max="5637" width="13.42578125" style="31" customWidth="1"/>
    <col min="5638" max="5638" width="13.85546875" style="31" customWidth="1"/>
    <col min="5639" max="5643" width="16.5703125" style="31" customWidth="1"/>
    <col min="5644" max="5644" width="20.5703125" style="31" customWidth="1"/>
    <col min="5645" max="5645" width="21.140625" style="31" customWidth="1"/>
    <col min="5646" max="5646" width="9.5703125" style="31" customWidth="1"/>
    <col min="5647" max="5647" width="0.42578125" style="31" customWidth="1"/>
    <col min="5648" max="5654" width="6.42578125" style="31" customWidth="1"/>
    <col min="5655" max="5883" width="11.42578125" style="31"/>
    <col min="5884" max="5884" width="1" style="31" customWidth="1"/>
    <col min="5885" max="5885" width="4.28515625" style="31" customWidth="1"/>
    <col min="5886" max="5886" width="34.7109375" style="31" customWidth="1"/>
    <col min="5887" max="5887" width="0" style="31" hidden="1" customWidth="1"/>
    <col min="5888" max="5888" width="20" style="31" customWidth="1"/>
    <col min="5889" max="5889" width="20.85546875" style="31" customWidth="1"/>
    <col min="5890" max="5890" width="25" style="31" customWidth="1"/>
    <col min="5891" max="5891" width="18.7109375" style="31" customWidth="1"/>
    <col min="5892" max="5892" width="29.7109375" style="31" customWidth="1"/>
    <col min="5893" max="5893" width="13.42578125" style="31" customWidth="1"/>
    <col min="5894" max="5894" width="13.85546875" style="31" customWidth="1"/>
    <col min="5895" max="5899" width="16.5703125" style="31" customWidth="1"/>
    <col min="5900" max="5900" width="20.5703125" style="31" customWidth="1"/>
    <col min="5901" max="5901" width="21.140625" style="31" customWidth="1"/>
    <col min="5902" max="5902" width="9.5703125" style="31" customWidth="1"/>
    <col min="5903" max="5903" width="0.42578125" style="31" customWidth="1"/>
    <col min="5904" max="5910" width="6.42578125" style="31" customWidth="1"/>
    <col min="5911" max="6139" width="11.42578125" style="31"/>
    <col min="6140" max="6140" width="1" style="31" customWidth="1"/>
    <col min="6141" max="6141" width="4.28515625" style="31" customWidth="1"/>
    <col min="6142" max="6142" width="34.7109375" style="31" customWidth="1"/>
    <col min="6143" max="6143" width="0" style="31" hidden="1" customWidth="1"/>
    <col min="6144" max="6144" width="20" style="31" customWidth="1"/>
    <col min="6145" max="6145" width="20.85546875" style="31" customWidth="1"/>
    <col min="6146" max="6146" width="25" style="31" customWidth="1"/>
    <col min="6147" max="6147" width="18.7109375" style="31" customWidth="1"/>
    <col min="6148" max="6148" width="29.7109375" style="31" customWidth="1"/>
    <col min="6149" max="6149" width="13.42578125" style="31" customWidth="1"/>
    <col min="6150" max="6150" width="13.85546875" style="31" customWidth="1"/>
    <col min="6151" max="6155" width="16.5703125" style="31" customWidth="1"/>
    <col min="6156" max="6156" width="20.5703125" style="31" customWidth="1"/>
    <col min="6157" max="6157" width="21.140625" style="31" customWidth="1"/>
    <col min="6158" max="6158" width="9.5703125" style="31" customWidth="1"/>
    <col min="6159" max="6159" width="0.42578125" style="31" customWidth="1"/>
    <col min="6160" max="6166" width="6.42578125" style="31" customWidth="1"/>
    <col min="6167" max="6395" width="11.42578125" style="31"/>
    <col min="6396" max="6396" width="1" style="31" customWidth="1"/>
    <col min="6397" max="6397" width="4.28515625" style="31" customWidth="1"/>
    <col min="6398" max="6398" width="34.7109375" style="31" customWidth="1"/>
    <col min="6399" max="6399" width="0" style="31" hidden="1" customWidth="1"/>
    <col min="6400" max="6400" width="20" style="31" customWidth="1"/>
    <col min="6401" max="6401" width="20.85546875" style="31" customWidth="1"/>
    <col min="6402" max="6402" width="25" style="31" customWidth="1"/>
    <col min="6403" max="6403" width="18.7109375" style="31" customWidth="1"/>
    <col min="6404" max="6404" width="29.7109375" style="31" customWidth="1"/>
    <col min="6405" max="6405" width="13.42578125" style="31" customWidth="1"/>
    <col min="6406" max="6406" width="13.85546875" style="31" customWidth="1"/>
    <col min="6407" max="6411" width="16.5703125" style="31" customWidth="1"/>
    <col min="6412" max="6412" width="20.5703125" style="31" customWidth="1"/>
    <col min="6413" max="6413" width="21.140625" style="31" customWidth="1"/>
    <col min="6414" max="6414" width="9.5703125" style="31" customWidth="1"/>
    <col min="6415" max="6415" width="0.42578125" style="31" customWidth="1"/>
    <col min="6416" max="6422" width="6.42578125" style="31" customWidth="1"/>
    <col min="6423" max="6651" width="11.42578125" style="31"/>
    <col min="6652" max="6652" width="1" style="31" customWidth="1"/>
    <col min="6653" max="6653" width="4.28515625" style="31" customWidth="1"/>
    <col min="6654" max="6654" width="34.7109375" style="31" customWidth="1"/>
    <col min="6655" max="6655" width="0" style="31" hidden="1" customWidth="1"/>
    <col min="6656" max="6656" width="20" style="31" customWidth="1"/>
    <col min="6657" max="6657" width="20.85546875" style="31" customWidth="1"/>
    <col min="6658" max="6658" width="25" style="31" customWidth="1"/>
    <col min="6659" max="6659" width="18.7109375" style="31" customWidth="1"/>
    <col min="6660" max="6660" width="29.7109375" style="31" customWidth="1"/>
    <col min="6661" max="6661" width="13.42578125" style="31" customWidth="1"/>
    <col min="6662" max="6662" width="13.85546875" style="31" customWidth="1"/>
    <col min="6663" max="6667" width="16.5703125" style="31" customWidth="1"/>
    <col min="6668" max="6668" width="20.5703125" style="31" customWidth="1"/>
    <col min="6669" max="6669" width="21.140625" style="31" customWidth="1"/>
    <col min="6670" max="6670" width="9.5703125" style="31" customWidth="1"/>
    <col min="6671" max="6671" width="0.42578125" style="31" customWidth="1"/>
    <col min="6672" max="6678" width="6.42578125" style="31" customWidth="1"/>
    <col min="6679" max="6907" width="11.42578125" style="31"/>
    <col min="6908" max="6908" width="1" style="31" customWidth="1"/>
    <col min="6909" max="6909" width="4.28515625" style="31" customWidth="1"/>
    <col min="6910" max="6910" width="34.7109375" style="31" customWidth="1"/>
    <col min="6911" max="6911" width="0" style="31" hidden="1" customWidth="1"/>
    <col min="6912" max="6912" width="20" style="31" customWidth="1"/>
    <col min="6913" max="6913" width="20.85546875" style="31" customWidth="1"/>
    <col min="6914" max="6914" width="25" style="31" customWidth="1"/>
    <col min="6915" max="6915" width="18.7109375" style="31" customWidth="1"/>
    <col min="6916" max="6916" width="29.7109375" style="31" customWidth="1"/>
    <col min="6917" max="6917" width="13.42578125" style="31" customWidth="1"/>
    <col min="6918" max="6918" width="13.85546875" style="31" customWidth="1"/>
    <col min="6919" max="6923" width="16.5703125" style="31" customWidth="1"/>
    <col min="6924" max="6924" width="20.5703125" style="31" customWidth="1"/>
    <col min="6925" max="6925" width="21.140625" style="31" customWidth="1"/>
    <col min="6926" max="6926" width="9.5703125" style="31" customWidth="1"/>
    <col min="6927" max="6927" width="0.42578125" style="31" customWidth="1"/>
    <col min="6928" max="6934" width="6.42578125" style="31" customWidth="1"/>
    <col min="6935" max="7163" width="11.42578125" style="31"/>
    <col min="7164" max="7164" width="1" style="31" customWidth="1"/>
    <col min="7165" max="7165" width="4.28515625" style="31" customWidth="1"/>
    <col min="7166" max="7166" width="34.7109375" style="31" customWidth="1"/>
    <col min="7167" max="7167" width="0" style="31" hidden="1" customWidth="1"/>
    <col min="7168" max="7168" width="20" style="31" customWidth="1"/>
    <col min="7169" max="7169" width="20.85546875" style="31" customWidth="1"/>
    <col min="7170" max="7170" width="25" style="31" customWidth="1"/>
    <col min="7171" max="7171" width="18.7109375" style="31" customWidth="1"/>
    <col min="7172" max="7172" width="29.7109375" style="31" customWidth="1"/>
    <col min="7173" max="7173" width="13.42578125" style="31" customWidth="1"/>
    <col min="7174" max="7174" width="13.85546875" style="31" customWidth="1"/>
    <col min="7175" max="7179" width="16.5703125" style="31" customWidth="1"/>
    <col min="7180" max="7180" width="20.5703125" style="31" customWidth="1"/>
    <col min="7181" max="7181" width="21.140625" style="31" customWidth="1"/>
    <col min="7182" max="7182" width="9.5703125" style="31" customWidth="1"/>
    <col min="7183" max="7183" width="0.42578125" style="31" customWidth="1"/>
    <col min="7184" max="7190" width="6.42578125" style="31" customWidth="1"/>
    <col min="7191" max="7419" width="11.42578125" style="31"/>
    <col min="7420" max="7420" width="1" style="31" customWidth="1"/>
    <col min="7421" max="7421" width="4.28515625" style="31" customWidth="1"/>
    <col min="7422" max="7422" width="34.7109375" style="31" customWidth="1"/>
    <col min="7423" max="7423" width="0" style="31" hidden="1" customWidth="1"/>
    <col min="7424" max="7424" width="20" style="31" customWidth="1"/>
    <col min="7425" max="7425" width="20.85546875" style="31" customWidth="1"/>
    <col min="7426" max="7426" width="25" style="31" customWidth="1"/>
    <col min="7427" max="7427" width="18.7109375" style="31" customWidth="1"/>
    <col min="7428" max="7428" width="29.7109375" style="31" customWidth="1"/>
    <col min="7429" max="7429" width="13.42578125" style="31" customWidth="1"/>
    <col min="7430" max="7430" width="13.85546875" style="31" customWidth="1"/>
    <col min="7431" max="7435" width="16.5703125" style="31" customWidth="1"/>
    <col min="7436" max="7436" width="20.5703125" style="31" customWidth="1"/>
    <col min="7437" max="7437" width="21.140625" style="31" customWidth="1"/>
    <col min="7438" max="7438" width="9.5703125" style="31" customWidth="1"/>
    <col min="7439" max="7439" width="0.42578125" style="31" customWidth="1"/>
    <col min="7440" max="7446" width="6.42578125" style="31" customWidth="1"/>
    <col min="7447" max="7675" width="11.42578125" style="31"/>
    <col min="7676" max="7676" width="1" style="31" customWidth="1"/>
    <col min="7677" max="7677" width="4.28515625" style="31" customWidth="1"/>
    <col min="7678" max="7678" width="34.7109375" style="31" customWidth="1"/>
    <col min="7679" max="7679" width="0" style="31" hidden="1" customWidth="1"/>
    <col min="7680" max="7680" width="20" style="31" customWidth="1"/>
    <col min="7681" max="7681" width="20.85546875" style="31" customWidth="1"/>
    <col min="7682" max="7682" width="25" style="31" customWidth="1"/>
    <col min="7683" max="7683" width="18.7109375" style="31" customWidth="1"/>
    <col min="7684" max="7684" width="29.7109375" style="31" customWidth="1"/>
    <col min="7685" max="7685" width="13.42578125" style="31" customWidth="1"/>
    <col min="7686" max="7686" width="13.85546875" style="31" customWidth="1"/>
    <col min="7687" max="7691" width="16.5703125" style="31" customWidth="1"/>
    <col min="7692" max="7692" width="20.5703125" style="31" customWidth="1"/>
    <col min="7693" max="7693" width="21.140625" style="31" customWidth="1"/>
    <col min="7694" max="7694" width="9.5703125" style="31" customWidth="1"/>
    <col min="7695" max="7695" width="0.42578125" style="31" customWidth="1"/>
    <col min="7696" max="7702" width="6.42578125" style="31" customWidth="1"/>
    <col min="7703" max="7931" width="11.42578125" style="31"/>
    <col min="7932" max="7932" width="1" style="31" customWidth="1"/>
    <col min="7933" max="7933" width="4.28515625" style="31" customWidth="1"/>
    <col min="7934" max="7934" width="34.7109375" style="31" customWidth="1"/>
    <col min="7935" max="7935" width="0" style="31" hidden="1" customWidth="1"/>
    <col min="7936" max="7936" width="20" style="31" customWidth="1"/>
    <col min="7937" max="7937" width="20.85546875" style="31" customWidth="1"/>
    <col min="7938" max="7938" width="25" style="31" customWidth="1"/>
    <col min="7939" max="7939" width="18.7109375" style="31" customWidth="1"/>
    <col min="7940" max="7940" width="29.7109375" style="31" customWidth="1"/>
    <col min="7941" max="7941" width="13.42578125" style="31" customWidth="1"/>
    <col min="7942" max="7942" width="13.85546875" style="31" customWidth="1"/>
    <col min="7943" max="7947" width="16.5703125" style="31" customWidth="1"/>
    <col min="7948" max="7948" width="20.5703125" style="31" customWidth="1"/>
    <col min="7949" max="7949" width="21.140625" style="31" customWidth="1"/>
    <col min="7950" max="7950" width="9.5703125" style="31" customWidth="1"/>
    <col min="7951" max="7951" width="0.42578125" style="31" customWidth="1"/>
    <col min="7952" max="7958" width="6.42578125" style="31" customWidth="1"/>
    <col min="7959" max="8187" width="11.42578125" style="31"/>
    <col min="8188" max="8188" width="1" style="31" customWidth="1"/>
    <col min="8189" max="8189" width="4.28515625" style="31" customWidth="1"/>
    <col min="8190" max="8190" width="34.7109375" style="31" customWidth="1"/>
    <col min="8191" max="8191" width="0" style="31" hidden="1" customWidth="1"/>
    <col min="8192" max="8192" width="20" style="31" customWidth="1"/>
    <col min="8193" max="8193" width="20.85546875" style="31" customWidth="1"/>
    <col min="8194" max="8194" width="25" style="31" customWidth="1"/>
    <col min="8195" max="8195" width="18.7109375" style="31" customWidth="1"/>
    <col min="8196" max="8196" width="29.7109375" style="31" customWidth="1"/>
    <col min="8197" max="8197" width="13.42578125" style="31" customWidth="1"/>
    <col min="8198" max="8198" width="13.85546875" style="31" customWidth="1"/>
    <col min="8199" max="8203" width="16.5703125" style="31" customWidth="1"/>
    <col min="8204" max="8204" width="20.5703125" style="31" customWidth="1"/>
    <col min="8205" max="8205" width="21.140625" style="31" customWidth="1"/>
    <col min="8206" max="8206" width="9.5703125" style="31" customWidth="1"/>
    <col min="8207" max="8207" width="0.42578125" style="31" customWidth="1"/>
    <col min="8208" max="8214" width="6.42578125" style="31" customWidth="1"/>
    <col min="8215" max="8443" width="11.42578125" style="31"/>
    <col min="8444" max="8444" width="1" style="31" customWidth="1"/>
    <col min="8445" max="8445" width="4.28515625" style="31" customWidth="1"/>
    <col min="8446" max="8446" width="34.7109375" style="31" customWidth="1"/>
    <col min="8447" max="8447" width="0" style="31" hidden="1" customWidth="1"/>
    <col min="8448" max="8448" width="20" style="31" customWidth="1"/>
    <col min="8449" max="8449" width="20.85546875" style="31" customWidth="1"/>
    <col min="8450" max="8450" width="25" style="31" customWidth="1"/>
    <col min="8451" max="8451" width="18.7109375" style="31" customWidth="1"/>
    <col min="8452" max="8452" width="29.7109375" style="31" customWidth="1"/>
    <col min="8453" max="8453" width="13.42578125" style="31" customWidth="1"/>
    <col min="8454" max="8454" width="13.85546875" style="31" customWidth="1"/>
    <col min="8455" max="8459" width="16.5703125" style="31" customWidth="1"/>
    <col min="8460" max="8460" width="20.5703125" style="31" customWidth="1"/>
    <col min="8461" max="8461" width="21.140625" style="31" customWidth="1"/>
    <col min="8462" max="8462" width="9.5703125" style="31" customWidth="1"/>
    <col min="8463" max="8463" width="0.42578125" style="31" customWidth="1"/>
    <col min="8464" max="8470" width="6.42578125" style="31" customWidth="1"/>
    <col min="8471" max="8699" width="11.42578125" style="31"/>
    <col min="8700" max="8700" width="1" style="31" customWidth="1"/>
    <col min="8701" max="8701" width="4.28515625" style="31" customWidth="1"/>
    <col min="8702" max="8702" width="34.7109375" style="31" customWidth="1"/>
    <col min="8703" max="8703" width="0" style="31" hidden="1" customWidth="1"/>
    <col min="8704" max="8704" width="20" style="31" customWidth="1"/>
    <col min="8705" max="8705" width="20.85546875" style="31" customWidth="1"/>
    <col min="8706" max="8706" width="25" style="31" customWidth="1"/>
    <col min="8707" max="8707" width="18.7109375" style="31" customWidth="1"/>
    <col min="8708" max="8708" width="29.7109375" style="31" customWidth="1"/>
    <col min="8709" max="8709" width="13.42578125" style="31" customWidth="1"/>
    <col min="8710" max="8710" width="13.85546875" style="31" customWidth="1"/>
    <col min="8711" max="8715" width="16.5703125" style="31" customWidth="1"/>
    <col min="8716" max="8716" width="20.5703125" style="31" customWidth="1"/>
    <col min="8717" max="8717" width="21.140625" style="31" customWidth="1"/>
    <col min="8718" max="8718" width="9.5703125" style="31" customWidth="1"/>
    <col min="8719" max="8719" width="0.42578125" style="31" customWidth="1"/>
    <col min="8720" max="8726" width="6.42578125" style="31" customWidth="1"/>
    <col min="8727" max="8955" width="11.42578125" style="31"/>
    <col min="8956" max="8956" width="1" style="31" customWidth="1"/>
    <col min="8957" max="8957" width="4.28515625" style="31" customWidth="1"/>
    <col min="8958" max="8958" width="34.7109375" style="31" customWidth="1"/>
    <col min="8959" max="8959" width="0" style="31" hidden="1" customWidth="1"/>
    <col min="8960" max="8960" width="20" style="31" customWidth="1"/>
    <col min="8961" max="8961" width="20.85546875" style="31" customWidth="1"/>
    <col min="8962" max="8962" width="25" style="31" customWidth="1"/>
    <col min="8963" max="8963" width="18.7109375" style="31" customWidth="1"/>
    <col min="8964" max="8964" width="29.7109375" style="31" customWidth="1"/>
    <col min="8965" max="8965" width="13.42578125" style="31" customWidth="1"/>
    <col min="8966" max="8966" width="13.85546875" style="31" customWidth="1"/>
    <col min="8967" max="8971" width="16.5703125" style="31" customWidth="1"/>
    <col min="8972" max="8972" width="20.5703125" style="31" customWidth="1"/>
    <col min="8973" max="8973" width="21.140625" style="31" customWidth="1"/>
    <col min="8974" max="8974" width="9.5703125" style="31" customWidth="1"/>
    <col min="8975" max="8975" width="0.42578125" style="31" customWidth="1"/>
    <col min="8976" max="8982" width="6.42578125" style="31" customWidth="1"/>
    <col min="8983" max="9211" width="11.42578125" style="31"/>
    <col min="9212" max="9212" width="1" style="31" customWidth="1"/>
    <col min="9213" max="9213" width="4.28515625" style="31" customWidth="1"/>
    <col min="9214" max="9214" width="34.7109375" style="31" customWidth="1"/>
    <col min="9215" max="9215" width="0" style="31" hidden="1" customWidth="1"/>
    <col min="9216" max="9216" width="20" style="31" customWidth="1"/>
    <col min="9217" max="9217" width="20.85546875" style="31" customWidth="1"/>
    <col min="9218" max="9218" width="25" style="31" customWidth="1"/>
    <col min="9219" max="9219" width="18.7109375" style="31" customWidth="1"/>
    <col min="9220" max="9220" width="29.7109375" style="31" customWidth="1"/>
    <col min="9221" max="9221" width="13.42578125" style="31" customWidth="1"/>
    <col min="9222" max="9222" width="13.85546875" style="31" customWidth="1"/>
    <col min="9223" max="9227" width="16.5703125" style="31" customWidth="1"/>
    <col min="9228" max="9228" width="20.5703125" style="31" customWidth="1"/>
    <col min="9229" max="9229" width="21.140625" style="31" customWidth="1"/>
    <col min="9230" max="9230" width="9.5703125" style="31" customWidth="1"/>
    <col min="9231" max="9231" width="0.42578125" style="31" customWidth="1"/>
    <col min="9232" max="9238" width="6.42578125" style="31" customWidth="1"/>
    <col min="9239" max="9467" width="11.42578125" style="31"/>
    <col min="9468" max="9468" width="1" style="31" customWidth="1"/>
    <col min="9469" max="9469" width="4.28515625" style="31" customWidth="1"/>
    <col min="9470" max="9470" width="34.7109375" style="31" customWidth="1"/>
    <col min="9471" max="9471" width="0" style="31" hidden="1" customWidth="1"/>
    <col min="9472" max="9472" width="20" style="31" customWidth="1"/>
    <col min="9473" max="9473" width="20.85546875" style="31" customWidth="1"/>
    <col min="9474" max="9474" width="25" style="31" customWidth="1"/>
    <col min="9475" max="9475" width="18.7109375" style="31" customWidth="1"/>
    <col min="9476" max="9476" width="29.7109375" style="31" customWidth="1"/>
    <col min="9477" max="9477" width="13.42578125" style="31" customWidth="1"/>
    <col min="9478" max="9478" width="13.85546875" style="31" customWidth="1"/>
    <col min="9479" max="9483" width="16.5703125" style="31" customWidth="1"/>
    <col min="9484" max="9484" width="20.5703125" style="31" customWidth="1"/>
    <col min="9485" max="9485" width="21.140625" style="31" customWidth="1"/>
    <col min="9486" max="9486" width="9.5703125" style="31" customWidth="1"/>
    <col min="9487" max="9487" width="0.42578125" style="31" customWidth="1"/>
    <col min="9488" max="9494" width="6.42578125" style="31" customWidth="1"/>
    <col min="9495" max="9723" width="11.42578125" style="31"/>
    <col min="9724" max="9724" width="1" style="31" customWidth="1"/>
    <col min="9725" max="9725" width="4.28515625" style="31" customWidth="1"/>
    <col min="9726" max="9726" width="34.7109375" style="31" customWidth="1"/>
    <col min="9727" max="9727" width="0" style="31" hidden="1" customWidth="1"/>
    <col min="9728" max="9728" width="20" style="31" customWidth="1"/>
    <col min="9729" max="9729" width="20.85546875" style="31" customWidth="1"/>
    <col min="9730" max="9730" width="25" style="31" customWidth="1"/>
    <col min="9731" max="9731" width="18.7109375" style="31" customWidth="1"/>
    <col min="9732" max="9732" width="29.7109375" style="31" customWidth="1"/>
    <col min="9733" max="9733" width="13.42578125" style="31" customWidth="1"/>
    <col min="9734" max="9734" width="13.85546875" style="31" customWidth="1"/>
    <col min="9735" max="9739" width="16.5703125" style="31" customWidth="1"/>
    <col min="9740" max="9740" width="20.5703125" style="31" customWidth="1"/>
    <col min="9741" max="9741" width="21.140625" style="31" customWidth="1"/>
    <col min="9742" max="9742" width="9.5703125" style="31" customWidth="1"/>
    <col min="9743" max="9743" width="0.42578125" style="31" customWidth="1"/>
    <col min="9744" max="9750" width="6.42578125" style="31" customWidth="1"/>
    <col min="9751" max="9979" width="11.42578125" style="31"/>
    <col min="9980" max="9980" width="1" style="31" customWidth="1"/>
    <col min="9981" max="9981" width="4.28515625" style="31" customWidth="1"/>
    <col min="9982" max="9982" width="34.7109375" style="31" customWidth="1"/>
    <col min="9983" max="9983" width="0" style="31" hidden="1" customWidth="1"/>
    <col min="9984" max="9984" width="20" style="31" customWidth="1"/>
    <col min="9985" max="9985" width="20.85546875" style="31" customWidth="1"/>
    <col min="9986" max="9986" width="25" style="31" customWidth="1"/>
    <col min="9987" max="9987" width="18.7109375" style="31" customWidth="1"/>
    <col min="9988" max="9988" width="29.7109375" style="31" customWidth="1"/>
    <col min="9989" max="9989" width="13.42578125" style="31" customWidth="1"/>
    <col min="9990" max="9990" width="13.85546875" style="31" customWidth="1"/>
    <col min="9991" max="9995" width="16.5703125" style="31" customWidth="1"/>
    <col min="9996" max="9996" width="20.5703125" style="31" customWidth="1"/>
    <col min="9997" max="9997" width="21.140625" style="31" customWidth="1"/>
    <col min="9998" max="9998" width="9.5703125" style="31" customWidth="1"/>
    <col min="9999" max="9999" width="0.42578125" style="31" customWidth="1"/>
    <col min="10000" max="10006" width="6.42578125" style="31" customWidth="1"/>
    <col min="10007" max="10235" width="11.42578125" style="31"/>
    <col min="10236" max="10236" width="1" style="31" customWidth="1"/>
    <col min="10237" max="10237" width="4.28515625" style="31" customWidth="1"/>
    <col min="10238" max="10238" width="34.7109375" style="31" customWidth="1"/>
    <col min="10239" max="10239" width="0" style="31" hidden="1" customWidth="1"/>
    <col min="10240" max="10240" width="20" style="31" customWidth="1"/>
    <col min="10241" max="10241" width="20.85546875" style="31" customWidth="1"/>
    <col min="10242" max="10242" width="25" style="31" customWidth="1"/>
    <col min="10243" max="10243" width="18.7109375" style="31" customWidth="1"/>
    <col min="10244" max="10244" width="29.7109375" style="31" customWidth="1"/>
    <col min="10245" max="10245" width="13.42578125" style="31" customWidth="1"/>
    <col min="10246" max="10246" width="13.85546875" style="31" customWidth="1"/>
    <col min="10247" max="10251" width="16.5703125" style="31" customWidth="1"/>
    <col min="10252" max="10252" width="20.5703125" style="31" customWidth="1"/>
    <col min="10253" max="10253" width="21.140625" style="31" customWidth="1"/>
    <col min="10254" max="10254" width="9.5703125" style="31" customWidth="1"/>
    <col min="10255" max="10255" width="0.42578125" style="31" customWidth="1"/>
    <col min="10256" max="10262" width="6.42578125" style="31" customWidth="1"/>
    <col min="10263" max="10491" width="11.42578125" style="31"/>
    <col min="10492" max="10492" width="1" style="31" customWidth="1"/>
    <col min="10493" max="10493" width="4.28515625" style="31" customWidth="1"/>
    <col min="10494" max="10494" width="34.7109375" style="31" customWidth="1"/>
    <col min="10495" max="10495" width="0" style="31" hidden="1" customWidth="1"/>
    <col min="10496" max="10496" width="20" style="31" customWidth="1"/>
    <col min="10497" max="10497" width="20.85546875" style="31" customWidth="1"/>
    <col min="10498" max="10498" width="25" style="31" customWidth="1"/>
    <col min="10499" max="10499" width="18.7109375" style="31" customWidth="1"/>
    <col min="10500" max="10500" width="29.7109375" style="31" customWidth="1"/>
    <col min="10501" max="10501" width="13.42578125" style="31" customWidth="1"/>
    <col min="10502" max="10502" width="13.85546875" style="31" customWidth="1"/>
    <col min="10503" max="10507" width="16.5703125" style="31" customWidth="1"/>
    <col min="10508" max="10508" width="20.5703125" style="31" customWidth="1"/>
    <col min="10509" max="10509" width="21.140625" style="31" customWidth="1"/>
    <col min="10510" max="10510" width="9.5703125" style="31" customWidth="1"/>
    <col min="10511" max="10511" width="0.42578125" style="31" customWidth="1"/>
    <col min="10512" max="10518" width="6.42578125" style="31" customWidth="1"/>
    <col min="10519" max="10747" width="11.42578125" style="31"/>
    <col min="10748" max="10748" width="1" style="31" customWidth="1"/>
    <col min="10749" max="10749" width="4.28515625" style="31" customWidth="1"/>
    <col min="10750" max="10750" width="34.7109375" style="31" customWidth="1"/>
    <col min="10751" max="10751" width="0" style="31" hidden="1" customWidth="1"/>
    <col min="10752" max="10752" width="20" style="31" customWidth="1"/>
    <col min="10753" max="10753" width="20.85546875" style="31" customWidth="1"/>
    <col min="10754" max="10754" width="25" style="31" customWidth="1"/>
    <col min="10755" max="10755" width="18.7109375" style="31" customWidth="1"/>
    <col min="10756" max="10756" width="29.7109375" style="31" customWidth="1"/>
    <col min="10757" max="10757" width="13.42578125" style="31" customWidth="1"/>
    <col min="10758" max="10758" width="13.85546875" style="31" customWidth="1"/>
    <col min="10759" max="10763" width="16.5703125" style="31" customWidth="1"/>
    <col min="10764" max="10764" width="20.5703125" style="31" customWidth="1"/>
    <col min="10765" max="10765" width="21.140625" style="31" customWidth="1"/>
    <col min="10766" max="10766" width="9.5703125" style="31" customWidth="1"/>
    <col min="10767" max="10767" width="0.42578125" style="31" customWidth="1"/>
    <col min="10768" max="10774" width="6.42578125" style="31" customWidth="1"/>
    <col min="10775" max="11003" width="11.42578125" style="31"/>
    <col min="11004" max="11004" width="1" style="31" customWidth="1"/>
    <col min="11005" max="11005" width="4.28515625" style="31" customWidth="1"/>
    <col min="11006" max="11006" width="34.7109375" style="31" customWidth="1"/>
    <col min="11007" max="11007" width="0" style="31" hidden="1" customWidth="1"/>
    <col min="11008" max="11008" width="20" style="31" customWidth="1"/>
    <col min="11009" max="11009" width="20.85546875" style="31" customWidth="1"/>
    <col min="11010" max="11010" width="25" style="31" customWidth="1"/>
    <col min="11011" max="11011" width="18.7109375" style="31" customWidth="1"/>
    <col min="11012" max="11012" width="29.7109375" style="31" customWidth="1"/>
    <col min="11013" max="11013" width="13.42578125" style="31" customWidth="1"/>
    <col min="11014" max="11014" width="13.85546875" style="31" customWidth="1"/>
    <col min="11015" max="11019" width="16.5703125" style="31" customWidth="1"/>
    <col min="11020" max="11020" width="20.5703125" style="31" customWidth="1"/>
    <col min="11021" max="11021" width="21.140625" style="31" customWidth="1"/>
    <col min="11022" max="11022" width="9.5703125" style="31" customWidth="1"/>
    <col min="11023" max="11023" width="0.42578125" style="31" customWidth="1"/>
    <col min="11024" max="11030" width="6.42578125" style="31" customWidth="1"/>
    <col min="11031" max="11259" width="11.42578125" style="31"/>
    <col min="11260" max="11260" width="1" style="31" customWidth="1"/>
    <col min="11261" max="11261" width="4.28515625" style="31" customWidth="1"/>
    <col min="11262" max="11262" width="34.7109375" style="31" customWidth="1"/>
    <col min="11263" max="11263" width="0" style="31" hidden="1" customWidth="1"/>
    <col min="11264" max="11264" width="20" style="31" customWidth="1"/>
    <col min="11265" max="11265" width="20.85546875" style="31" customWidth="1"/>
    <col min="11266" max="11266" width="25" style="31" customWidth="1"/>
    <col min="11267" max="11267" width="18.7109375" style="31" customWidth="1"/>
    <col min="11268" max="11268" width="29.7109375" style="31" customWidth="1"/>
    <col min="11269" max="11269" width="13.42578125" style="31" customWidth="1"/>
    <col min="11270" max="11270" width="13.85546875" style="31" customWidth="1"/>
    <col min="11271" max="11275" width="16.5703125" style="31" customWidth="1"/>
    <col min="11276" max="11276" width="20.5703125" style="31" customWidth="1"/>
    <col min="11277" max="11277" width="21.140625" style="31" customWidth="1"/>
    <col min="11278" max="11278" width="9.5703125" style="31" customWidth="1"/>
    <col min="11279" max="11279" width="0.42578125" style="31" customWidth="1"/>
    <col min="11280" max="11286" width="6.42578125" style="31" customWidth="1"/>
    <col min="11287" max="11515" width="11.42578125" style="31"/>
    <col min="11516" max="11516" width="1" style="31" customWidth="1"/>
    <col min="11517" max="11517" width="4.28515625" style="31" customWidth="1"/>
    <col min="11518" max="11518" width="34.7109375" style="31" customWidth="1"/>
    <col min="11519" max="11519" width="0" style="31" hidden="1" customWidth="1"/>
    <col min="11520" max="11520" width="20" style="31" customWidth="1"/>
    <col min="11521" max="11521" width="20.85546875" style="31" customWidth="1"/>
    <col min="11522" max="11522" width="25" style="31" customWidth="1"/>
    <col min="11523" max="11523" width="18.7109375" style="31" customWidth="1"/>
    <col min="11524" max="11524" width="29.7109375" style="31" customWidth="1"/>
    <col min="11525" max="11525" width="13.42578125" style="31" customWidth="1"/>
    <col min="11526" max="11526" width="13.85546875" style="31" customWidth="1"/>
    <col min="11527" max="11531" width="16.5703125" style="31" customWidth="1"/>
    <col min="11532" max="11532" width="20.5703125" style="31" customWidth="1"/>
    <col min="11533" max="11533" width="21.140625" style="31" customWidth="1"/>
    <col min="11534" max="11534" width="9.5703125" style="31" customWidth="1"/>
    <col min="11535" max="11535" width="0.42578125" style="31" customWidth="1"/>
    <col min="11536" max="11542" width="6.42578125" style="31" customWidth="1"/>
    <col min="11543" max="11771" width="11.42578125" style="31"/>
    <col min="11772" max="11772" width="1" style="31" customWidth="1"/>
    <col min="11773" max="11773" width="4.28515625" style="31" customWidth="1"/>
    <col min="11774" max="11774" width="34.7109375" style="31" customWidth="1"/>
    <col min="11775" max="11775" width="0" style="31" hidden="1" customWidth="1"/>
    <col min="11776" max="11776" width="20" style="31" customWidth="1"/>
    <col min="11777" max="11777" width="20.85546875" style="31" customWidth="1"/>
    <col min="11778" max="11778" width="25" style="31" customWidth="1"/>
    <col min="11779" max="11779" width="18.7109375" style="31" customWidth="1"/>
    <col min="11780" max="11780" width="29.7109375" style="31" customWidth="1"/>
    <col min="11781" max="11781" width="13.42578125" style="31" customWidth="1"/>
    <col min="11782" max="11782" width="13.85546875" style="31" customWidth="1"/>
    <col min="11783" max="11787" width="16.5703125" style="31" customWidth="1"/>
    <col min="11788" max="11788" width="20.5703125" style="31" customWidth="1"/>
    <col min="11789" max="11789" width="21.140625" style="31" customWidth="1"/>
    <col min="11790" max="11790" width="9.5703125" style="31" customWidth="1"/>
    <col min="11791" max="11791" width="0.42578125" style="31" customWidth="1"/>
    <col min="11792" max="11798" width="6.42578125" style="31" customWidth="1"/>
    <col min="11799" max="12027" width="11.42578125" style="31"/>
    <col min="12028" max="12028" width="1" style="31" customWidth="1"/>
    <col min="12029" max="12029" width="4.28515625" style="31" customWidth="1"/>
    <col min="12030" max="12030" width="34.7109375" style="31" customWidth="1"/>
    <col min="12031" max="12031" width="0" style="31" hidden="1" customWidth="1"/>
    <col min="12032" max="12032" width="20" style="31" customWidth="1"/>
    <col min="12033" max="12033" width="20.85546875" style="31" customWidth="1"/>
    <col min="12034" max="12034" width="25" style="31" customWidth="1"/>
    <col min="12035" max="12035" width="18.7109375" style="31" customWidth="1"/>
    <col min="12036" max="12036" width="29.7109375" style="31" customWidth="1"/>
    <col min="12037" max="12037" width="13.42578125" style="31" customWidth="1"/>
    <col min="12038" max="12038" width="13.85546875" style="31" customWidth="1"/>
    <col min="12039" max="12043" width="16.5703125" style="31" customWidth="1"/>
    <col min="12044" max="12044" width="20.5703125" style="31" customWidth="1"/>
    <col min="12045" max="12045" width="21.140625" style="31" customWidth="1"/>
    <col min="12046" max="12046" width="9.5703125" style="31" customWidth="1"/>
    <col min="12047" max="12047" width="0.42578125" style="31" customWidth="1"/>
    <col min="12048" max="12054" width="6.42578125" style="31" customWidth="1"/>
    <col min="12055" max="12283" width="11.42578125" style="31"/>
    <col min="12284" max="12284" width="1" style="31" customWidth="1"/>
    <col min="12285" max="12285" width="4.28515625" style="31" customWidth="1"/>
    <col min="12286" max="12286" width="34.7109375" style="31" customWidth="1"/>
    <col min="12287" max="12287" width="0" style="31" hidden="1" customWidth="1"/>
    <col min="12288" max="12288" width="20" style="31" customWidth="1"/>
    <col min="12289" max="12289" width="20.85546875" style="31" customWidth="1"/>
    <col min="12290" max="12290" width="25" style="31" customWidth="1"/>
    <col min="12291" max="12291" width="18.7109375" style="31" customWidth="1"/>
    <col min="12292" max="12292" width="29.7109375" style="31" customWidth="1"/>
    <col min="12293" max="12293" width="13.42578125" style="31" customWidth="1"/>
    <col min="12294" max="12294" width="13.85546875" style="31" customWidth="1"/>
    <col min="12295" max="12299" width="16.5703125" style="31" customWidth="1"/>
    <col min="12300" max="12300" width="20.5703125" style="31" customWidth="1"/>
    <col min="12301" max="12301" width="21.140625" style="31" customWidth="1"/>
    <col min="12302" max="12302" width="9.5703125" style="31" customWidth="1"/>
    <col min="12303" max="12303" width="0.42578125" style="31" customWidth="1"/>
    <col min="12304" max="12310" width="6.42578125" style="31" customWidth="1"/>
    <col min="12311" max="12539" width="11.42578125" style="31"/>
    <col min="12540" max="12540" width="1" style="31" customWidth="1"/>
    <col min="12541" max="12541" width="4.28515625" style="31" customWidth="1"/>
    <col min="12542" max="12542" width="34.7109375" style="31" customWidth="1"/>
    <col min="12543" max="12543" width="0" style="31" hidden="1" customWidth="1"/>
    <col min="12544" max="12544" width="20" style="31" customWidth="1"/>
    <col min="12545" max="12545" width="20.85546875" style="31" customWidth="1"/>
    <col min="12546" max="12546" width="25" style="31" customWidth="1"/>
    <col min="12547" max="12547" width="18.7109375" style="31" customWidth="1"/>
    <col min="12548" max="12548" width="29.7109375" style="31" customWidth="1"/>
    <col min="12549" max="12549" width="13.42578125" style="31" customWidth="1"/>
    <col min="12550" max="12550" width="13.85546875" style="31" customWidth="1"/>
    <col min="12551" max="12555" width="16.5703125" style="31" customWidth="1"/>
    <col min="12556" max="12556" width="20.5703125" style="31" customWidth="1"/>
    <col min="12557" max="12557" width="21.140625" style="31" customWidth="1"/>
    <col min="12558" max="12558" width="9.5703125" style="31" customWidth="1"/>
    <col min="12559" max="12559" width="0.42578125" style="31" customWidth="1"/>
    <col min="12560" max="12566" width="6.42578125" style="31" customWidth="1"/>
    <col min="12567" max="12795" width="11.42578125" style="31"/>
    <col min="12796" max="12796" width="1" style="31" customWidth="1"/>
    <col min="12797" max="12797" width="4.28515625" style="31" customWidth="1"/>
    <col min="12798" max="12798" width="34.7109375" style="31" customWidth="1"/>
    <col min="12799" max="12799" width="0" style="31" hidden="1" customWidth="1"/>
    <col min="12800" max="12800" width="20" style="31" customWidth="1"/>
    <col min="12801" max="12801" width="20.85546875" style="31" customWidth="1"/>
    <col min="12802" max="12802" width="25" style="31" customWidth="1"/>
    <col min="12803" max="12803" width="18.7109375" style="31" customWidth="1"/>
    <col min="12804" max="12804" width="29.7109375" style="31" customWidth="1"/>
    <col min="12805" max="12805" width="13.42578125" style="31" customWidth="1"/>
    <col min="12806" max="12806" width="13.85546875" style="31" customWidth="1"/>
    <col min="12807" max="12811" width="16.5703125" style="31" customWidth="1"/>
    <col min="12812" max="12812" width="20.5703125" style="31" customWidth="1"/>
    <col min="12813" max="12813" width="21.140625" style="31" customWidth="1"/>
    <col min="12814" max="12814" width="9.5703125" style="31" customWidth="1"/>
    <col min="12815" max="12815" width="0.42578125" style="31" customWidth="1"/>
    <col min="12816" max="12822" width="6.42578125" style="31" customWidth="1"/>
    <col min="12823" max="13051" width="11.42578125" style="31"/>
    <col min="13052" max="13052" width="1" style="31" customWidth="1"/>
    <col min="13053" max="13053" width="4.28515625" style="31" customWidth="1"/>
    <col min="13054" max="13054" width="34.7109375" style="31" customWidth="1"/>
    <col min="13055" max="13055" width="0" style="31" hidden="1" customWidth="1"/>
    <col min="13056" max="13056" width="20" style="31" customWidth="1"/>
    <col min="13057" max="13057" width="20.85546875" style="31" customWidth="1"/>
    <col min="13058" max="13058" width="25" style="31" customWidth="1"/>
    <col min="13059" max="13059" width="18.7109375" style="31" customWidth="1"/>
    <col min="13060" max="13060" width="29.7109375" style="31" customWidth="1"/>
    <col min="13061" max="13061" width="13.42578125" style="31" customWidth="1"/>
    <col min="13062" max="13062" width="13.85546875" style="31" customWidth="1"/>
    <col min="13063" max="13067" width="16.5703125" style="31" customWidth="1"/>
    <col min="13068" max="13068" width="20.5703125" style="31" customWidth="1"/>
    <col min="13069" max="13069" width="21.140625" style="31" customWidth="1"/>
    <col min="13070" max="13070" width="9.5703125" style="31" customWidth="1"/>
    <col min="13071" max="13071" width="0.42578125" style="31" customWidth="1"/>
    <col min="13072" max="13078" width="6.42578125" style="31" customWidth="1"/>
    <col min="13079" max="13307" width="11.42578125" style="31"/>
    <col min="13308" max="13308" width="1" style="31" customWidth="1"/>
    <col min="13309" max="13309" width="4.28515625" style="31" customWidth="1"/>
    <col min="13310" max="13310" width="34.7109375" style="31" customWidth="1"/>
    <col min="13311" max="13311" width="0" style="31" hidden="1" customWidth="1"/>
    <col min="13312" max="13312" width="20" style="31" customWidth="1"/>
    <col min="13313" max="13313" width="20.85546875" style="31" customWidth="1"/>
    <col min="13314" max="13314" width="25" style="31" customWidth="1"/>
    <col min="13315" max="13315" width="18.7109375" style="31" customWidth="1"/>
    <col min="13316" max="13316" width="29.7109375" style="31" customWidth="1"/>
    <col min="13317" max="13317" width="13.42578125" style="31" customWidth="1"/>
    <col min="13318" max="13318" width="13.85546875" style="31" customWidth="1"/>
    <col min="13319" max="13323" width="16.5703125" style="31" customWidth="1"/>
    <col min="13324" max="13324" width="20.5703125" style="31" customWidth="1"/>
    <col min="13325" max="13325" width="21.140625" style="31" customWidth="1"/>
    <col min="13326" max="13326" width="9.5703125" style="31" customWidth="1"/>
    <col min="13327" max="13327" width="0.42578125" style="31" customWidth="1"/>
    <col min="13328" max="13334" width="6.42578125" style="31" customWidth="1"/>
    <col min="13335" max="13563" width="11.42578125" style="31"/>
    <col min="13564" max="13564" width="1" style="31" customWidth="1"/>
    <col min="13565" max="13565" width="4.28515625" style="31" customWidth="1"/>
    <col min="13566" max="13566" width="34.7109375" style="31" customWidth="1"/>
    <col min="13567" max="13567" width="0" style="31" hidden="1" customWidth="1"/>
    <col min="13568" max="13568" width="20" style="31" customWidth="1"/>
    <col min="13569" max="13569" width="20.85546875" style="31" customWidth="1"/>
    <col min="13570" max="13570" width="25" style="31" customWidth="1"/>
    <col min="13571" max="13571" width="18.7109375" style="31" customWidth="1"/>
    <col min="13572" max="13572" width="29.7109375" style="31" customWidth="1"/>
    <col min="13573" max="13573" width="13.42578125" style="31" customWidth="1"/>
    <col min="13574" max="13574" width="13.85546875" style="31" customWidth="1"/>
    <col min="13575" max="13579" width="16.5703125" style="31" customWidth="1"/>
    <col min="13580" max="13580" width="20.5703125" style="31" customWidth="1"/>
    <col min="13581" max="13581" width="21.140625" style="31" customWidth="1"/>
    <col min="13582" max="13582" width="9.5703125" style="31" customWidth="1"/>
    <col min="13583" max="13583" width="0.42578125" style="31" customWidth="1"/>
    <col min="13584" max="13590" width="6.42578125" style="31" customWidth="1"/>
    <col min="13591" max="13819" width="11.42578125" style="31"/>
    <col min="13820" max="13820" width="1" style="31" customWidth="1"/>
    <col min="13821" max="13821" width="4.28515625" style="31" customWidth="1"/>
    <col min="13822" max="13822" width="34.7109375" style="31" customWidth="1"/>
    <col min="13823" max="13823" width="0" style="31" hidden="1" customWidth="1"/>
    <col min="13824" max="13824" width="20" style="31" customWidth="1"/>
    <col min="13825" max="13825" width="20.85546875" style="31" customWidth="1"/>
    <col min="13826" max="13826" width="25" style="31" customWidth="1"/>
    <col min="13827" max="13827" width="18.7109375" style="31" customWidth="1"/>
    <col min="13828" max="13828" width="29.7109375" style="31" customWidth="1"/>
    <col min="13829" max="13829" width="13.42578125" style="31" customWidth="1"/>
    <col min="13830" max="13830" width="13.85546875" style="31" customWidth="1"/>
    <col min="13831" max="13835" width="16.5703125" style="31" customWidth="1"/>
    <col min="13836" max="13836" width="20.5703125" style="31" customWidth="1"/>
    <col min="13837" max="13837" width="21.140625" style="31" customWidth="1"/>
    <col min="13838" max="13838" width="9.5703125" style="31" customWidth="1"/>
    <col min="13839" max="13839" width="0.42578125" style="31" customWidth="1"/>
    <col min="13840" max="13846" width="6.42578125" style="31" customWidth="1"/>
    <col min="13847" max="14075" width="11.42578125" style="31"/>
    <col min="14076" max="14076" width="1" style="31" customWidth="1"/>
    <col min="14077" max="14077" width="4.28515625" style="31" customWidth="1"/>
    <col min="14078" max="14078" width="34.7109375" style="31" customWidth="1"/>
    <col min="14079" max="14079" width="0" style="31" hidden="1" customWidth="1"/>
    <col min="14080" max="14080" width="20" style="31" customWidth="1"/>
    <col min="14081" max="14081" width="20.85546875" style="31" customWidth="1"/>
    <col min="14082" max="14082" width="25" style="31" customWidth="1"/>
    <col min="14083" max="14083" width="18.7109375" style="31" customWidth="1"/>
    <col min="14084" max="14084" width="29.7109375" style="31" customWidth="1"/>
    <col min="14085" max="14085" width="13.42578125" style="31" customWidth="1"/>
    <col min="14086" max="14086" width="13.85546875" style="31" customWidth="1"/>
    <col min="14087" max="14091" width="16.5703125" style="31" customWidth="1"/>
    <col min="14092" max="14092" width="20.5703125" style="31" customWidth="1"/>
    <col min="14093" max="14093" width="21.140625" style="31" customWidth="1"/>
    <col min="14094" max="14094" width="9.5703125" style="31" customWidth="1"/>
    <col min="14095" max="14095" width="0.42578125" style="31" customWidth="1"/>
    <col min="14096" max="14102" width="6.42578125" style="31" customWidth="1"/>
    <col min="14103" max="14331" width="11.42578125" style="31"/>
    <col min="14332" max="14332" width="1" style="31" customWidth="1"/>
    <col min="14333" max="14333" width="4.28515625" style="31" customWidth="1"/>
    <col min="14334" max="14334" width="34.7109375" style="31" customWidth="1"/>
    <col min="14335" max="14335" width="0" style="31" hidden="1" customWidth="1"/>
    <col min="14336" max="14336" width="20" style="31" customWidth="1"/>
    <col min="14337" max="14337" width="20.85546875" style="31" customWidth="1"/>
    <col min="14338" max="14338" width="25" style="31" customWidth="1"/>
    <col min="14339" max="14339" width="18.7109375" style="31" customWidth="1"/>
    <col min="14340" max="14340" width="29.7109375" style="31" customWidth="1"/>
    <col min="14341" max="14341" width="13.42578125" style="31" customWidth="1"/>
    <col min="14342" max="14342" width="13.85546875" style="31" customWidth="1"/>
    <col min="14343" max="14347" width="16.5703125" style="31" customWidth="1"/>
    <col min="14348" max="14348" width="20.5703125" style="31" customWidth="1"/>
    <col min="14349" max="14349" width="21.140625" style="31" customWidth="1"/>
    <col min="14350" max="14350" width="9.5703125" style="31" customWidth="1"/>
    <col min="14351" max="14351" width="0.42578125" style="31" customWidth="1"/>
    <col min="14352" max="14358" width="6.42578125" style="31" customWidth="1"/>
    <col min="14359" max="14587" width="11.42578125" style="31"/>
    <col min="14588" max="14588" width="1" style="31" customWidth="1"/>
    <col min="14589" max="14589" width="4.28515625" style="31" customWidth="1"/>
    <col min="14590" max="14590" width="34.7109375" style="31" customWidth="1"/>
    <col min="14591" max="14591" width="0" style="31" hidden="1" customWidth="1"/>
    <col min="14592" max="14592" width="20" style="31" customWidth="1"/>
    <col min="14593" max="14593" width="20.85546875" style="31" customWidth="1"/>
    <col min="14594" max="14594" width="25" style="31" customWidth="1"/>
    <col min="14595" max="14595" width="18.7109375" style="31" customWidth="1"/>
    <col min="14596" max="14596" width="29.7109375" style="31" customWidth="1"/>
    <col min="14597" max="14597" width="13.42578125" style="31" customWidth="1"/>
    <col min="14598" max="14598" width="13.85546875" style="31" customWidth="1"/>
    <col min="14599" max="14603" width="16.5703125" style="31" customWidth="1"/>
    <col min="14604" max="14604" width="20.5703125" style="31" customWidth="1"/>
    <col min="14605" max="14605" width="21.140625" style="31" customWidth="1"/>
    <col min="14606" max="14606" width="9.5703125" style="31" customWidth="1"/>
    <col min="14607" max="14607" width="0.42578125" style="31" customWidth="1"/>
    <col min="14608" max="14614" width="6.42578125" style="31" customWidth="1"/>
    <col min="14615" max="14843" width="11.42578125" style="31"/>
    <col min="14844" max="14844" width="1" style="31" customWidth="1"/>
    <col min="14845" max="14845" width="4.28515625" style="31" customWidth="1"/>
    <col min="14846" max="14846" width="34.7109375" style="31" customWidth="1"/>
    <col min="14847" max="14847" width="0" style="31" hidden="1" customWidth="1"/>
    <col min="14848" max="14848" width="20" style="31" customWidth="1"/>
    <col min="14849" max="14849" width="20.85546875" style="31" customWidth="1"/>
    <col min="14850" max="14850" width="25" style="31" customWidth="1"/>
    <col min="14851" max="14851" width="18.7109375" style="31" customWidth="1"/>
    <col min="14852" max="14852" width="29.7109375" style="31" customWidth="1"/>
    <col min="14853" max="14853" width="13.42578125" style="31" customWidth="1"/>
    <col min="14854" max="14854" width="13.85546875" style="31" customWidth="1"/>
    <col min="14855" max="14859" width="16.5703125" style="31" customWidth="1"/>
    <col min="14860" max="14860" width="20.5703125" style="31" customWidth="1"/>
    <col min="14861" max="14861" width="21.140625" style="31" customWidth="1"/>
    <col min="14862" max="14862" width="9.5703125" style="31" customWidth="1"/>
    <col min="14863" max="14863" width="0.42578125" style="31" customWidth="1"/>
    <col min="14864" max="14870" width="6.42578125" style="31" customWidth="1"/>
    <col min="14871" max="15099" width="11.42578125" style="31"/>
    <col min="15100" max="15100" width="1" style="31" customWidth="1"/>
    <col min="15101" max="15101" width="4.28515625" style="31" customWidth="1"/>
    <col min="15102" max="15102" width="34.7109375" style="31" customWidth="1"/>
    <col min="15103" max="15103" width="0" style="31" hidden="1" customWidth="1"/>
    <col min="15104" max="15104" width="20" style="31" customWidth="1"/>
    <col min="15105" max="15105" width="20.85546875" style="31" customWidth="1"/>
    <col min="15106" max="15106" width="25" style="31" customWidth="1"/>
    <col min="15107" max="15107" width="18.7109375" style="31" customWidth="1"/>
    <col min="15108" max="15108" width="29.7109375" style="31" customWidth="1"/>
    <col min="15109" max="15109" width="13.42578125" style="31" customWidth="1"/>
    <col min="15110" max="15110" width="13.85546875" style="31" customWidth="1"/>
    <col min="15111" max="15115" width="16.5703125" style="31" customWidth="1"/>
    <col min="15116" max="15116" width="20.5703125" style="31" customWidth="1"/>
    <col min="15117" max="15117" width="21.140625" style="31" customWidth="1"/>
    <col min="15118" max="15118" width="9.5703125" style="31" customWidth="1"/>
    <col min="15119" max="15119" width="0.42578125" style="31" customWidth="1"/>
    <col min="15120" max="15126" width="6.42578125" style="31" customWidth="1"/>
    <col min="15127" max="15355" width="11.42578125" style="31"/>
    <col min="15356" max="15356" width="1" style="31" customWidth="1"/>
    <col min="15357" max="15357" width="4.28515625" style="31" customWidth="1"/>
    <col min="15358" max="15358" width="34.7109375" style="31" customWidth="1"/>
    <col min="15359" max="15359" width="0" style="31" hidden="1" customWidth="1"/>
    <col min="15360" max="15360" width="20" style="31" customWidth="1"/>
    <col min="15361" max="15361" width="20.85546875" style="31" customWidth="1"/>
    <col min="15362" max="15362" width="25" style="31" customWidth="1"/>
    <col min="15363" max="15363" width="18.7109375" style="31" customWidth="1"/>
    <col min="15364" max="15364" width="29.7109375" style="31" customWidth="1"/>
    <col min="15365" max="15365" width="13.42578125" style="31" customWidth="1"/>
    <col min="15366" max="15366" width="13.85546875" style="31" customWidth="1"/>
    <col min="15367" max="15371" width="16.5703125" style="31" customWidth="1"/>
    <col min="15372" max="15372" width="20.5703125" style="31" customWidth="1"/>
    <col min="15373" max="15373" width="21.140625" style="31" customWidth="1"/>
    <col min="15374" max="15374" width="9.5703125" style="31" customWidth="1"/>
    <col min="15375" max="15375" width="0.42578125" style="31" customWidth="1"/>
    <col min="15376" max="15382" width="6.42578125" style="31" customWidth="1"/>
    <col min="15383" max="15611" width="11.42578125" style="31"/>
    <col min="15612" max="15612" width="1" style="31" customWidth="1"/>
    <col min="15613" max="15613" width="4.28515625" style="31" customWidth="1"/>
    <col min="15614" max="15614" width="34.7109375" style="31" customWidth="1"/>
    <col min="15615" max="15615" width="0" style="31" hidden="1" customWidth="1"/>
    <col min="15616" max="15616" width="20" style="31" customWidth="1"/>
    <col min="15617" max="15617" width="20.85546875" style="31" customWidth="1"/>
    <col min="15618" max="15618" width="25" style="31" customWidth="1"/>
    <col min="15619" max="15619" width="18.7109375" style="31" customWidth="1"/>
    <col min="15620" max="15620" width="29.7109375" style="31" customWidth="1"/>
    <col min="15621" max="15621" width="13.42578125" style="31" customWidth="1"/>
    <col min="15622" max="15622" width="13.85546875" style="31" customWidth="1"/>
    <col min="15623" max="15627" width="16.5703125" style="31" customWidth="1"/>
    <col min="15628" max="15628" width="20.5703125" style="31" customWidth="1"/>
    <col min="15629" max="15629" width="21.140625" style="31" customWidth="1"/>
    <col min="15630" max="15630" width="9.5703125" style="31" customWidth="1"/>
    <col min="15631" max="15631" width="0.42578125" style="31" customWidth="1"/>
    <col min="15632" max="15638" width="6.42578125" style="31" customWidth="1"/>
    <col min="15639" max="15867" width="11.42578125" style="31"/>
    <col min="15868" max="15868" width="1" style="31" customWidth="1"/>
    <col min="15869" max="15869" width="4.28515625" style="31" customWidth="1"/>
    <col min="15870" max="15870" width="34.7109375" style="31" customWidth="1"/>
    <col min="15871" max="15871" width="0" style="31" hidden="1" customWidth="1"/>
    <col min="15872" max="15872" width="20" style="31" customWidth="1"/>
    <col min="15873" max="15873" width="20.85546875" style="31" customWidth="1"/>
    <col min="15874" max="15874" width="25" style="31" customWidth="1"/>
    <col min="15875" max="15875" width="18.7109375" style="31" customWidth="1"/>
    <col min="15876" max="15876" width="29.7109375" style="31" customWidth="1"/>
    <col min="15877" max="15877" width="13.42578125" style="31" customWidth="1"/>
    <col min="15878" max="15878" width="13.85546875" style="31" customWidth="1"/>
    <col min="15879" max="15883" width="16.5703125" style="31" customWidth="1"/>
    <col min="15884" max="15884" width="20.5703125" style="31" customWidth="1"/>
    <col min="15885" max="15885" width="21.140625" style="31" customWidth="1"/>
    <col min="15886" max="15886" width="9.5703125" style="31" customWidth="1"/>
    <col min="15887" max="15887" width="0.42578125" style="31" customWidth="1"/>
    <col min="15888" max="15894" width="6.42578125" style="31" customWidth="1"/>
    <col min="15895" max="16123" width="11.42578125" style="31"/>
    <col min="16124" max="16124" width="1" style="31" customWidth="1"/>
    <col min="16125" max="16125" width="4.28515625" style="31" customWidth="1"/>
    <col min="16126" max="16126" width="34.7109375" style="31" customWidth="1"/>
    <col min="16127" max="16127" width="0" style="31" hidden="1" customWidth="1"/>
    <col min="16128" max="16128" width="20" style="31" customWidth="1"/>
    <col min="16129" max="16129" width="20.85546875" style="31" customWidth="1"/>
    <col min="16130" max="16130" width="25" style="31" customWidth="1"/>
    <col min="16131" max="16131" width="18.7109375" style="31" customWidth="1"/>
    <col min="16132" max="16132" width="29.7109375" style="31" customWidth="1"/>
    <col min="16133" max="16133" width="13.42578125" style="31" customWidth="1"/>
    <col min="16134" max="16134" width="13.85546875" style="31" customWidth="1"/>
    <col min="16135" max="16139" width="16.5703125" style="31" customWidth="1"/>
    <col min="16140" max="16140" width="20.5703125" style="31" customWidth="1"/>
    <col min="16141" max="16141" width="21.140625" style="31" customWidth="1"/>
    <col min="16142" max="16142" width="9.5703125" style="31" customWidth="1"/>
    <col min="16143" max="16143" width="0.42578125" style="31" customWidth="1"/>
    <col min="16144" max="16150" width="6.42578125" style="31" customWidth="1"/>
    <col min="16151" max="16371" width="11.42578125" style="31"/>
    <col min="16372" max="16384" width="11.42578125" style="31" customWidth="1"/>
  </cols>
  <sheetData>
    <row r="2" spans="1:16" ht="15" x14ac:dyDescent="0.25">
      <c r="B2" s="1069" t="s">
        <v>2</v>
      </c>
      <c r="C2" s="1070"/>
      <c r="D2" s="1070"/>
      <c r="E2" s="1070"/>
      <c r="F2" s="1070"/>
      <c r="G2" s="1070"/>
      <c r="H2" s="1070"/>
      <c r="I2" s="1070"/>
      <c r="J2" s="1070"/>
      <c r="K2" s="1070"/>
      <c r="L2" s="1070"/>
      <c r="M2" s="1070"/>
      <c r="N2" s="1070"/>
      <c r="O2" s="1070"/>
      <c r="P2" s="1070"/>
    </row>
    <row r="4" spans="1:16" ht="15" x14ac:dyDescent="0.25">
      <c r="B4" s="1080" t="s">
        <v>3</v>
      </c>
      <c r="C4" s="1080"/>
      <c r="D4" s="1080"/>
      <c r="E4" s="1080"/>
      <c r="F4" s="1080"/>
      <c r="G4" s="1080"/>
      <c r="H4" s="1080"/>
      <c r="I4" s="1080"/>
      <c r="J4" s="1080"/>
      <c r="K4" s="1080"/>
      <c r="L4" s="1080"/>
      <c r="M4" s="1080"/>
      <c r="N4" s="1080"/>
      <c r="O4" s="1080"/>
      <c r="P4" s="1080"/>
    </row>
    <row r="5" spans="1:16" s="59" customFormat="1" ht="15" x14ac:dyDescent="0.25">
      <c r="A5" s="1083" t="s">
        <v>4</v>
      </c>
      <c r="B5" s="1083"/>
      <c r="C5" s="1083"/>
      <c r="D5" s="1083"/>
      <c r="E5" s="1083"/>
      <c r="F5" s="1083"/>
      <c r="G5" s="1083"/>
      <c r="H5" s="1083"/>
      <c r="I5" s="1083"/>
      <c r="J5" s="1083"/>
      <c r="K5" s="1083"/>
      <c r="L5" s="1083"/>
    </row>
    <row r="6" spans="1:16" ht="15" thickBot="1" x14ac:dyDescent="0.3"/>
    <row r="7" spans="1:16" ht="15.75" thickBot="1" x14ac:dyDescent="0.3">
      <c r="B7" s="238" t="s">
        <v>5</v>
      </c>
      <c r="C7" s="1075" t="s">
        <v>1410</v>
      </c>
      <c r="D7" s="1075"/>
      <c r="E7" s="1075"/>
      <c r="F7" s="1075"/>
      <c r="G7" s="1075"/>
      <c r="H7" s="1075"/>
      <c r="I7" s="1075"/>
      <c r="J7" s="1075"/>
      <c r="K7" s="1075"/>
      <c r="L7" s="1075"/>
      <c r="M7" s="1075"/>
      <c r="N7" s="1076"/>
    </row>
    <row r="8" spans="1:16" ht="15.75" thickBot="1" x14ac:dyDescent="0.3">
      <c r="B8" s="238" t="s">
        <v>6</v>
      </c>
      <c r="C8" s="1075" t="s">
        <v>1411</v>
      </c>
      <c r="D8" s="1075"/>
      <c r="E8" s="1075"/>
      <c r="F8" s="1075"/>
      <c r="G8" s="1075"/>
      <c r="H8" s="1075"/>
      <c r="I8" s="1075"/>
      <c r="J8" s="1075"/>
      <c r="K8" s="1075"/>
      <c r="L8" s="1075"/>
      <c r="M8" s="1075"/>
      <c r="N8" s="1076"/>
    </row>
    <row r="9" spans="1:16" ht="15.75" thickBot="1" x14ac:dyDescent="0.3">
      <c r="B9" s="238" t="s">
        <v>7</v>
      </c>
      <c r="C9" s="1075" t="s">
        <v>1412</v>
      </c>
      <c r="D9" s="1075"/>
      <c r="E9" s="1075"/>
      <c r="F9" s="1075"/>
      <c r="G9" s="1075"/>
      <c r="H9" s="1075"/>
      <c r="I9" s="1075"/>
      <c r="J9" s="1075"/>
      <c r="K9" s="1075"/>
      <c r="L9" s="1075"/>
      <c r="M9" s="1075"/>
      <c r="N9" s="1076"/>
    </row>
    <row r="10" spans="1:16" ht="15.75" thickBot="1" x14ac:dyDescent="0.3">
      <c r="B10" s="238" t="s">
        <v>8</v>
      </c>
      <c r="C10" s="1075" t="s">
        <v>1413</v>
      </c>
      <c r="D10" s="1075"/>
      <c r="E10" s="1075"/>
      <c r="F10" s="1075"/>
      <c r="G10" s="1075"/>
      <c r="H10" s="1075"/>
      <c r="I10" s="1075"/>
      <c r="J10" s="1075"/>
      <c r="K10" s="1075"/>
      <c r="L10" s="1075"/>
      <c r="M10" s="1075"/>
      <c r="N10" s="1076"/>
    </row>
    <row r="11" spans="1:16" ht="15.75" thickBot="1" x14ac:dyDescent="0.3">
      <c r="B11" s="238" t="s">
        <v>9</v>
      </c>
      <c r="C11" s="1077">
        <v>28</v>
      </c>
      <c r="D11" s="1077"/>
      <c r="E11" s="1078"/>
      <c r="F11" s="60"/>
      <c r="G11" s="60"/>
      <c r="H11" s="60"/>
      <c r="I11" s="60"/>
      <c r="J11" s="60"/>
      <c r="K11" s="60"/>
      <c r="L11" s="60"/>
      <c r="M11" s="60"/>
      <c r="N11" s="61"/>
    </row>
    <row r="12" spans="1:16" ht="15.75" thickBot="1" x14ac:dyDescent="0.3">
      <c r="B12" s="35" t="s">
        <v>10</v>
      </c>
      <c r="C12" s="38">
        <v>42021</v>
      </c>
      <c r="D12" s="207"/>
      <c r="E12" s="207"/>
      <c r="F12" s="207"/>
      <c r="G12" s="207"/>
      <c r="H12" s="207"/>
      <c r="I12" s="207"/>
      <c r="J12" s="207"/>
      <c r="K12" s="207"/>
      <c r="L12" s="207"/>
      <c r="M12" s="207"/>
      <c r="N12" s="208"/>
    </row>
    <row r="13" spans="1:16" ht="15" x14ac:dyDescent="0.25">
      <c r="B13" s="36"/>
      <c r="C13" s="39"/>
      <c r="D13" s="239"/>
      <c r="E13" s="239"/>
      <c r="F13" s="239"/>
      <c r="G13" s="239"/>
      <c r="H13" s="239"/>
      <c r="I13" s="62"/>
      <c r="J13" s="62"/>
      <c r="K13" s="62"/>
      <c r="L13" s="62"/>
      <c r="M13" s="62"/>
      <c r="N13" s="239"/>
    </row>
    <row r="14" spans="1:16" ht="15" x14ac:dyDescent="0.25">
      <c r="I14" s="62"/>
      <c r="J14" s="62"/>
      <c r="K14" s="62"/>
      <c r="L14" s="62"/>
      <c r="M14" s="62"/>
      <c r="N14" s="63"/>
    </row>
    <row r="15" spans="1:16" ht="30" customHeight="1" x14ac:dyDescent="0.25">
      <c r="B15" s="1071" t="s">
        <v>11</v>
      </c>
      <c r="C15" s="1071"/>
      <c r="D15" s="205" t="s">
        <v>12</v>
      </c>
      <c r="E15" s="205" t="s">
        <v>13</v>
      </c>
      <c r="F15" s="205" t="s">
        <v>14</v>
      </c>
      <c r="G15" s="64"/>
      <c r="I15" s="40"/>
      <c r="J15" s="40"/>
      <c r="K15" s="40"/>
      <c r="L15" s="40"/>
      <c r="M15" s="40"/>
      <c r="N15" s="63"/>
    </row>
    <row r="16" spans="1:16" ht="15" x14ac:dyDescent="0.25">
      <c r="B16" s="1071"/>
      <c r="C16" s="1071"/>
      <c r="D16" s="205">
        <v>28</v>
      </c>
      <c r="E16" s="65">
        <v>666580810</v>
      </c>
      <c r="F16" s="65">
        <v>245</v>
      </c>
      <c r="G16" s="66"/>
      <c r="I16" s="41"/>
      <c r="J16" s="41"/>
      <c r="K16" s="41"/>
      <c r="L16" s="41"/>
      <c r="M16" s="41"/>
      <c r="N16" s="63"/>
    </row>
    <row r="17" spans="1:14" ht="15" x14ac:dyDescent="0.25">
      <c r="B17" s="1071"/>
      <c r="C17" s="1071"/>
      <c r="D17" s="205"/>
      <c r="E17" s="65"/>
      <c r="F17" s="65"/>
      <c r="G17" s="66"/>
      <c r="I17" s="41"/>
      <c r="J17" s="41"/>
      <c r="K17" s="41"/>
      <c r="L17" s="41"/>
      <c r="M17" s="41"/>
      <c r="N17" s="63"/>
    </row>
    <row r="18" spans="1:14" ht="15" x14ac:dyDescent="0.25">
      <c r="B18" s="1071"/>
      <c r="C18" s="1071"/>
      <c r="D18" s="205"/>
      <c r="E18" s="67"/>
      <c r="F18" s="65"/>
      <c r="G18" s="66"/>
      <c r="I18" s="41"/>
      <c r="J18" s="41"/>
      <c r="K18" s="41"/>
      <c r="L18" s="41"/>
      <c r="M18" s="41"/>
      <c r="N18" s="63"/>
    </row>
    <row r="19" spans="1:14" ht="15" x14ac:dyDescent="0.25">
      <c r="B19" s="1071"/>
      <c r="C19" s="1071"/>
      <c r="D19" s="205"/>
      <c r="E19" s="67"/>
      <c r="F19" s="65"/>
      <c r="G19" s="66"/>
      <c r="H19" s="42"/>
      <c r="I19" s="41"/>
      <c r="J19" s="41"/>
      <c r="K19" s="41"/>
      <c r="L19" s="41"/>
      <c r="M19" s="41"/>
      <c r="N19" s="68"/>
    </row>
    <row r="20" spans="1:14" ht="15" x14ac:dyDescent="0.25">
      <c r="B20" s="1071"/>
      <c r="C20" s="1071"/>
      <c r="D20" s="205"/>
      <c r="E20" s="67"/>
      <c r="F20" s="65"/>
      <c r="G20" s="66"/>
      <c r="H20" s="42"/>
      <c r="I20" s="43"/>
      <c r="J20" s="43"/>
      <c r="K20" s="43"/>
      <c r="L20" s="43"/>
      <c r="M20" s="43"/>
      <c r="N20" s="68"/>
    </row>
    <row r="21" spans="1:14" ht="15" x14ac:dyDescent="0.25">
      <c r="B21" s="1071"/>
      <c r="C21" s="1071"/>
      <c r="D21" s="205"/>
      <c r="E21" s="67"/>
      <c r="F21" s="65"/>
      <c r="G21" s="66"/>
      <c r="H21" s="42"/>
      <c r="I21" s="62"/>
      <c r="J21" s="62"/>
      <c r="K21" s="62"/>
      <c r="L21" s="62"/>
      <c r="M21" s="62"/>
      <c r="N21" s="68"/>
    </row>
    <row r="22" spans="1:14" ht="15" x14ac:dyDescent="0.25">
      <c r="B22" s="1071"/>
      <c r="C22" s="1071"/>
      <c r="D22" s="205"/>
      <c r="E22" s="67"/>
      <c r="F22" s="65"/>
      <c r="G22" s="66"/>
      <c r="H22" s="42"/>
      <c r="I22" s="62"/>
      <c r="J22" s="62"/>
      <c r="K22" s="62"/>
      <c r="L22" s="62"/>
      <c r="M22" s="62"/>
      <c r="N22" s="68"/>
    </row>
    <row r="23" spans="1:14" ht="15.75" thickBot="1" x14ac:dyDescent="0.3">
      <c r="B23" s="1056" t="s">
        <v>15</v>
      </c>
      <c r="C23" s="1058"/>
      <c r="D23" s="205"/>
      <c r="E23" s="69">
        <f>SUM(E16:E22)</f>
        <v>666580810</v>
      </c>
      <c r="F23" s="65">
        <f>SUM(F16:F22)</f>
        <v>245</v>
      </c>
      <c r="G23" s="66"/>
      <c r="H23" s="42"/>
      <c r="I23" s="62"/>
      <c r="J23" s="62"/>
      <c r="K23" s="62"/>
      <c r="L23" s="62"/>
      <c r="M23" s="62"/>
      <c r="N23" s="68"/>
    </row>
    <row r="24" spans="1:14" ht="43.5" thickBot="1" x14ac:dyDescent="0.3">
      <c r="A24" s="35"/>
      <c r="B24" s="212" t="s">
        <v>16</v>
      </c>
      <c r="C24" s="212" t="s">
        <v>17</v>
      </c>
      <c r="E24" s="40"/>
      <c r="F24" s="40"/>
      <c r="G24" s="40"/>
      <c r="H24" s="40"/>
      <c r="I24" s="36"/>
      <c r="J24" s="36"/>
      <c r="K24" s="36"/>
      <c r="L24" s="36"/>
      <c r="M24" s="36"/>
    </row>
    <row r="25" spans="1:14" ht="15.75" thickBot="1" x14ac:dyDescent="0.3">
      <c r="A25" s="70">
        <v>1</v>
      </c>
      <c r="C25" s="71">
        <f>+F23*80%</f>
        <v>196</v>
      </c>
      <c r="D25" s="41"/>
      <c r="E25" s="72">
        <f>E23</f>
        <v>666580810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205" t="s">
        <v>19</v>
      </c>
      <c r="C30" s="205" t="s">
        <v>0</v>
      </c>
      <c r="D30" s="205" t="s">
        <v>20</v>
      </c>
      <c r="E30" s="59"/>
      <c r="F30" s="59"/>
      <c r="G30" s="59"/>
      <c r="H30" s="59"/>
      <c r="I30" s="62"/>
      <c r="J30" s="62"/>
      <c r="K30" s="62"/>
      <c r="L30" s="62"/>
      <c r="M30" s="62"/>
      <c r="N30" s="63"/>
    </row>
    <row r="31" spans="1:14" ht="15" x14ac:dyDescent="0.2">
      <c r="A31" s="74"/>
      <c r="B31" s="213" t="s">
        <v>22</v>
      </c>
      <c r="C31" s="204" t="s">
        <v>23</v>
      </c>
      <c r="D31" s="213"/>
      <c r="E31" s="59"/>
      <c r="F31" s="59"/>
      <c r="G31" s="59"/>
      <c r="H31" s="59"/>
      <c r="I31" s="62"/>
      <c r="J31" s="62"/>
      <c r="K31" s="62"/>
      <c r="L31" s="62"/>
      <c r="M31" s="62"/>
      <c r="N31" s="63"/>
    </row>
    <row r="32" spans="1:14" ht="15" x14ac:dyDescent="0.2">
      <c r="A32" s="74"/>
      <c r="B32" s="213" t="s">
        <v>24</v>
      </c>
      <c r="C32" s="204" t="s">
        <v>23</v>
      </c>
      <c r="D32" s="213"/>
      <c r="E32" s="59"/>
      <c r="F32" s="59"/>
      <c r="G32" s="59"/>
      <c r="H32" s="59"/>
      <c r="I32" s="62"/>
      <c r="J32" s="62"/>
      <c r="K32" s="62"/>
      <c r="L32" s="62"/>
      <c r="M32" s="62"/>
      <c r="N32" s="63"/>
    </row>
    <row r="33" spans="1:14" ht="15" x14ac:dyDescent="0.2">
      <c r="A33" s="74"/>
      <c r="B33" s="213" t="s">
        <v>25</v>
      </c>
      <c r="C33" s="204" t="s">
        <v>23</v>
      </c>
      <c r="D33" s="204"/>
      <c r="E33" s="59"/>
      <c r="F33" s="59"/>
      <c r="G33" s="59"/>
      <c r="H33" s="59"/>
      <c r="I33" s="62"/>
      <c r="J33" s="62"/>
      <c r="K33" s="62"/>
      <c r="L33" s="62"/>
      <c r="M33" s="62"/>
      <c r="N33" s="63"/>
    </row>
    <row r="34" spans="1:14" ht="15" x14ac:dyDescent="0.2">
      <c r="A34" s="74"/>
      <c r="B34" s="213" t="s">
        <v>26</v>
      </c>
      <c r="C34" s="204" t="s">
        <v>23</v>
      </c>
      <c r="D34" s="204"/>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205" t="s">
        <v>19</v>
      </c>
      <c r="C40" s="205" t="s">
        <v>28</v>
      </c>
      <c r="D40" s="206" t="s">
        <v>29</v>
      </c>
      <c r="E40" s="206" t="s">
        <v>30</v>
      </c>
      <c r="F40" s="59"/>
      <c r="G40" s="59"/>
      <c r="H40" s="59"/>
      <c r="I40" s="62"/>
      <c r="J40" s="62"/>
      <c r="K40" s="62"/>
      <c r="L40" s="62"/>
      <c r="M40" s="62"/>
      <c r="N40" s="63"/>
    </row>
    <row r="41" spans="1:14" ht="42.75" x14ac:dyDescent="0.2">
      <c r="A41" s="74"/>
      <c r="B41" s="76" t="s">
        <v>31</v>
      </c>
      <c r="C41" s="141">
        <v>40</v>
      </c>
      <c r="D41" s="204">
        <v>20</v>
      </c>
      <c r="E41" s="1052">
        <f>+D41+D42</f>
        <v>80</v>
      </c>
      <c r="F41" s="59"/>
      <c r="G41" s="59"/>
      <c r="H41" s="59"/>
      <c r="I41" s="62"/>
      <c r="J41" s="62"/>
      <c r="K41" s="62"/>
      <c r="L41" s="62"/>
      <c r="M41" s="62"/>
      <c r="N41" s="63"/>
    </row>
    <row r="42" spans="1:14" ht="71.25" x14ac:dyDescent="0.2">
      <c r="A42" s="74"/>
      <c r="B42" s="76" t="s">
        <v>32</v>
      </c>
      <c r="C42" s="141">
        <v>60</v>
      </c>
      <c r="D42" s="204">
        <v>60</v>
      </c>
      <c r="E42" s="1053"/>
      <c r="F42" s="59"/>
      <c r="G42" s="59"/>
      <c r="H42" s="59"/>
      <c r="I42" s="62"/>
      <c r="J42" s="62"/>
      <c r="K42" s="62"/>
      <c r="L42" s="62"/>
      <c r="M42" s="62"/>
      <c r="N42" s="63"/>
    </row>
    <row r="43" spans="1:14" ht="15" x14ac:dyDescent="0.25">
      <c r="A43" s="74"/>
      <c r="C43" s="17"/>
      <c r="D43" s="41"/>
      <c r="E43" s="45"/>
      <c r="F43" s="44"/>
      <c r="G43" s="44"/>
      <c r="H43" s="44"/>
      <c r="I43" s="73"/>
      <c r="J43" s="73"/>
      <c r="K43" s="427"/>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M47" s="77"/>
      <c r="N47" s="77"/>
    </row>
    <row r="48" spans="1:14" ht="15" thickBot="1" x14ac:dyDescent="0.3">
      <c r="M48" s="77"/>
      <c r="N48" s="77"/>
    </row>
    <row r="49" spans="1:26" s="62" customFormat="1" ht="75"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200" t="s">
        <v>48</v>
      </c>
      <c r="Q49" s="200" t="s">
        <v>49</v>
      </c>
    </row>
    <row r="50" spans="1:26" s="129" customFormat="1" ht="42.75" x14ac:dyDescent="0.25">
      <c r="A50" s="141">
        <f>+A51+1</f>
        <v>2</v>
      </c>
      <c r="B50" s="4" t="s">
        <v>1413</v>
      </c>
      <c r="C50" s="4" t="s">
        <v>1414</v>
      </c>
      <c r="D50" s="4" t="s">
        <v>486</v>
      </c>
      <c r="E50" s="4" t="s">
        <v>1415</v>
      </c>
      <c r="F50" s="5" t="s">
        <v>0</v>
      </c>
      <c r="G50" s="223">
        <v>0.25</v>
      </c>
      <c r="H50" s="224">
        <v>40939</v>
      </c>
      <c r="I50" s="224">
        <v>41638</v>
      </c>
      <c r="J50" s="225" t="s">
        <v>20</v>
      </c>
      <c r="K50" s="226">
        <v>23</v>
      </c>
      <c r="L50" s="228">
        <v>0</v>
      </c>
      <c r="M50" s="6">
        <v>330</v>
      </c>
      <c r="N50" s="228">
        <v>330</v>
      </c>
      <c r="O50" s="229">
        <v>188019550</v>
      </c>
      <c r="P50" s="229" t="s">
        <v>1416</v>
      </c>
      <c r="Q50" s="76" t="s">
        <v>1417</v>
      </c>
      <c r="R50" s="8"/>
      <c r="S50" s="8"/>
      <c r="T50" s="8"/>
      <c r="U50" s="8"/>
      <c r="V50" s="8"/>
      <c r="W50" s="8"/>
      <c r="X50" s="8"/>
      <c r="Y50" s="8"/>
      <c r="Z50" s="8"/>
    </row>
    <row r="51" spans="1:26" s="129" customFormat="1" ht="85.5" x14ac:dyDescent="0.25">
      <c r="A51" s="141">
        <v>1</v>
      </c>
      <c r="B51" s="4" t="s">
        <v>1418</v>
      </c>
      <c r="C51" s="4" t="s">
        <v>1419</v>
      </c>
      <c r="D51" s="4" t="s">
        <v>1420</v>
      </c>
      <c r="E51" s="4" t="s">
        <v>1421</v>
      </c>
      <c r="F51" s="5" t="s">
        <v>0</v>
      </c>
      <c r="G51" s="223">
        <v>0.5</v>
      </c>
      <c r="H51" s="224">
        <v>40165</v>
      </c>
      <c r="I51" s="224">
        <v>40984</v>
      </c>
      <c r="J51" s="225" t="s">
        <v>20</v>
      </c>
      <c r="K51" s="263">
        <v>26.06</v>
      </c>
      <c r="L51" s="228">
        <v>1.1000000000000001</v>
      </c>
      <c r="M51" s="6">
        <v>237</v>
      </c>
      <c r="N51" s="6">
        <v>237</v>
      </c>
      <c r="O51" s="229">
        <v>173220000</v>
      </c>
      <c r="P51" s="229" t="s">
        <v>1422</v>
      </c>
      <c r="Q51" s="76" t="s">
        <v>1423</v>
      </c>
      <c r="R51" s="8"/>
      <c r="S51" s="8"/>
      <c r="T51" s="8"/>
      <c r="U51" s="8"/>
      <c r="V51" s="8"/>
      <c r="W51" s="8"/>
      <c r="X51" s="8"/>
      <c r="Y51" s="8"/>
      <c r="Z51" s="8"/>
    </row>
    <row r="52" spans="1:26" s="129" customFormat="1" ht="167.25" customHeight="1" x14ac:dyDescent="0.25">
      <c r="A52" s="141">
        <f>+A50+1</f>
        <v>3</v>
      </c>
      <c r="B52" s="4" t="s">
        <v>1412</v>
      </c>
      <c r="C52" s="4" t="s">
        <v>1424</v>
      </c>
      <c r="D52" s="4" t="s">
        <v>486</v>
      </c>
      <c r="E52" s="4" t="s">
        <v>1425</v>
      </c>
      <c r="F52" s="5" t="s">
        <v>0</v>
      </c>
      <c r="G52" s="223">
        <v>0.25</v>
      </c>
      <c r="H52" s="224">
        <v>41886</v>
      </c>
      <c r="I52" s="224">
        <v>41988</v>
      </c>
      <c r="J52" s="225" t="s">
        <v>20</v>
      </c>
      <c r="K52" s="263">
        <v>3.36</v>
      </c>
      <c r="L52" s="228">
        <v>0</v>
      </c>
      <c r="M52" s="6">
        <v>150</v>
      </c>
      <c r="N52" s="248">
        <v>150</v>
      </c>
      <c r="O52" s="229">
        <v>119356650</v>
      </c>
      <c r="P52" s="229" t="s">
        <v>1426</v>
      </c>
      <c r="Q52" s="428" t="s">
        <v>1427</v>
      </c>
      <c r="R52" s="8"/>
      <c r="S52" s="8"/>
      <c r="T52" s="8"/>
      <c r="U52" s="8"/>
      <c r="V52" s="8"/>
      <c r="W52" s="8"/>
      <c r="X52" s="8"/>
      <c r="Y52" s="8"/>
      <c r="Z52" s="8"/>
    </row>
    <row r="53" spans="1:26" s="129" customFormat="1" ht="30.75" customHeight="1" x14ac:dyDescent="0.25">
      <c r="A53" s="141">
        <f t="shared" ref="A53:A57" si="0">+A52+1</f>
        <v>4</v>
      </c>
      <c r="B53" s="4"/>
      <c r="C53" s="4"/>
      <c r="D53" s="4"/>
      <c r="E53" s="4"/>
      <c r="F53" s="262"/>
      <c r="G53" s="5"/>
      <c r="H53" s="224"/>
      <c r="I53" s="224"/>
      <c r="J53" s="225"/>
      <c r="K53" s="263"/>
      <c r="L53" s="265"/>
      <c r="M53" s="228"/>
      <c r="N53" s="228"/>
      <c r="O53" s="243"/>
      <c r="P53" s="243"/>
      <c r="Q53" s="211"/>
      <c r="R53" s="8"/>
      <c r="S53" s="8"/>
      <c r="T53" s="8"/>
      <c r="U53" s="8"/>
      <c r="V53" s="8"/>
      <c r="W53" s="8"/>
      <c r="X53" s="8"/>
      <c r="Y53" s="8"/>
      <c r="Z53" s="8"/>
    </row>
    <row r="54" spans="1:26" s="129" customFormat="1" x14ac:dyDescent="0.25">
      <c r="A54" s="141">
        <f t="shared" si="0"/>
        <v>5</v>
      </c>
      <c r="B54" s="4"/>
      <c r="C54" s="5"/>
      <c r="D54" s="4"/>
      <c r="E54" s="240"/>
      <c r="F54" s="5"/>
      <c r="G54" s="5"/>
      <c r="H54" s="224"/>
      <c r="I54" s="224"/>
      <c r="J54" s="225"/>
      <c r="K54" s="263"/>
      <c r="L54" s="225"/>
      <c r="M54" s="228"/>
      <c r="N54" s="228"/>
      <c r="O54" s="243"/>
      <c r="P54" s="243"/>
      <c r="Q54" s="211"/>
      <c r="R54" s="8"/>
      <c r="S54" s="8"/>
      <c r="T54" s="8"/>
      <c r="U54" s="8"/>
      <c r="V54" s="8"/>
      <c r="W54" s="8"/>
      <c r="X54" s="8"/>
      <c r="Y54" s="8"/>
      <c r="Z54" s="8"/>
    </row>
    <row r="55" spans="1:26" s="129" customFormat="1" x14ac:dyDescent="0.25">
      <c r="A55" s="141">
        <f t="shared" si="0"/>
        <v>6</v>
      </c>
      <c r="B55" s="4"/>
      <c r="C55" s="5"/>
      <c r="D55" s="4"/>
      <c r="E55" s="240"/>
      <c r="F55" s="5"/>
      <c r="G55" s="5"/>
      <c r="H55" s="224"/>
      <c r="I55" s="227"/>
      <c r="J55" s="225"/>
      <c r="K55" s="225"/>
      <c r="L55" s="225"/>
      <c r="M55" s="228"/>
      <c r="N55" s="228"/>
      <c r="O55" s="243"/>
      <c r="P55" s="243"/>
      <c r="Q55" s="211"/>
      <c r="R55" s="8"/>
      <c r="S55" s="8"/>
      <c r="T55" s="8"/>
      <c r="U55" s="8"/>
      <c r="V55" s="8"/>
      <c r="W55" s="8"/>
      <c r="X55" s="8"/>
      <c r="Y55" s="8"/>
      <c r="Z55" s="8"/>
    </row>
    <row r="56" spans="1:26" s="129" customFormat="1" x14ac:dyDescent="0.25">
      <c r="A56" s="141">
        <f t="shared" si="0"/>
        <v>7</v>
      </c>
      <c r="B56" s="4"/>
      <c r="C56" s="5"/>
      <c r="D56" s="4"/>
      <c r="E56" s="240"/>
      <c r="F56" s="5"/>
      <c r="G56" s="5"/>
      <c r="H56" s="224"/>
      <c r="I56" s="227"/>
      <c r="J56" s="225"/>
      <c r="K56" s="225"/>
      <c r="L56" s="225"/>
      <c r="M56" s="228"/>
      <c r="N56" s="228"/>
      <c r="O56" s="243"/>
      <c r="P56" s="243"/>
      <c r="Q56" s="211"/>
      <c r="R56" s="8"/>
      <c r="S56" s="8"/>
      <c r="T56" s="8"/>
      <c r="U56" s="8"/>
      <c r="V56" s="8"/>
      <c r="W56" s="8"/>
      <c r="X56" s="8"/>
      <c r="Y56" s="8"/>
      <c r="Z56" s="8"/>
    </row>
    <row r="57" spans="1:26" s="129" customFormat="1" x14ac:dyDescent="0.25">
      <c r="A57" s="141">
        <f t="shared" si="0"/>
        <v>8</v>
      </c>
      <c r="B57" s="4"/>
      <c r="C57" s="5"/>
      <c r="D57" s="4"/>
      <c r="E57" s="240"/>
      <c r="F57" s="5"/>
      <c r="G57" s="5"/>
      <c r="H57" s="224"/>
      <c r="I57" s="224"/>
      <c r="J57" s="225"/>
      <c r="K57" s="225"/>
      <c r="L57" s="225"/>
      <c r="M57" s="228"/>
      <c r="N57" s="228"/>
      <c r="O57" s="243"/>
      <c r="P57" s="243"/>
      <c r="Q57" s="211"/>
      <c r="R57" s="8"/>
      <c r="S57" s="8"/>
      <c r="T57" s="8"/>
      <c r="U57" s="8"/>
      <c r="V57" s="8"/>
      <c r="W57" s="8"/>
      <c r="X57" s="8"/>
      <c r="Y57" s="8"/>
      <c r="Z57" s="8"/>
    </row>
    <row r="58" spans="1:26" s="129" customFormat="1" ht="15" x14ac:dyDescent="0.25">
      <c r="A58" s="141"/>
      <c r="B58" s="26" t="s">
        <v>30</v>
      </c>
      <c r="C58" s="5"/>
      <c r="D58" s="4"/>
      <c r="E58" s="240"/>
      <c r="F58" s="5"/>
      <c r="G58" s="5"/>
      <c r="H58" s="5"/>
      <c r="I58" s="225"/>
      <c r="J58" s="225"/>
      <c r="K58" s="241">
        <f>SUM(K51:K57)</f>
        <v>29.419999999999998</v>
      </c>
      <c r="L58" s="241">
        <f>SUM(L51:L57)</f>
        <v>1.1000000000000001</v>
      </c>
      <c r="M58" s="241">
        <f>SUM(M50:M52)</f>
        <v>717</v>
      </c>
      <c r="N58" s="241"/>
      <c r="O58" s="243"/>
      <c r="P58" s="243"/>
      <c r="Q58" s="211"/>
    </row>
    <row r="59" spans="1:26" x14ac:dyDescent="0.25">
      <c r="E59" s="46"/>
      <c r="K59" s="47"/>
    </row>
    <row r="60" spans="1:26" ht="15" x14ac:dyDescent="0.25">
      <c r="B60" s="1049" t="s">
        <v>51</v>
      </c>
      <c r="C60" s="1049" t="s">
        <v>52</v>
      </c>
      <c r="D60" s="1080" t="s">
        <v>53</v>
      </c>
      <c r="E60" s="1080"/>
      <c r="K60" s="48"/>
      <c r="L60" s="48"/>
      <c r="M60" s="48"/>
    </row>
    <row r="61" spans="1:26" ht="15" x14ac:dyDescent="0.25">
      <c r="B61" s="1051"/>
      <c r="C61" s="1051"/>
      <c r="D61" s="206" t="s">
        <v>54</v>
      </c>
      <c r="E61" s="49" t="s">
        <v>55</v>
      </c>
      <c r="H61" s="244"/>
      <c r="I61" s="51">
        <v>40194</v>
      </c>
      <c r="K61" s="51"/>
      <c r="L61" s="48"/>
    </row>
    <row r="62" spans="1:26" ht="15" x14ac:dyDescent="0.25">
      <c r="B62" s="50" t="s">
        <v>56</v>
      </c>
      <c r="C62" s="52">
        <f>+K58</f>
        <v>29.419999999999998</v>
      </c>
      <c r="D62" s="204" t="s">
        <v>23</v>
      </c>
      <c r="E62" s="204"/>
      <c r="F62" s="245"/>
      <c r="G62" s="245"/>
      <c r="H62" s="245"/>
      <c r="I62" s="245"/>
      <c r="J62" s="245"/>
      <c r="L62" s="246">
        <f>K51+K50+K52+K53</f>
        <v>52.42</v>
      </c>
      <c r="M62" s="245"/>
    </row>
    <row r="63" spans="1:26" ht="15" x14ac:dyDescent="0.25">
      <c r="B63" s="50" t="s">
        <v>57</v>
      </c>
      <c r="C63" s="54">
        <v>717</v>
      </c>
      <c r="D63" s="204" t="s">
        <v>23</v>
      </c>
      <c r="E63" s="204"/>
    </row>
    <row r="64" spans="1:26" x14ac:dyDescent="0.25">
      <c r="B64" s="74"/>
      <c r="C64" s="1081"/>
      <c r="D64" s="1081"/>
      <c r="E64" s="1081"/>
      <c r="F64" s="1081"/>
      <c r="G64" s="1081"/>
      <c r="H64" s="1081"/>
      <c r="I64" s="1081"/>
      <c r="J64" s="1081"/>
      <c r="K64" s="1081"/>
      <c r="L64" s="1081"/>
      <c r="M64" s="1081"/>
      <c r="N64" s="1081"/>
    </row>
    <row r="65" spans="2:18" ht="15" thickBot="1" x14ac:dyDescent="0.3"/>
    <row r="66" spans="2:18" ht="15.75" thickBot="1" x14ac:dyDescent="0.3">
      <c r="B66" s="1082" t="s">
        <v>58</v>
      </c>
      <c r="C66" s="1082"/>
      <c r="D66" s="1082"/>
      <c r="E66" s="1082"/>
      <c r="F66" s="1082"/>
      <c r="G66" s="1082"/>
      <c r="H66" s="1082"/>
      <c r="I66" s="1082"/>
      <c r="J66" s="1082"/>
      <c r="K66" s="1082"/>
      <c r="L66" s="1082"/>
      <c r="M66" s="1082"/>
      <c r="N66" s="1082"/>
    </row>
    <row r="69" spans="2:18" ht="90" x14ac:dyDescent="0.25">
      <c r="B69" s="205" t="s">
        <v>59</v>
      </c>
      <c r="C69" s="80" t="s">
        <v>60</v>
      </c>
      <c r="D69" s="80" t="s">
        <v>61</v>
      </c>
      <c r="E69" s="80" t="s">
        <v>62</v>
      </c>
      <c r="F69" s="80" t="s">
        <v>63</v>
      </c>
      <c r="G69" s="80" t="s">
        <v>64</v>
      </c>
      <c r="H69" s="80" t="s">
        <v>498</v>
      </c>
      <c r="I69" s="205" t="s">
        <v>65</v>
      </c>
      <c r="J69" s="80" t="s">
        <v>66</v>
      </c>
      <c r="K69" s="80" t="s">
        <v>67</v>
      </c>
      <c r="L69" s="80" t="s">
        <v>68</v>
      </c>
      <c r="M69" s="80" t="s">
        <v>69</v>
      </c>
      <c r="N69" s="81" t="s">
        <v>70</v>
      </c>
      <c r="O69" s="81" t="s">
        <v>71</v>
      </c>
      <c r="P69" s="1056" t="s">
        <v>21</v>
      </c>
      <c r="Q69" s="1058"/>
      <c r="R69" s="80" t="s">
        <v>72</v>
      </c>
    </row>
    <row r="70" spans="2:18" ht="231.75" customHeight="1" x14ac:dyDescent="0.25">
      <c r="B70" s="213" t="s">
        <v>901</v>
      </c>
      <c r="C70" s="212" t="s">
        <v>117</v>
      </c>
      <c r="D70" s="212" t="s">
        <v>1428</v>
      </c>
      <c r="E70" s="141">
        <v>245</v>
      </c>
      <c r="F70" s="141" t="s">
        <v>0</v>
      </c>
      <c r="G70" s="198" t="s">
        <v>0</v>
      </c>
      <c r="H70" s="141" t="s">
        <v>0</v>
      </c>
      <c r="I70" s="141" t="s">
        <v>20</v>
      </c>
      <c r="J70" s="141" t="s">
        <v>20</v>
      </c>
      <c r="K70" s="141" t="s">
        <v>0</v>
      </c>
      <c r="L70" s="141" t="s">
        <v>0</v>
      </c>
      <c r="M70" s="141" t="s">
        <v>0</v>
      </c>
      <c r="N70" s="141" t="s">
        <v>0</v>
      </c>
      <c r="O70" s="141" t="s">
        <v>0</v>
      </c>
      <c r="P70" s="1169" t="s">
        <v>1429</v>
      </c>
      <c r="Q70" s="1170"/>
      <c r="R70" s="141" t="s">
        <v>0</v>
      </c>
    </row>
    <row r="71" spans="2:18" ht="15" x14ac:dyDescent="0.2">
      <c r="B71" s="11"/>
      <c r="C71" s="11"/>
      <c r="D71" s="56"/>
      <c r="E71" s="56"/>
      <c r="F71" s="57"/>
      <c r="G71" s="58"/>
      <c r="H71" s="57"/>
      <c r="I71" s="213"/>
      <c r="J71" s="11"/>
      <c r="K71" s="11"/>
      <c r="L71" s="213"/>
      <c r="M71" s="213"/>
      <c r="N71" s="213"/>
      <c r="O71" s="276"/>
      <c r="P71" s="1056"/>
      <c r="Q71" s="1058"/>
      <c r="R71" s="213"/>
    </row>
    <row r="72" spans="2:18" ht="15" x14ac:dyDescent="0.2">
      <c r="B72" s="11"/>
      <c r="C72" s="11"/>
      <c r="D72" s="56"/>
      <c r="E72" s="56"/>
      <c r="F72" s="57"/>
      <c r="G72" s="58"/>
      <c r="H72" s="57"/>
      <c r="I72" s="213"/>
      <c r="J72" s="11"/>
      <c r="K72" s="11"/>
      <c r="L72" s="213"/>
      <c r="M72" s="213"/>
      <c r="N72" s="213"/>
      <c r="O72" s="213"/>
      <c r="P72" s="1056"/>
      <c r="Q72" s="1058"/>
      <c r="R72" s="213"/>
    </row>
    <row r="73" spans="2:18" ht="15" x14ac:dyDescent="0.2">
      <c r="B73" s="11"/>
      <c r="C73" s="11"/>
      <c r="D73" s="56"/>
      <c r="E73" s="56"/>
      <c r="F73" s="57"/>
      <c r="G73" s="58"/>
      <c r="H73" s="57"/>
      <c r="I73" s="213"/>
      <c r="J73" s="11"/>
      <c r="K73" s="11"/>
      <c r="L73" s="213"/>
      <c r="M73" s="213"/>
      <c r="N73" s="213"/>
      <c r="O73" s="213"/>
      <c r="P73" s="1056"/>
      <c r="Q73" s="1058"/>
      <c r="R73" s="213"/>
    </row>
    <row r="74" spans="2:18" ht="15" x14ac:dyDescent="0.2">
      <c r="B74" s="11"/>
      <c r="C74" s="11"/>
      <c r="D74" s="56"/>
      <c r="E74" s="56"/>
      <c r="F74" s="57"/>
      <c r="G74" s="58"/>
      <c r="H74" s="57"/>
      <c r="I74" s="213"/>
      <c r="J74" s="11"/>
      <c r="K74" s="11"/>
      <c r="L74" s="213"/>
      <c r="M74" s="213"/>
      <c r="N74" s="213"/>
      <c r="O74" s="213"/>
      <c r="P74" s="1056"/>
      <c r="Q74" s="1058"/>
      <c r="R74" s="213"/>
    </row>
    <row r="75" spans="2:18" ht="15" x14ac:dyDescent="0.2">
      <c r="B75" s="11"/>
      <c r="C75" s="11"/>
      <c r="D75" s="56"/>
      <c r="E75" s="56"/>
      <c r="F75" s="57"/>
      <c r="G75" s="58"/>
      <c r="H75" s="57"/>
      <c r="I75" s="213"/>
      <c r="J75" s="11"/>
      <c r="K75" s="11"/>
      <c r="L75" s="213"/>
      <c r="M75" s="213"/>
      <c r="N75" s="213"/>
      <c r="O75" s="213"/>
      <c r="P75" s="1056"/>
      <c r="Q75" s="1058"/>
      <c r="R75" s="213"/>
    </row>
    <row r="76" spans="2:18" ht="15" x14ac:dyDescent="0.25">
      <c r="B76" s="213"/>
      <c r="C76" s="213"/>
      <c r="D76" s="213"/>
      <c r="E76" s="213"/>
      <c r="F76" s="213"/>
      <c r="G76" s="131"/>
      <c r="H76" s="213"/>
      <c r="I76" s="213"/>
      <c r="J76" s="213"/>
      <c r="K76" s="213"/>
      <c r="L76" s="213"/>
      <c r="M76" s="213"/>
      <c r="N76" s="213"/>
      <c r="O76" s="213"/>
      <c r="P76" s="1056"/>
      <c r="Q76" s="1058"/>
      <c r="R76" s="213"/>
    </row>
    <row r="77" spans="2:18" x14ac:dyDescent="0.25">
      <c r="B77" s="31" t="s">
        <v>73</v>
      </c>
      <c r="H77" s="213"/>
      <c r="I77" s="213"/>
    </row>
    <row r="78" spans="2:18" x14ac:dyDescent="0.25">
      <c r="B78" s="31" t="s">
        <v>74</v>
      </c>
    </row>
    <row r="79" spans="2:18" x14ac:dyDescent="0.25">
      <c r="B79" s="31" t="s">
        <v>75</v>
      </c>
    </row>
    <row r="81" spans="2:20" ht="15" thickBot="1" x14ac:dyDescent="0.3"/>
    <row r="82" spans="2:20" ht="15.75" thickBot="1" x14ac:dyDescent="0.3">
      <c r="B82" s="1063" t="s">
        <v>76</v>
      </c>
      <c r="C82" s="1064"/>
      <c r="D82" s="1064"/>
      <c r="E82" s="1064"/>
      <c r="F82" s="1064"/>
      <c r="G82" s="1064"/>
      <c r="H82" s="1064"/>
      <c r="I82" s="1064"/>
      <c r="J82" s="1064"/>
      <c r="K82" s="1064"/>
      <c r="L82" s="1064"/>
      <c r="M82" s="1064"/>
      <c r="N82" s="1065"/>
    </row>
    <row r="86" spans="2:20" x14ac:dyDescent="0.25">
      <c r="R86" s="36"/>
      <c r="S86" s="36"/>
      <c r="T86" s="36"/>
    </row>
    <row r="87" spans="2:20" ht="15" x14ac:dyDescent="0.25">
      <c r="B87" s="1054" t="s">
        <v>77</v>
      </c>
      <c r="C87" s="1071" t="s">
        <v>78</v>
      </c>
      <c r="D87" s="1071" t="s">
        <v>79</v>
      </c>
      <c r="E87" s="1071" t="s">
        <v>80</v>
      </c>
      <c r="F87" s="1071" t="s">
        <v>81</v>
      </c>
      <c r="G87" s="1071" t="s">
        <v>82</v>
      </c>
      <c r="H87" s="1071" t="s">
        <v>83</v>
      </c>
      <c r="I87" s="1071" t="s">
        <v>84</v>
      </c>
      <c r="J87" s="1071" t="s">
        <v>85</v>
      </c>
      <c r="K87" s="1071"/>
      <c r="L87" s="1071"/>
      <c r="M87" s="1071" t="s">
        <v>86</v>
      </c>
      <c r="N87" s="1071" t="s">
        <v>478</v>
      </c>
      <c r="O87" s="1071" t="s">
        <v>479</v>
      </c>
      <c r="P87" s="1071" t="s">
        <v>21</v>
      </c>
      <c r="Q87" s="1071"/>
      <c r="R87" s="44"/>
      <c r="S87" s="44"/>
      <c r="T87" s="36"/>
    </row>
    <row r="88" spans="2:20" ht="28.5" x14ac:dyDescent="0.2">
      <c r="B88" s="1055"/>
      <c r="C88" s="1071"/>
      <c r="D88" s="1071"/>
      <c r="E88" s="1071"/>
      <c r="F88" s="1071"/>
      <c r="G88" s="1071"/>
      <c r="H88" s="1071"/>
      <c r="I88" s="1071"/>
      <c r="J88" s="56" t="s">
        <v>87</v>
      </c>
      <c r="K88" s="37" t="s">
        <v>88</v>
      </c>
      <c r="L88" s="11" t="s">
        <v>89</v>
      </c>
      <c r="M88" s="1071"/>
      <c r="N88" s="1071"/>
      <c r="O88" s="1071"/>
      <c r="P88" s="1071"/>
      <c r="Q88" s="1071"/>
      <c r="R88" s="44"/>
      <c r="S88" s="44"/>
      <c r="T88" s="36"/>
    </row>
    <row r="89" spans="2:20" ht="133.5" customHeight="1" x14ac:dyDescent="0.25">
      <c r="B89" s="141" t="s">
        <v>90</v>
      </c>
      <c r="C89" s="103" t="s">
        <v>120</v>
      </c>
      <c r="D89" s="141" t="s">
        <v>1430</v>
      </c>
      <c r="E89" s="413">
        <v>85469479</v>
      </c>
      <c r="F89" s="141" t="s">
        <v>1431</v>
      </c>
      <c r="G89" s="141" t="s">
        <v>1432</v>
      </c>
      <c r="H89" s="7">
        <v>36777</v>
      </c>
      <c r="I89" s="413" t="s">
        <v>1239</v>
      </c>
      <c r="J89" s="76" t="s">
        <v>1433</v>
      </c>
      <c r="K89" s="7" t="s">
        <v>1434</v>
      </c>
      <c r="L89" s="429" t="s">
        <v>1435</v>
      </c>
      <c r="M89" s="141" t="s">
        <v>0</v>
      </c>
      <c r="N89" s="141" t="s">
        <v>0</v>
      </c>
      <c r="O89" s="141" t="s">
        <v>0</v>
      </c>
      <c r="P89" s="1168" t="s">
        <v>1436</v>
      </c>
      <c r="Q89" s="1168"/>
      <c r="R89" s="40"/>
      <c r="S89" s="36"/>
      <c r="T89" s="36"/>
    </row>
    <row r="90" spans="2:20" ht="133.5" customHeight="1" x14ac:dyDescent="0.25">
      <c r="B90" s="141" t="s">
        <v>90</v>
      </c>
      <c r="C90" s="257" t="s">
        <v>120</v>
      </c>
      <c r="D90" s="141" t="s">
        <v>1437</v>
      </c>
      <c r="E90" s="413">
        <v>1018414715</v>
      </c>
      <c r="F90" s="141" t="s">
        <v>1438</v>
      </c>
      <c r="G90" s="141" t="s">
        <v>1439</v>
      </c>
      <c r="H90" s="7">
        <v>41473</v>
      </c>
      <c r="I90" s="413" t="s">
        <v>1239</v>
      </c>
      <c r="J90" s="76" t="s">
        <v>1433</v>
      </c>
      <c r="K90" s="7" t="s">
        <v>1440</v>
      </c>
      <c r="L90" s="429" t="s">
        <v>1441</v>
      </c>
      <c r="M90" s="141" t="s">
        <v>0</v>
      </c>
      <c r="N90" s="141" t="s">
        <v>0</v>
      </c>
      <c r="O90" s="141" t="s">
        <v>0</v>
      </c>
      <c r="P90" s="1168" t="s">
        <v>1442</v>
      </c>
      <c r="Q90" s="1168"/>
      <c r="R90" s="40"/>
      <c r="S90" s="36"/>
      <c r="T90" s="36"/>
    </row>
    <row r="91" spans="2:20" ht="133.5" customHeight="1" x14ac:dyDescent="0.25">
      <c r="B91" s="141" t="s">
        <v>91</v>
      </c>
      <c r="C91" s="257" t="s">
        <v>120</v>
      </c>
      <c r="D91" s="141" t="s">
        <v>1443</v>
      </c>
      <c r="E91" s="413">
        <v>1082896366</v>
      </c>
      <c r="F91" s="141" t="s">
        <v>1147</v>
      </c>
      <c r="G91" s="141" t="s">
        <v>1444</v>
      </c>
      <c r="H91" s="7">
        <v>41033</v>
      </c>
      <c r="I91" s="141">
        <v>128925</v>
      </c>
      <c r="J91" s="76" t="s">
        <v>1433</v>
      </c>
      <c r="K91" s="141" t="s">
        <v>1445</v>
      </c>
      <c r="L91" s="76" t="s">
        <v>91</v>
      </c>
      <c r="M91" s="141" t="s">
        <v>0</v>
      </c>
      <c r="N91" s="141" t="s">
        <v>0</v>
      </c>
      <c r="O91" s="141" t="s">
        <v>0</v>
      </c>
      <c r="P91" s="1168" t="s">
        <v>1446</v>
      </c>
      <c r="Q91" s="1168"/>
      <c r="R91" s="36"/>
      <c r="S91" s="36"/>
      <c r="T91" s="36"/>
    </row>
    <row r="92" spans="2:20" ht="133.5" customHeight="1" x14ac:dyDescent="0.25">
      <c r="B92" s="141" t="s">
        <v>91</v>
      </c>
      <c r="C92" s="257" t="s">
        <v>120</v>
      </c>
      <c r="D92" s="141" t="s">
        <v>1447</v>
      </c>
      <c r="E92" s="413">
        <v>64522091</v>
      </c>
      <c r="F92" s="141" t="s">
        <v>1153</v>
      </c>
      <c r="G92" s="141" t="s">
        <v>1448</v>
      </c>
      <c r="H92" s="7">
        <v>41816</v>
      </c>
      <c r="I92" s="141" t="s">
        <v>1449</v>
      </c>
      <c r="J92" s="76" t="s">
        <v>1450</v>
      </c>
      <c r="K92" s="141" t="s">
        <v>1451</v>
      </c>
      <c r="L92" s="76" t="s">
        <v>1452</v>
      </c>
      <c r="M92" s="141" t="s">
        <v>0</v>
      </c>
      <c r="N92" s="141" t="s">
        <v>0</v>
      </c>
      <c r="O92" s="141" t="s">
        <v>0</v>
      </c>
      <c r="P92" s="1168" t="s">
        <v>1453</v>
      </c>
      <c r="Q92" s="1168"/>
      <c r="R92" s="36"/>
      <c r="S92" s="36"/>
      <c r="T92" s="36"/>
    </row>
    <row r="93" spans="2:20" ht="133.5" customHeight="1" x14ac:dyDescent="0.25">
      <c r="B93" s="141" t="s">
        <v>91</v>
      </c>
      <c r="C93" s="257" t="s">
        <v>120</v>
      </c>
      <c r="D93" s="141" t="s">
        <v>1454</v>
      </c>
      <c r="E93" s="413">
        <v>49757131</v>
      </c>
      <c r="F93" s="141" t="s">
        <v>1147</v>
      </c>
      <c r="G93" s="141" t="s">
        <v>1455</v>
      </c>
      <c r="H93" s="7">
        <v>38331</v>
      </c>
      <c r="I93" s="141">
        <v>49757131</v>
      </c>
      <c r="J93" s="76" t="s">
        <v>1456</v>
      </c>
      <c r="K93" s="141" t="s">
        <v>1457</v>
      </c>
      <c r="L93" s="76" t="s">
        <v>1458</v>
      </c>
      <c r="M93" s="141" t="s">
        <v>0</v>
      </c>
      <c r="N93" s="141" t="s">
        <v>0</v>
      </c>
      <c r="O93" s="141" t="s">
        <v>0</v>
      </c>
      <c r="P93" s="1168" t="s">
        <v>1459</v>
      </c>
      <c r="Q93" s="1168"/>
      <c r="R93" s="36"/>
      <c r="S93" s="36"/>
      <c r="T93" s="36"/>
    </row>
    <row r="94" spans="2:20" ht="133.5" customHeight="1" x14ac:dyDescent="0.25">
      <c r="B94" s="141" t="s">
        <v>91</v>
      </c>
      <c r="C94" s="257" t="s">
        <v>120</v>
      </c>
      <c r="D94" s="141" t="s">
        <v>1460</v>
      </c>
      <c r="E94" s="413">
        <v>1082851270</v>
      </c>
      <c r="F94" s="141" t="s">
        <v>1147</v>
      </c>
      <c r="G94" s="141" t="s">
        <v>385</v>
      </c>
      <c r="H94" s="7">
        <v>40887</v>
      </c>
      <c r="I94" s="141">
        <v>125845</v>
      </c>
      <c r="J94" s="76" t="s">
        <v>1461</v>
      </c>
      <c r="K94" s="430" t="s">
        <v>1462</v>
      </c>
      <c r="L94" s="76" t="s">
        <v>1463</v>
      </c>
      <c r="M94" s="141" t="s">
        <v>0</v>
      </c>
      <c r="N94" s="141" t="s">
        <v>0</v>
      </c>
      <c r="O94" s="141" t="s">
        <v>0</v>
      </c>
      <c r="P94" s="1168" t="s">
        <v>1464</v>
      </c>
      <c r="Q94" s="1168"/>
      <c r="R94" s="36"/>
      <c r="S94" s="36"/>
      <c r="T94" s="36"/>
    </row>
    <row r="95" spans="2:20" ht="239.25" customHeight="1" x14ac:dyDescent="0.25">
      <c r="B95" s="141" t="s">
        <v>91</v>
      </c>
      <c r="C95" s="257" t="s">
        <v>120</v>
      </c>
      <c r="D95" s="141" t="s">
        <v>1465</v>
      </c>
      <c r="E95" s="413">
        <v>45436038</v>
      </c>
      <c r="F95" s="141" t="s">
        <v>1147</v>
      </c>
      <c r="G95" s="141" t="s">
        <v>769</v>
      </c>
      <c r="H95" s="7">
        <v>37350</v>
      </c>
      <c r="I95" s="141" t="s">
        <v>1239</v>
      </c>
      <c r="J95" s="76" t="s">
        <v>1466</v>
      </c>
      <c r="K95" s="257" t="s">
        <v>1467</v>
      </c>
      <c r="L95" s="76" t="s">
        <v>1468</v>
      </c>
      <c r="M95" s="141" t="s">
        <v>0</v>
      </c>
      <c r="N95" s="141" t="s">
        <v>0</v>
      </c>
      <c r="O95" s="141" t="s">
        <v>0</v>
      </c>
      <c r="P95" s="1168" t="s">
        <v>1469</v>
      </c>
      <c r="Q95" s="1168"/>
      <c r="R95" s="40"/>
      <c r="S95" s="36"/>
      <c r="T95" s="36"/>
    </row>
    <row r="96" spans="2:20" x14ac:dyDescent="0.25">
      <c r="R96" s="36"/>
      <c r="S96" s="36"/>
      <c r="T96" s="36"/>
    </row>
    <row r="98" spans="2:17" ht="15" thickBot="1" x14ac:dyDescent="0.3"/>
    <row r="99" spans="2:17" ht="15.75" thickBot="1" x14ac:dyDescent="0.3">
      <c r="B99" s="1063" t="s">
        <v>92</v>
      </c>
      <c r="C99" s="1064"/>
      <c r="D99" s="1064"/>
      <c r="E99" s="1064"/>
      <c r="F99" s="1064"/>
      <c r="G99" s="1064"/>
      <c r="H99" s="1064"/>
      <c r="I99" s="1064"/>
      <c r="J99" s="1064"/>
      <c r="K99" s="1064"/>
      <c r="L99" s="1064"/>
      <c r="M99" s="1064"/>
      <c r="N99" s="1065"/>
    </row>
    <row r="102" spans="2:17" ht="30" x14ac:dyDescent="0.25">
      <c r="B102" s="80" t="s">
        <v>19</v>
      </c>
      <c r="C102" s="80" t="s">
        <v>72</v>
      </c>
      <c r="D102" s="1056" t="s">
        <v>21</v>
      </c>
      <c r="E102" s="1058"/>
    </row>
    <row r="103" spans="2:17" ht="28.5" x14ac:dyDescent="0.25">
      <c r="B103" s="212" t="s">
        <v>1252</v>
      </c>
      <c r="C103" s="204" t="s">
        <v>0</v>
      </c>
      <c r="D103" s="1073"/>
      <c r="E103" s="1073"/>
    </row>
    <row r="106" spans="2:17" ht="15" x14ac:dyDescent="0.25">
      <c r="B106" s="1069" t="s">
        <v>93</v>
      </c>
      <c r="C106" s="1070"/>
      <c r="D106" s="1070"/>
      <c r="E106" s="1070"/>
      <c r="F106" s="1070"/>
      <c r="G106" s="1070"/>
      <c r="H106" s="1070"/>
      <c r="I106" s="1070"/>
      <c r="J106" s="1070"/>
      <c r="K106" s="1070"/>
      <c r="L106" s="1070"/>
      <c r="M106" s="1070"/>
      <c r="N106" s="1070"/>
      <c r="O106" s="1070"/>
      <c r="P106" s="1070"/>
    </row>
    <row r="108" spans="2:17" ht="15" thickBot="1" x14ac:dyDescent="0.3"/>
    <row r="109" spans="2:17" ht="15.75" thickBot="1" x14ac:dyDescent="0.3">
      <c r="B109" s="1063" t="s">
        <v>94</v>
      </c>
      <c r="C109" s="1064"/>
      <c r="D109" s="1064"/>
      <c r="E109" s="1064"/>
      <c r="F109" s="1064"/>
      <c r="G109" s="1064"/>
      <c r="H109" s="1064"/>
      <c r="I109" s="1064"/>
      <c r="J109" s="1064"/>
      <c r="K109" s="1064"/>
      <c r="L109" s="1064"/>
      <c r="M109" s="1064"/>
      <c r="N109" s="1065"/>
    </row>
    <row r="111" spans="2:17" ht="15" thickBot="1" x14ac:dyDescent="0.3">
      <c r="M111" s="77"/>
      <c r="N111" s="77"/>
    </row>
    <row r="112" spans="2:17" s="62" customFormat="1" ht="75" x14ac:dyDescent="0.25">
      <c r="B112" s="78" t="s">
        <v>34</v>
      </c>
      <c r="C112" s="78" t="s">
        <v>35</v>
      </c>
      <c r="D112" s="78" t="s">
        <v>36</v>
      </c>
      <c r="E112" s="78" t="s">
        <v>37</v>
      </c>
      <c r="F112" s="78" t="s">
        <v>38</v>
      </c>
      <c r="G112" s="78" t="s">
        <v>39</v>
      </c>
      <c r="H112" s="78" t="s">
        <v>40</v>
      </c>
      <c r="I112" s="78" t="s">
        <v>41</v>
      </c>
      <c r="J112" s="78" t="s">
        <v>42</v>
      </c>
      <c r="K112" s="78" t="s">
        <v>43</v>
      </c>
      <c r="L112" s="78" t="s">
        <v>44</v>
      </c>
      <c r="M112" s="79" t="s">
        <v>45</v>
      </c>
      <c r="N112" s="78" t="s">
        <v>46</v>
      </c>
      <c r="O112" s="78" t="s">
        <v>47</v>
      </c>
      <c r="P112" s="200" t="s">
        <v>48</v>
      </c>
      <c r="Q112" s="200" t="s">
        <v>49</v>
      </c>
    </row>
    <row r="113" spans="1:26" s="129" customFormat="1" ht="28.5" x14ac:dyDescent="0.25">
      <c r="A113" s="141">
        <v>1</v>
      </c>
      <c r="B113" s="4" t="s">
        <v>1413</v>
      </c>
      <c r="C113" s="4" t="s">
        <v>1413</v>
      </c>
      <c r="D113" s="4" t="s">
        <v>486</v>
      </c>
      <c r="E113" s="6">
        <v>701820090168</v>
      </c>
      <c r="F113" s="5" t="s">
        <v>0</v>
      </c>
      <c r="G113" s="223">
        <v>0.25</v>
      </c>
      <c r="H113" s="247">
        <v>39840</v>
      </c>
      <c r="I113" s="247">
        <v>40543</v>
      </c>
      <c r="J113" s="225" t="s">
        <v>20</v>
      </c>
      <c r="K113" s="228">
        <v>11.46</v>
      </c>
      <c r="L113" s="228">
        <v>11.63</v>
      </c>
      <c r="M113" s="278">
        <v>330</v>
      </c>
      <c r="N113" s="228">
        <v>330</v>
      </c>
      <c r="O113" s="229">
        <v>135544012</v>
      </c>
      <c r="P113" s="229" t="s">
        <v>1470</v>
      </c>
      <c r="Q113" s="76" t="s">
        <v>1471</v>
      </c>
      <c r="R113" s="8"/>
      <c r="S113" s="8"/>
      <c r="T113" s="8"/>
      <c r="U113" s="8"/>
      <c r="V113" s="8"/>
      <c r="W113" s="8"/>
      <c r="X113" s="8"/>
      <c r="Y113" s="8"/>
      <c r="Z113" s="8"/>
    </row>
    <row r="114" spans="1:26" s="129" customFormat="1" ht="291" x14ac:dyDescent="0.25">
      <c r="A114" s="141">
        <f>+A113+1</f>
        <v>2</v>
      </c>
      <c r="B114" s="4" t="s">
        <v>1418</v>
      </c>
      <c r="C114" s="5" t="s">
        <v>1472</v>
      </c>
      <c r="D114" s="4" t="s">
        <v>1473</v>
      </c>
      <c r="E114" s="6" t="s">
        <v>1474</v>
      </c>
      <c r="F114" s="5" t="s">
        <v>0</v>
      </c>
      <c r="G114" s="223">
        <v>0.5</v>
      </c>
      <c r="H114" s="247">
        <v>40165</v>
      </c>
      <c r="I114" s="431">
        <v>40984</v>
      </c>
      <c r="J114" s="225" t="s">
        <v>20</v>
      </c>
      <c r="K114" s="248">
        <v>0</v>
      </c>
      <c r="L114" s="228">
        <v>27.16</v>
      </c>
      <c r="M114" s="278">
        <v>237</v>
      </c>
      <c r="N114" s="228">
        <v>237</v>
      </c>
      <c r="O114" s="229">
        <v>173220</v>
      </c>
      <c r="P114" s="229" t="s">
        <v>1475</v>
      </c>
      <c r="Q114" s="231" t="s">
        <v>1958</v>
      </c>
      <c r="R114" s="8"/>
      <c r="S114" s="8"/>
      <c r="T114" s="8"/>
      <c r="U114" s="8"/>
      <c r="V114" s="8"/>
      <c r="W114" s="8"/>
      <c r="X114" s="8"/>
      <c r="Y114" s="8"/>
      <c r="Z114" s="8"/>
    </row>
    <row r="115" spans="1:26" s="129" customFormat="1" ht="291" x14ac:dyDescent="0.25">
      <c r="A115" s="141">
        <f t="shared" ref="A115:A120" si="1">+A114+1</f>
        <v>3</v>
      </c>
      <c r="B115" s="4" t="s">
        <v>1412</v>
      </c>
      <c r="C115" s="4" t="s">
        <v>1424</v>
      </c>
      <c r="D115" s="4" t="s">
        <v>486</v>
      </c>
      <c r="E115" s="4" t="s">
        <v>1476</v>
      </c>
      <c r="F115" s="5" t="s">
        <v>0</v>
      </c>
      <c r="G115" s="223">
        <v>0.25</v>
      </c>
      <c r="H115" s="224">
        <v>41883</v>
      </c>
      <c r="I115" s="224">
        <v>41988</v>
      </c>
      <c r="J115" s="225" t="s">
        <v>20</v>
      </c>
      <c r="K115" s="263">
        <v>0</v>
      </c>
      <c r="L115" s="228">
        <v>3.36</v>
      </c>
      <c r="M115" s="6">
        <v>150</v>
      </c>
      <c r="N115" s="228">
        <v>150</v>
      </c>
      <c r="O115" s="229">
        <v>119356650</v>
      </c>
      <c r="P115" s="229" t="s">
        <v>1477</v>
      </c>
      <c r="Q115" s="488" t="s">
        <v>1958</v>
      </c>
      <c r="R115" s="8"/>
      <c r="S115" s="8"/>
      <c r="T115" s="8"/>
      <c r="U115" s="8"/>
      <c r="V115" s="8"/>
      <c r="W115" s="8"/>
      <c r="X115" s="8"/>
      <c r="Y115" s="8"/>
      <c r="Z115" s="8"/>
    </row>
    <row r="116" spans="1:26" s="129" customFormat="1" x14ac:dyDescent="0.25">
      <c r="A116" s="141">
        <f t="shared" si="1"/>
        <v>4</v>
      </c>
      <c r="B116" s="4"/>
      <c r="C116" s="5"/>
      <c r="D116" s="4"/>
      <c r="E116" s="4"/>
      <c r="F116" s="5"/>
      <c r="G116" s="223"/>
      <c r="H116" s="224"/>
      <c r="I116" s="224"/>
      <c r="J116" s="225"/>
      <c r="K116" s="263"/>
      <c r="L116" s="228"/>
      <c r="M116" s="6"/>
      <c r="N116" s="248"/>
      <c r="O116" s="229"/>
      <c r="P116" s="229"/>
      <c r="Q116" s="211"/>
      <c r="R116" s="8"/>
      <c r="S116" s="8"/>
      <c r="T116" s="8"/>
      <c r="U116" s="8"/>
      <c r="V116" s="8"/>
      <c r="W116" s="8"/>
      <c r="X116" s="8"/>
      <c r="Y116" s="8"/>
      <c r="Z116" s="8"/>
    </row>
    <row r="117" spans="1:26" s="129" customFormat="1" x14ac:dyDescent="0.25">
      <c r="A117" s="141">
        <f t="shared" si="1"/>
        <v>5</v>
      </c>
      <c r="B117" s="4"/>
      <c r="C117" s="5"/>
      <c r="D117" s="4"/>
      <c r="E117" s="240"/>
      <c r="F117" s="5"/>
      <c r="G117" s="5"/>
      <c r="H117" s="5"/>
      <c r="I117" s="225"/>
      <c r="J117" s="225"/>
      <c r="K117" s="225"/>
      <c r="L117" s="225"/>
      <c r="M117" s="278"/>
      <c r="N117" s="228"/>
      <c r="O117" s="243"/>
      <c r="P117" s="243"/>
      <c r="Q117" s="211"/>
      <c r="R117" s="8"/>
      <c r="S117" s="8"/>
      <c r="T117" s="8"/>
      <c r="U117" s="8"/>
      <c r="V117" s="8"/>
      <c r="W117" s="8"/>
      <c r="X117" s="8"/>
      <c r="Y117" s="8"/>
      <c r="Z117" s="8"/>
    </row>
    <row r="118" spans="1:26" s="129" customFormat="1" x14ac:dyDescent="0.25">
      <c r="A118" s="141">
        <f t="shared" si="1"/>
        <v>6</v>
      </c>
      <c r="B118" s="4"/>
      <c r="C118" s="5"/>
      <c r="D118" s="4"/>
      <c r="E118" s="240"/>
      <c r="F118" s="5"/>
      <c r="G118" s="5"/>
      <c r="H118" s="5"/>
      <c r="I118" s="225"/>
      <c r="J118" s="225"/>
      <c r="K118" s="225"/>
      <c r="L118" s="225"/>
      <c r="M118" s="278"/>
      <c r="N118" s="228"/>
      <c r="O118" s="243"/>
      <c r="P118" s="243"/>
      <c r="Q118" s="211"/>
      <c r="R118" s="8"/>
      <c r="S118" s="8"/>
      <c r="T118" s="8"/>
      <c r="U118" s="8"/>
      <c r="V118" s="8"/>
      <c r="W118" s="8"/>
      <c r="X118" s="8"/>
      <c r="Y118" s="8"/>
      <c r="Z118" s="8"/>
    </row>
    <row r="119" spans="1:26" s="129" customFormat="1" x14ac:dyDescent="0.25">
      <c r="A119" s="141">
        <f t="shared" si="1"/>
        <v>7</v>
      </c>
      <c r="B119" s="4"/>
      <c r="C119" s="5"/>
      <c r="D119" s="4"/>
      <c r="E119" s="240"/>
      <c r="F119" s="5"/>
      <c r="G119" s="5"/>
      <c r="H119" s="5"/>
      <c r="I119" s="225"/>
      <c r="J119" s="225"/>
      <c r="K119" s="225"/>
      <c r="L119" s="225"/>
      <c r="M119" s="278"/>
      <c r="N119" s="228"/>
      <c r="O119" s="243"/>
      <c r="P119" s="243"/>
      <c r="Q119" s="211"/>
      <c r="R119" s="8"/>
      <c r="S119" s="8"/>
      <c r="T119" s="8"/>
      <c r="U119" s="8"/>
      <c r="V119" s="8"/>
      <c r="W119" s="8"/>
      <c r="X119" s="8"/>
      <c r="Y119" s="8"/>
      <c r="Z119" s="8"/>
    </row>
    <row r="120" spans="1:26" s="129" customFormat="1" x14ac:dyDescent="0.25">
      <c r="A120" s="141">
        <f t="shared" si="1"/>
        <v>8</v>
      </c>
      <c r="B120" s="4"/>
      <c r="C120" s="5"/>
      <c r="D120" s="4"/>
      <c r="E120" s="240"/>
      <c r="F120" s="5"/>
      <c r="G120" s="5"/>
      <c r="H120" s="5"/>
      <c r="I120" s="225"/>
      <c r="J120" s="225"/>
      <c r="K120" s="225"/>
      <c r="L120" s="225"/>
      <c r="M120" s="278"/>
      <c r="N120" s="228"/>
      <c r="O120" s="243"/>
      <c r="P120" s="243"/>
      <c r="Q120" s="211"/>
      <c r="R120" s="8"/>
      <c r="S120" s="8"/>
      <c r="T120" s="8"/>
      <c r="U120" s="8"/>
      <c r="V120" s="8"/>
      <c r="W120" s="8"/>
      <c r="X120" s="8"/>
      <c r="Y120" s="8"/>
      <c r="Z120" s="8"/>
    </row>
    <row r="121" spans="1:26" s="129" customFormat="1" ht="15" x14ac:dyDescent="0.25">
      <c r="A121" s="141"/>
      <c r="B121" s="26" t="s">
        <v>30</v>
      </c>
      <c r="C121" s="5"/>
      <c r="D121" s="4"/>
      <c r="E121" s="240"/>
      <c r="F121" s="5"/>
      <c r="G121" s="5"/>
      <c r="H121" s="5"/>
      <c r="I121" s="225"/>
      <c r="J121" s="225"/>
      <c r="K121" s="242" t="s">
        <v>1478</v>
      </c>
      <c r="L121" s="241">
        <f>SUM(L113)</f>
        <v>11.63</v>
      </c>
      <c r="M121" s="241">
        <f t="shared" ref="M121:N121" si="2">SUM(M113:M120)</f>
        <v>717</v>
      </c>
      <c r="N121" s="242">
        <f t="shared" si="2"/>
        <v>717</v>
      </c>
      <c r="O121" s="243"/>
      <c r="P121" s="243"/>
      <c r="Q121" s="211"/>
    </row>
    <row r="122" spans="1:26" x14ac:dyDescent="0.25">
      <c r="E122" s="46"/>
    </row>
    <row r="123" spans="1:26" ht="15" x14ac:dyDescent="0.25">
      <c r="B123" s="50" t="s">
        <v>95</v>
      </c>
      <c r="C123" s="52" t="str">
        <f>K121</f>
        <v>11,46</v>
      </c>
      <c r="I123" s="414"/>
      <c r="J123" s="245"/>
      <c r="K123" s="245"/>
      <c r="L123" s="245"/>
      <c r="M123" s="245"/>
    </row>
    <row r="125" spans="1:26" ht="15" thickBot="1" x14ac:dyDescent="0.3"/>
    <row r="126" spans="1:26" ht="30.75" thickBot="1" x14ac:dyDescent="0.3">
      <c r="B126" s="86" t="s">
        <v>96</v>
      </c>
      <c r="C126" s="87" t="s">
        <v>97</v>
      </c>
      <c r="D126" s="86" t="s">
        <v>29</v>
      </c>
      <c r="E126" s="87" t="s">
        <v>98</v>
      </c>
    </row>
    <row r="127" spans="1:26" x14ac:dyDescent="0.25">
      <c r="B127" s="141" t="s">
        <v>99</v>
      </c>
      <c r="C127" s="88">
        <v>20</v>
      </c>
      <c r="D127" s="88">
        <v>20</v>
      </c>
      <c r="E127" s="1066">
        <f>+D127+D128+D129</f>
        <v>20</v>
      </c>
    </row>
    <row r="128" spans="1:26" x14ac:dyDescent="0.25">
      <c r="B128" s="141" t="s">
        <v>100</v>
      </c>
      <c r="C128" s="204">
        <v>30</v>
      </c>
      <c r="D128" s="204">
        <v>0</v>
      </c>
      <c r="E128" s="1067"/>
    </row>
    <row r="129" spans="2:17" ht="15" thickBot="1" x14ac:dyDescent="0.3">
      <c r="B129" s="141" t="s">
        <v>101</v>
      </c>
      <c r="C129" s="89">
        <v>40</v>
      </c>
      <c r="D129" s="89">
        <v>0</v>
      </c>
      <c r="E129" s="1068"/>
    </row>
    <row r="131" spans="2:17" ht="15" thickBot="1" x14ac:dyDescent="0.3"/>
    <row r="132" spans="2:17" ht="15.75" thickBot="1" x14ac:dyDescent="0.3">
      <c r="B132" s="1063" t="s">
        <v>102</v>
      </c>
      <c r="C132" s="1064"/>
      <c r="D132" s="1064"/>
      <c r="E132" s="1064"/>
      <c r="F132" s="1064"/>
      <c r="G132" s="1064"/>
      <c r="H132" s="1064"/>
      <c r="I132" s="1064"/>
      <c r="J132" s="1064"/>
      <c r="K132" s="1064"/>
      <c r="L132" s="1064"/>
      <c r="M132" s="1064"/>
      <c r="N132" s="1065"/>
    </row>
    <row r="134" spans="2:17" ht="15" x14ac:dyDescent="0.25">
      <c r="B134" s="1054" t="s">
        <v>77</v>
      </c>
      <c r="C134" s="1054" t="s">
        <v>78</v>
      </c>
      <c r="D134" s="1054" t="s">
        <v>79</v>
      </c>
      <c r="E134" s="1054" t="s">
        <v>80</v>
      </c>
      <c r="F134" s="1054" t="s">
        <v>81</v>
      </c>
      <c r="G134" s="1054" t="s">
        <v>82</v>
      </c>
      <c r="H134" s="1054" t="s">
        <v>83</v>
      </c>
      <c r="I134" s="1054" t="s">
        <v>84</v>
      </c>
      <c r="J134" s="1056" t="s">
        <v>85</v>
      </c>
      <c r="K134" s="1057"/>
      <c r="L134" s="1058"/>
      <c r="M134" s="1054" t="s">
        <v>86</v>
      </c>
      <c r="N134" s="1054" t="s">
        <v>478</v>
      </c>
      <c r="O134" s="1054" t="s">
        <v>479</v>
      </c>
      <c r="P134" s="1059" t="s">
        <v>21</v>
      </c>
      <c r="Q134" s="1060"/>
    </row>
    <row r="135" spans="2:17" ht="30" x14ac:dyDescent="0.25">
      <c r="B135" s="1055"/>
      <c r="C135" s="1055"/>
      <c r="D135" s="1055"/>
      <c r="E135" s="1055"/>
      <c r="F135" s="1055"/>
      <c r="G135" s="1055"/>
      <c r="H135" s="1055"/>
      <c r="I135" s="1055"/>
      <c r="J135" s="205" t="s">
        <v>87</v>
      </c>
      <c r="K135" s="205" t="s">
        <v>88</v>
      </c>
      <c r="L135" s="205" t="s">
        <v>89</v>
      </c>
      <c r="M135" s="1055"/>
      <c r="N135" s="1055"/>
      <c r="O135" s="1055"/>
      <c r="P135" s="1061"/>
      <c r="Q135" s="1062"/>
    </row>
    <row r="136" spans="2:17" ht="137.25" customHeight="1" x14ac:dyDescent="0.25">
      <c r="B136" s="141" t="s">
        <v>1257</v>
      </c>
      <c r="C136" s="141" t="s">
        <v>480</v>
      </c>
      <c r="D136" s="141" t="s">
        <v>1479</v>
      </c>
      <c r="E136" s="141">
        <v>36695491</v>
      </c>
      <c r="F136" s="141" t="s">
        <v>1480</v>
      </c>
      <c r="G136" s="141" t="s">
        <v>385</v>
      </c>
      <c r="H136" s="7">
        <v>38193</v>
      </c>
      <c r="I136" s="141" t="s">
        <v>1239</v>
      </c>
      <c r="J136" s="141" t="s">
        <v>1433</v>
      </c>
      <c r="K136" s="141" t="s">
        <v>1481</v>
      </c>
      <c r="L136" s="141" t="s">
        <v>1482</v>
      </c>
      <c r="M136" s="141" t="s">
        <v>0</v>
      </c>
      <c r="N136" s="141" t="s">
        <v>0</v>
      </c>
      <c r="O136" s="141" t="s">
        <v>0</v>
      </c>
      <c r="P136" s="1168" t="s">
        <v>1959</v>
      </c>
      <c r="Q136" s="1168"/>
    </row>
    <row r="137" spans="2:17" ht="118.5" customHeight="1" x14ac:dyDescent="0.25">
      <c r="B137" s="141" t="s">
        <v>560</v>
      </c>
      <c r="C137" s="141" t="s">
        <v>480</v>
      </c>
      <c r="D137" s="141" t="s">
        <v>1483</v>
      </c>
      <c r="E137" s="141">
        <v>33207576</v>
      </c>
      <c r="F137" s="141" t="s">
        <v>1484</v>
      </c>
      <c r="G137" s="141" t="s">
        <v>1239</v>
      </c>
      <c r="H137" s="7" t="s">
        <v>1239</v>
      </c>
      <c r="I137" s="141" t="s">
        <v>50</v>
      </c>
      <c r="J137" s="141" t="s">
        <v>1433</v>
      </c>
      <c r="K137" s="141" t="s">
        <v>1485</v>
      </c>
      <c r="L137" s="141" t="s">
        <v>1486</v>
      </c>
      <c r="M137" s="141" t="s">
        <v>0</v>
      </c>
      <c r="N137" s="141" t="s">
        <v>0</v>
      </c>
      <c r="O137" s="141" t="s">
        <v>0</v>
      </c>
      <c r="P137" s="1168" t="s">
        <v>1959</v>
      </c>
      <c r="Q137" s="1168"/>
    </row>
    <row r="138" spans="2:17" ht="162" customHeight="1" x14ac:dyDescent="0.25">
      <c r="B138" s="141" t="s">
        <v>115</v>
      </c>
      <c r="C138" s="257" t="s">
        <v>729</v>
      </c>
      <c r="D138" s="141" t="s">
        <v>1487</v>
      </c>
      <c r="E138" s="141">
        <v>7629230</v>
      </c>
      <c r="F138" s="141" t="s">
        <v>527</v>
      </c>
      <c r="G138" s="141" t="s">
        <v>583</v>
      </c>
      <c r="H138" s="7">
        <v>40004</v>
      </c>
      <c r="I138" s="141" t="s">
        <v>1488</v>
      </c>
      <c r="J138" s="141" t="s">
        <v>1239</v>
      </c>
      <c r="K138" s="7" t="s">
        <v>1239</v>
      </c>
      <c r="L138" s="141" t="s">
        <v>1239</v>
      </c>
      <c r="M138" s="141" t="s">
        <v>0</v>
      </c>
      <c r="N138" s="141" t="s">
        <v>0</v>
      </c>
      <c r="O138" s="141" t="s">
        <v>0</v>
      </c>
      <c r="P138" s="1168" t="s">
        <v>1959</v>
      </c>
      <c r="Q138" s="1168"/>
    </row>
    <row r="139" spans="2:17" x14ac:dyDescent="0.2">
      <c r="B139" s="291"/>
      <c r="C139" s="107"/>
      <c r="D139" s="294"/>
      <c r="E139" s="294"/>
      <c r="F139" s="294"/>
      <c r="G139" s="294"/>
      <c r="H139" s="294"/>
      <c r="I139" s="294"/>
      <c r="J139" s="294"/>
      <c r="K139" s="294"/>
      <c r="L139" s="294"/>
      <c r="M139" s="294"/>
      <c r="N139" s="294"/>
      <c r="O139" s="294"/>
      <c r="P139" s="43"/>
      <c r="Q139" s="43"/>
    </row>
    <row r="142" spans="2:17" ht="15" thickBot="1" x14ac:dyDescent="0.3"/>
    <row r="143" spans="2:17" ht="30" x14ac:dyDescent="0.25">
      <c r="B143" s="206" t="s">
        <v>19</v>
      </c>
      <c r="C143" s="206" t="s">
        <v>96</v>
      </c>
      <c r="D143" s="205" t="s">
        <v>97</v>
      </c>
      <c r="E143" s="206" t="s">
        <v>29</v>
      </c>
      <c r="F143" s="87" t="s">
        <v>103</v>
      </c>
      <c r="G143" s="64"/>
    </row>
    <row r="144" spans="2:17" ht="156.75" x14ac:dyDescent="0.2">
      <c r="B144" s="1048" t="s">
        <v>104</v>
      </c>
      <c r="C144" s="92" t="s">
        <v>105</v>
      </c>
      <c r="D144" s="204">
        <v>25</v>
      </c>
      <c r="E144" s="204">
        <v>25</v>
      </c>
      <c r="F144" s="1049">
        <f>+E144+E145+E146</f>
        <v>60</v>
      </c>
      <c r="G144" s="128"/>
    </row>
    <row r="145" spans="2:7" ht="114" x14ac:dyDescent="0.2">
      <c r="B145" s="1048"/>
      <c r="C145" s="92" t="s">
        <v>106</v>
      </c>
      <c r="D145" s="141">
        <v>25</v>
      </c>
      <c r="E145" s="204">
        <v>25</v>
      </c>
      <c r="F145" s="1050"/>
      <c r="G145" s="128"/>
    </row>
    <row r="146" spans="2:7" ht="99.75" x14ac:dyDescent="0.2">
      <c r="B146" s="1048"/>
      <c r="C146" s="92" t="s">
        <v>107</v>
      </c>
      <c r="D146" s="204">
        <v>10</v>
      </c>
      <c r="E146" s="204">
        <v>10</v>
      </c>
      <c r="F146" s="1051"/>
      <c r="G146" s="128"/>
    </row>
    <row r="147" spans="2:7" x14ac:dyDescent="0.2">
      <c r="C147" s="59"/>
    </row>
    <row r="150" spans="2:7" ht="15" x14ac:dyDescent="0.25">
      <c r="B150" s="75" t="s">
        <v>108</v>
      </c>
    </row>
    <row r="153" spans="2:7" ht="15" x14ac:dyDescent="0.25">
      <c r="B153" s="205" t="s">
        <v>19</v>
      </c>
      <c r="C153" s="205" t="s">
        <v>28</v>
      </c>
      <c r="D153" s="206" t="s">
        <v>29</v>
      </c>
      <c r="E153" s="206" t="s">
        <v>30</v>
      </c>
    </row>
    <row r="154" spans="2:7" ht="42.75" x14ac:dyDescent="0.25">
      <c r="B154" s="76" t="s">
        <v>31</v>
      </c>
      <c r="C154" s="141">
        <v>40</v>
      </c>
      <c r="D154" s="204">
        <f>+E127</f>
        <v>20</v>
      </c>
      <c r="E154" s="1052">
        <f>+D154+D155</f>
        <v>80</v>
      </c>
    </row>
    <row r="155" spans="2:7" ht="71.25" x14ac:dyDescent="0.25">
      <c r="B155" s="76" t="s">
        <v>32</v>
      </c>
      <c r="C155" s="141">
        <v>60</v>
      </c>
      <c r="D155" s="204">
        <f>+F144</f>
        <v>60</v>
      </c>
      <c r="E155" s="1053"/>
    </row>
  </sheetData>
  <mergeCells count="72">
    <mergeCell ref="P138:Q138"/>
    <mergeCell ref="B144:B146"/>
    <mergeCell ref="F144:F146"/>
    <mergeCell ref="E154:E155"/>
    <mergeCell ref="M134:M135"/>
    <mergeCell ref="N134:N135"/>
    <mergeCell ref="O134:O135"/>
    <mergeCell ref="P134:Q135"/>
    <mergeCell ref="P136:Q136"/>
    <mergeCell ref="P137:Q137"/>
    <mergeCell ref="B132:N132"/>
    <mergeCell ref="B134:B135"/>
    <mergeCell ref="C134:C135"/>
    <mergeCell ref="D134:D135"/>
    <mergeCell ref="E134:E135"/>
    <mergeCell ref="F134:F135"/>
    <mergeCell ref="G134:G135"/>
    <mergeCell ref="H134:H135"/>
    <mergeCell ref="I134:I135"/>
    <mergeCell ref="J134:L134"/>
    <mergeCell ref="E127:E129"/>
    <mergeCell ref="P90:Q90"/>
    <mergeCell ref="P91:Q91"/>
    <mergeCell ref="P92:Q92"/>
    <mergeCell ref="P93:Q93"/>
    <mergeCell ref="P94:Q94"/>
    <mergeCell ref="P95:Q95"/>
    <mergeCell ref="B99:N99"/>
    <mergeCell ref="D102:E102"/>
    <mergeCell ref="D103:E103"/>
    <mergeCell ref="B106:P106"/>
    <mergeCell ref="B109:N109"/>
    <mergeCell ref="P89:Q89"/>
    <mergeCell ref="P76:Q76"/>
    <mergeCell ref="B82:N82"/>
    <mergeCell ref="B87:B88"/>
    <mergeCell ref="C87:C88"/>
    <mergeCell ref="D87:D88"/>
    <mergeCell ref="E87:E88"/>
    <mergeCell ref="F87:F88"/>
    <mergeCell ref="G87:G88"/>
    <mergeCell ref="H87:H88"/>
    <mergeCell ref="I87:I88"/>
    <mergeCell ref="J87:L87"/>
    <mergeCell ref="M87:M88"/>
    <mergeCell ref="N87:N88"/>
    <mergeCell ref="O87:O88"/>
    <mergeCell ref="P87:Q88"/>
    <mergeCell ref="P75:Q75"/>
    <mergeCell ref="B60:B61"/>
    <mergeCell ref="C60:C61"/>
    <mergeCell ref="D60:E60"/>
    <mergeCell ref="C64:N64"/>
    <mergeCell ref="B66:N66"/>
    <mergeCell ref="P69:Q69"/>
    <mergeCell ref="P70:Q70"/>
    <mergeCell ref="P71:Q71"/>
    <mergeCell ref="P72:Q72"/>
    <mergeCell ref="P73:Q73"/>
    <mergeCell ref="P74:Q74"/>
    <mergeCell ref="M46:N46"/>
    <mergeCell ref="B2:P2"/>
    <mergeCell ref="B4:P4"/>
    <mergeCell ref="A5:L5"/>
    <mergeCell ref="C7:N7"/>
    <mergeCell ref="C8:N8"/>
    <mergeCell ref="C9:N9"/>
    <mergeCell ref="C10:N10"/>
    <mergeCell ref="C11:E11"/>
    <mergeCell ref="B15:C22"/>
    <mergeCell ref="B23:C23"/>
    <mergeCell ref="E41:E42"/>
  </mergeCells>
  <dataValidations count="2">
    <dataValidation type="decimal" allowBlank="1" showInputMessage="1" showErrorMessage="1" sqref="WVH983071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71 VRT983071 VHX983071 UYB983071 UOF983071 UEJ983071 TUN983071 TKR983071 TAV983071 SQZ983071 SHD983071 RXH983071 RNL983071 RDP983071 QTT983071 QJX983071 QAB983071 PQF983071 PGJ983071 OWN983071 OMR983071 OCV983071 NSZ983071 NJD983071 MZH983071 MPL983071 MFP983071 LVT983071 LLX983071 LCB983071 KSF983071 KIJ983071 JYN983071 JOR983071 JEV983071 IUZ983071 ILD983071 IBH983071 HRL983071 HHP983071 GXT983071 GNX983071 GEB983071 FUF983071 FKJ983071 FAN983071 EQR983071 EGV983071 DWZ983071 DND983071 DDH983071 CTL983071 CJP983071 BZT983071 BPX983071 BGB983071 AWF983071 AMJ983071 ACN983071 SR983071 IV983071 C983071 WVH917535 WLL917535 WBP917535 VRT917535 VHX917535 UYB917535 UOF917535 UEJ917535 TUN917535 TKR917535 TAV917535 SQZ917535 SHD917535 RXH917535 RNL917535 RDP917535 QTT917535 QJX917535 QAB917535 PQF917535 PGJ917535 OWN917535 OMR917535 OCV917535 NSZ917535 NJD917535 MZH917535 MPL917535 MFP917535 LVT917535 LLX917535 LCB917535 KSF917535 KIJ917535 JYN917535 JOR917535 JEV917535 IUZ917535 ILD917535 IBH917535 HRL917535 HHP917535 GXT917535 GNX917535 GEB917535 FUF917535 FKJ917535 FAN917535 EQR917535 EGV917535 DWZ917535 DND917535 DDH917535 CTL917535 CJP917535 BZT917535 BPX917535 BGB917535 AWF917535 AMJ917535 ACN917535 SR917535 IV917535 C917535 WVH851999 WLL851999 WBP851999 VRT851999 VHX851999 UYB851999 UOF851999 UEJ851999 TUN851999 TKR851999 TAV851999 SQZ851999 SHD851999 RXH851999 RNL851999 RDP851999 QTT851999 QJX851999 QAB851999 PQF851999 PGJ851999 OWN851999 OMR851999 OCV851999 NSZ851999 NJD851999 MZH851999 MPL851999 MFP851999 LVT851999 LLX851999 LCB851999 KSF851999 KIJ851999 JYN851999 JOR851999 JEV851999 IUZ851999 ILD851999 IBH851999 HRL851999 HHP851999 GXT851999 GNX851999 GEB851999 FUF851999 FKJ851999 FAN851999 EQR851999 EGV851999 DWZ851999 DND851999 DDH851999 CTL851999 CJP851999 BZT851999 BPX851999 BGB851999 AWF851999 AMJ851999 ACN851999 SR851999 IV851999 C851999 WVH786463 WLL786463 WBP786463 VRT786463 VHX786463 UYB786463 UOF786463 UEJ786463 TUN786463 TKR786463 TAV786463 SQZ786463 SHD786463 RXH786463 RNL786463 RDP786463 QTT786463 QJX786463 QAB786463 PQF786463 PGJ786463 OWN786463 OMR786463 OCV786463 NSZ786463 NJD786463 MZH786463 MPL786463 MFP786463 LVT786463 LLX786463 LCB786463 KSF786463 KIJ786463 JYN786463 JOR786463 JEV786463 IUZ786463 ILD786463 IBH786463 HRL786463 HHP786463 GXT786463 GNX786463 GEB786463 FUF786463 FKJ786463 FAN786463 EQR786463 EGV786463 DWZ786463 DND786463 DDH786463 CTL786463 CJP786463 BZT786463 BPX786463 BGB786463 AWF786463 AMJ786463 ACN786463 SR786463 IV786463 C786463 WVH720927 WLL720927 WBP720927 VRT720927 VHX720927 UYB720927 UOF720927 UEJ720927 TUN720927 TKR720927 TAV720927 SQZ720927 SHD720927 RXH720927 RNL720927 RDP720927 QTT720927 QJX720927 QAB720927 PQF720927 PGJ720927 OWN720927 OMR720927 OCV720927 NSZ720927 NJD720927 MZH720927 MPL720927 MFP720927 LVT720927 LLX720927 LCB720927 KSF720927 KIJ720927 JYN720927 JOR720927 JEV720927 IUZ720927 ILD720927 IBH720927 HRL720927 HHP720927 GXT720927 GNX720927 GEB720927 FUF720927 FKJ720927 FAN720927 EQR720927 EGV720927 DWZ720927 DND720927 DDH720927 CTL720927 CJP720927 BZT720927 BPX720927 BGB720927 AWF720927 AMJ720927 ACN720927 SR720927 IV720927 C720927 WVH655391 WLL655391 WBP655391 VRT655391 VHX655391 UYB655391 UOF655391 UEJ655391 TUN655391 TKR655391 TAV655391 SQZ655391 SHD655391 RXH655391 RNL655391 RDP655391 QTT655391 QJX655391 QAB655391 PQF655391 PGJ655391 OWN655391 OMR655391 OCV655391 NSZ655391 NJD655391 MZH655391 MPL655391 MFP655391 LVT655391 LLX655391 LCB655391 KSF655391 KIJ655391 JYN655391 JOR655391 JEV655391 IUZ655391 ILD655391 IBH655391 HRL655391 HHP655391 GXT655391 GNX655391 GEB655391 FUF655391 FKJ655391 FAN655391 EQR655391 EGV655391 DWZ655391 DND655391 DDH655391 CTL655391 CJP655391 BZT655391 BPX655391 BGB655391 AWF655391 AMJ655391 ACN655391 SR655391 IV655391 C655391 WVH589855 WLL589855 WBP589855 VRT589855 VHX589855 UYB589855 UOF589855 UEJ589855 TUN589855 TKR589855 TAV589855 SQZ589855 SHD589855 RXH589855 RNL589855 RDP589855 QTT589855 QJX589855 QAB589855 PQF589855 PGJ589855 OWN589855 OMR589855 OCV589855 NSZ589855 NJD589855 MZH589855 MPL589855 MFP589855 LVT589855 LLX589855 LCB589855 KSF589855 KIJ589855 JYN589855 JOR589855 JEV589855 IUZ589855 ILD589855 IBH589855 HRL589855 HHP589855 GXT589855 GNX589855 GEB589855 FUF589855 FKJ589855 FAN589855 EQR589855 EGV589855 DWZ589855 DND589855 DDH589855 CTL589855 CJP589855 BZT589855 BPX589855 BGB589855 AWF589855 AMJ589855 ACN589855 SR589855 IV589855 C589855 WVH524319 WLL524319 WBP524319 VRT524319 VHX524319 UYB524319 UOF524319 UEJ524319 TUN524319 TKR524319 TAV524319 SQZ524319 SHD524319 RXH524319 RNL524319 RDP524319 QTT524319 QJX524319 QAB524319 PQF524319 PGJ524319 OWN524319 OMR524319 OCV524319 NSZ524319 NJD524319 MZH524319 MPL524319 MFP524319 LVT524319 LLX524319 LCB524319 KSF524319 KIJ524319 JYN524319 JOR524319 JEV524319 IUZ524319 ILD524319 IBH524319 HRL524319 HHP524319 GXT524319 GNX524319 GEB524319 FUF524319 FKJ524319 FAN524319 EQR524319 EGV524319 DWZ524319 DND524319 DDH524319 CTL524319 CJP524319 BZT524319 BPX524319 BGB524319 AWF524319 AMJ524319 ACN524319 SR524319 IV524319 C524319 WVH458783 WLL458783 WBP458783 VRT458783 VHX458783 UYB458783 UOF458783 UEJ458783 TUN458783 TKR458783 TAV458783 SQZ458783 SHD458783 RXH458783 RNL458783 RDP458783 QTT458783 QJX458783 QAB458783 PQF458783 PGJ458783 OWN458783 OMR458783 OCV458783 NSZ458783 NJD458783 MZH458783 MPL458783 MFP458783 LVT458783 LLX458783 LCB458783 KSF458783 KIJ458783 JYN458783 JOR458783 JEV458783 IUZ458783 ILD458783 IBH458783 HRL458783 HHP458783 GXT458783 GNX458783 GEB458783 FUF458783 FKJ458783 FAN458783 EQR458783 EGV458783 DWZ458783 DND458783 DDH458783 CTL458783 CJP458783 BZT458783 BPX458783 BGB458783 AWF458783 AMJ458783 ACN458783 SR458783 IV458783 C458783 WVH393247 WLL393247 WBP393247 VRT393247 VHX393247 UYB393247 UOF393247 UEJ393247 TUN393247 TKR393247 TAV393247 SQZ393247 SHD393247 RXH393247 RNL393247 RDP393247 QTT393247 QJX393247 QAB393247 PQF393247 PGJ393247 OWN393247 OMR393247 OCV393247 NSZ393247 NJD393247 MZH393247 MPL393247 MFP393247 LVT393247 LLX393247 LCB393247 KSF393247 KIJ393247 JYN393247 JOR393247 JEV393247 IUZ393247 ILD393247 IBH393247 HRL393247 HHP393247 GXT393247 GNX393247 GEB393247 FUF393247 FKJ393247 FAN393247 EQR393247 EGV393247 DWZ393247 DND393247 DDH393247 CTL393247 CJP393247 BZT393247 BPX393247 BGB393247 AWF393247 AMJ393247 ACN393247 SR393247 IV393247 C393247 WVH327711 WLL327711 WBP327711 VRT327711 VHX327711 UYB327711 UOF327711 UEJ327711 TUN327711 TKR327711 TAV327711 SQZ327711 SHD327711 RXH327711 RNL327711 RDP327711 QTT327711 QJX327711 QAB327711 PQF327711 PGJ327711 OWN327711 OMR327711 OCV327711 NSZ327711 NJD327711 MZH327711 MPL327711 MFP327711 LVT327711 LLX327711 LCB327711 KSF327711 KIJ327711 JYN327711 JOR327711 JEV327711 IUZ327711 ILD327711 IBH327711 HRL327711 HHP327711 GXT327711 GNX327711 GEB327711 FUF327711 FKJ327711 FAN327711 EQR327711 EGV327711 DWZ327711 DND327711 DDH327711 CTL327711 CJP327711 BZT327711 BPX327711 BGB327711 AWF327711 AMJ327711 ACN327711 SR327711 IV327711 C327711 WVH262175 WLL262175 WBP262175 VRT262175 VHX262175 UYB262175 UOF262175 UEJ262175 TUN262175 TKR262175 TAV262175 SQZ262175 SHD262175 RXH262175 RNL262175 RDP262175 QTT262175 QJX262175 QAB262175 PQF262175 PGJ262175 OWN262175 OMR262175 OCV262175 NSZ262175 NJD262175 MZH262175 MPL262175 MFP262175 LVT262175 LLX262175 LCB262175 KSF262175 KIJ262175 JYN262175 JOR262175 JEV262175 IUZ262175 ILD262175 IBH262175 HRL262175 HHP262175 GXT262175 GNX262175 GEB262175 FUF262175 FKJ262175 FAN262175 EQR262175 EGV262175 DWZ262175 DND262175 DDH262175 CTL262175 CJP262175 BZT262175 BPX262175 BGB262175 AWF262175 AMJ262175 ACN262175 SR262175 IV262175 C262175 WVH196639 WLL196639 WBP196639 VRT196639 VHX196639 UYB196639 UOF196639 UEJ196639 TUN196639 TKR196639 TAV196639 SQZ196639 SHD196639 RXH196639 RNL196639 RDP196639 QTT196639 QJX196639 QAB196639 PQF196639 PGJ196639 OWN196639 OMR196639 OCV196639 NSZ196639 NJD196639 MZH196639 MPL196639 MFP196639 LVT196639 LLX196639 LCB196639 KSF196639 KIJ196639 JYN196639 JOR196639 JEV196639 IUZ196639 ILD196639 IBH196639 HRL196639 HHP196639 GXT196639 GNX196639 GEB196639 FUF196639 FKJ196639 FAN196639 EQR196639 EGV196639 DWZ196639 DND196639 DDH196639 CTL196639 CJP196639 BZT196639 BPX196639 BGB196639 AWF196639 AMJ196639 ACN196639 SR196639 IV196639 C196639 WVH131103 WLL131103 WBP131103 VRT131103 VHX131103 UYB131103 UOF131103 UEJ131103 TUN131103 TKR131103 TAV131103 SQZ131103 SHD131103 RXH131103 RNL131103 RDP131103 QTT131103 QJX131103 QAB131103 PQF131103 PGJ131103 OWN131103 OMR131103 OCV131103 NSZ131103 NJD131103 MZH131103 MPL131103 MFP131103 LVT131103 LLX131103 LCB131103 KSF131103 KIJ131103 JYN131103 JOR131103 JEV131103 IUZ131103 ILD131103 IBH131103 HRL131103 HHP131103 GXT131103 GNX131103 GEB131103 FUF131103 FKJ131103 FAN131103 EQR131103 EGV131103 DWZ131103 DND131103 DDH131103 CTL131103 CJP131103 BZT131103 BPX131103 BGB131103 AWF131103 AMJ131103 ACN131103 SR131103 IV131103 C131103 WVH65567 WLL65567 WBP65567 VRT65567 VHX65567 UYB65567 UOF65567 UEJ65567 TUN65567 TKR65567 TAV65567 SQZ65567 SHD65567 RXH65567 RNL65567 RDP65567 QTT65567 QJX65567 QAB65567 PQF65567 PGJ65567 OWN65567 OMR65567 OCV65567 NSZ65567 NJD65567 MZH65567 MPL65567 MFP65567 LVT65567 LLX65567 LCB65567 KSF65567 KIJ65567 JYN65567 JOR65567 JEV65567 IUZ65567 ILD65567 IBH65567 HRL65567 HHP65567 GXT65567 GNX65567 GEB65567 FUF65567 FKJ65567 FAN65567 EQR65567 EGV65567 DWZ65567 DND65567 DDH65567 CTL65567 CJP65567 BZT65567 BPX65567 BGB65567 AWF65567 AMJ65567 ACN65567 SR65567 IV65567 C65567 WLL983071">
      <formula1>0</formula1>
      <formula2>1</formula2>
    </dataValidation>
    <dataValidation type="list" allowBlank="1" showInputMessage="1" showErrorMessage="1" sqref="WVE983071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71 WBM983071 VRQ983071 VHU983071 UXY983071 UOC983071 UEG983071 TUK983071 TKO983071 TAS983071 SQW983071 SHA983071 RXE983071 RNI983071 RDM983071 QTQ983071 QJU983071 PZY983071 PQC983071 PGG983071 OWK983071 OMO983071 OCS983071 NSW983071 NJA983071 MZE983071 MPI983071 MFM983071 LVQ983071 LLU983071 LBY983071 KSC983071 KIG983071 JYK983071 JOO983071 JES983071 IUW983071 ILA983071 IBE983071 HRI983071 HHM983071 GXQ983071 GNU983071 GDY983071 FUC983071 FKG983071 FAK983071 EQO983071 EGS983071 DWW983071 DNA983071 DDE983071 CTI983071 CJM983071 BZQ983071 BPU983071 BFY983071 AWC983071 AMG983071 ACK983071 SO983071 IS983071 A983071 WVE917535 WLI917535 WBM917535 VRQ917535 VHU917535 UXY917535 UOC917535 UEG917535 TUK917535 TKO917535 TAS917535 SQW917535 SHA917535 RXE917535 RNI917535 RDM917535 QTQ917535 QJU917535 PZY917535 PQC917535 PGG917535 OWK917535 OMO917535 OCS917535 NSW917535 NJA917535 MZE917535 MPI917535 MFM917535 LVQ917535 LLU917535 LBY917535 KSC917535 KIG917535 JYK917535 JOO917535 JES917535 IUW917535 ILA917535 IBE917535 HRI917535 HHM917535 GXQ917535 GNU917535 GDY917535 FUC917535 FKG917535 FAK917535 EQO917535 EGS917535 DWW917535 DNA917535 DDE917535 CTI917535 CJM917535 BZQ917535 BPU917535 BFY917535 AWC917535 AMG917535 ACK917535 SO917535 IS917535 A917535 WVE851999 WLI851999 WBM851999 VRQ851999 VHU851999 UXY851999 UOC851999 UEG851999 TUK851999 TKO851999 TAS851999 SQW851999 SHA851999 RXE851999 RNI851999 RDM851999 QTQ851999 QJU851999 PZY851999 PQC851999 PGG851999 OWK851999 OMO851999 OCS851999 NSW851999 NJA851999 MZE851999 MPI851999 MFM851999 LVQ851999 LLU851999 LBY851999 KSC851999 KIG851999 JYK851999 JOO851999 JES851999 IUW851999 ILA851999 IBE851999 HRI851999 HHM851999 GXQ851999 GNU851999 GDY851999 FUC851999 FKG851999 FAK851999 EQO851999 EGS851999 DWW851999 DNA851999 DDE851999 CTI851999 CJM851999 BZQ851999 BPU851999 BFY851999 AWC851999 AMG851999 ACK851999 SO851999 IS851999 A851999 WVE786463 WLI786463 WBM786463 VRQ786463 VHU786463 UXY786463 UOC786463 UEG786463 TUK786463 TKO786463 TAS786463 SQW786463 SHA786463 RXE786463 RNI786463 RDM786463 QTQ786463 QJU786463 PZY786463 PQC786463 PGG786463 OWK786463 OMO786463 OCS786463 NSW786463 NJA786463 MZE786463 MPI786463 MFM786463 LVQ786463 LLU786463 LBY786463 KSC786463 KIG786463 JYK786463 JOO786463 JES786463 IUW786463 ILA786463 IBE786463 HRI786463 HHM786463 GXQ786463 GNU786463 GDY786463 FUC786463 FKG786463 FAK786463 EQO786463 EGS786463 DWW786463 DNA786463 DDE786463 CTI786463 CJM786463 BZQ786463 BPU786463 BFY786463 AWC786463 AMG786463 ACK786463 SO786463 IS786463 A786463 WVE720927 WLI720927 WBM720927 VRQ720927 VHU720927 UXY720927 UOC720927 UEG720927 TUK720927 TKO720927 TAS720927 SQW720927 SHA720927 RXE720927 RNI720927 RDM720927 QTQ720927 QJU720927 PZY720927 PQC720927 PGG720927 OWK720927 OMO720927 OCS720927 NSW720927 NJA720927 MZE720927 MPI720927 MFM720927 LVQ720927 LLU720927 LBY720927 KSC720927 KIG720927 JYK720927 JOO720927 JES720927 IUW720927 ILA720927 IBE720927 HRI720927 HHM720927 GXQ720927 GNU720927 GDY720927 FUC720927 FKG720927 FAK720927 EQO720927 EGS720927 DWW720927 DNA720927 DDE720927 CTI720927 CJM720927 BZQ720927 BPU720927 BFY720927 AWC720927 AMG720927 ACK720927 SO720927 IS720927 A720927 WVE655391 WLI655391 WBM655391 VRQ655391 VHU655391 UXY655391 UOC655391 UEG655391 TUK655391 TKO655391 TAS655391 SQW655391 SHA655391 RXE655391 RNI655391 RDM655391 QTQ655391 QJU655391 PZY655391 PQC655391 PGG655391 OWK655391 OMO655391 OCS655391 NSW655391 NJA655391 MZE655391 MPI655391 MFM655391 LVQ655391 LLU655391 LBY655391 KSC655391 KIG655391 JYK655391 JOO655391 JES655391 IUW655391 ILA655391 IBE655391 HRI655391 HHM655391 GXQ655391 GNU655391 GDY655391 FUC655391 FKG655391 FAK655391 EQO655391 EGS655391 DWW655391 DNA655391 DDE655391 CTI655391 CJM655391 BZQ655391 BPU655391 BFY655391 AWC655391 AMG655391 ACK655391 SO655391 IS655391 A655391 WVE589855 WLI589855 WBM589855 VRQ589855 VHU589855 UXY589855 UOC589855 UEG589855 TUK589855 TKO589855 TAS589855 SQW589855 SHA589855 RXE589855 RNI589855 RDM589855 QTQ589855 QJU589855 PZY589855 PQC589855 PGG589855 OWK589855 OMO589855 OCS589855 NSW589855 NJA589855 MZE589855 MPI589855 MFM589855 LVQ589855 LLU589855 LBY589855 KSC589855 KIG589855 JYK589855 JOO589855 JES589855 IUW589855 ILA589855 IBE589855 HRI589855 HHM589855 GXQ589855 GNU589855 GDY589855 FUC589855 FKG589855 FAK589855 EQO589855 EGS589855 DWW589855 DNA589855 DDE589855 CTI589855 CJM589855 BZQ589855 BPU589855 BFY589855 AWC589855 AMG589855 ACK589855 SO589855 IS589855 A589855 WVE524319 WLI524319 WBM524319 VRQ524319 VHU524319 UXY524319 UOC524319 UEG524319 TUK524319 TKO524319 TAS524319 SQW524319 SHA524319 RXE524319 RNI524319 RDM524319 QTQ524319 QJU524319 PZY524319 PQC524319 PGG524319 OWK524319 OMO524319 OCS524319 NSW524319 NJA524319 MZE524319 MPI524319 MFM524319 LVQ524319 LLU524319 LBY524319 KSC524319 KIG524319 JYK524319 JOO524319 JES524319 IUW524319 ILA524319 IBE524319 HRI524319 HHM524319 GXQ524319 GNU524319 GDY524319 FUC524319 FKG524319 FAK524319 EQO524319 EGS524319 DWW524319 DNA524319 DDE524319 CTI524319 CJM524319 BZQ524319 BPU524319 BFY524319 AWC524319 AMG524319 ACK524319 SO524319 IS524319 A524319 WVE458783 WLI458783 WBM458783 VRQ458783 VHU458783 UXY458783 UOC458783 UEG458783 TUK458783 TKO458783 TAS458783 SQW458783 SHA458783 RXE458783 RNI458783 RDM458783 QTQ458783 QJU458783 PZY458783 PQC458783 PGG458783 OWK458783 OMO458783 OCS458783 NSW458783 NJA458783 MZE458783 MPI458783 MFM458783 LVQ458783 LLU458783 LBY458783 KSC458783 KIG458783 JYK458783 JOO458783 JES458783 IUW458783 ILA458783 IBE458783 HRI458783 HHM458783 GXQ458783 GNU458783 GDY458783 FUC458783 FKG458783 FAK458783 EQO458783 EGS458783 DWW458783 DNA458783 DDE458783 CTI458783 CJM458783 BZQ458783 BPU458783 BFY458783 AWC458783 AMG458783 ACK458783 SO458783 IS458783 A458783 WVE393247 WLI393247 WBM393247 VRQ393247 VHU393247 UXY393247 UOC393247 UEG393247 TUK393247 TKO393247 TAS393247 SQW393247 SHA393247 RXE393247 RNI393247 RDM393247 QTQ393247 QJU393247 PZY393247 PQC393247 PGG393247 OWK393247 OMO393247 OCS393247 NSW393247 NJA393247 MZE393247 MPI393247 MFM393247 LVQ393247 LLU393247 LBY393247 KSC393247 KIG393247 JYK393247 JOO393247 JES393247 IUW393247 ILA393247 IBE393247 HRI393247 HHM393247 GXQ393247 GNU393247 GDY393247 FUC393247 FKG393247 FAK393247 EQO393247 EGS393247 DWW393247 DNA393247 DDE393247 CTI393247 CJM393247 BZQ393247 BPU393247 BFY393247 AWC393247 AMG393247 ACK393247 SO393247 IS393247 A393247 WVE327711 WLI327711 WBM327711 VRQ327711 VHU327711 UXY327711 UOC327711 UEG327711 TUK327711 TKO327711 TAS327711 SQW327711 SHA327711 RXE327711 RNI327711 RDM327711 QTQ327711 QJU327711 PZY327711 PQC327711 PGG327711 OWK327711 OMO327711 OCS327711 NSW327711 NJA327711 MZE327711 MPI327711 MFM327711 LVQ327711 LLU327711 LBY327711 KSC327711 KIG327711 JYK327711 JOO327711 JES327711 IUW327711 ILA327711 IBE327711 HRI327711 HHM327711 GXQ327711 GNU327711 GDY327711 FUC327711 FKG327711 FAK327711 EQO327711 EGS327711 DWW327711 DNA327711 DDE327711 CTI327711 CJM327711 BZQ327711 BPU327711 BFY327711 AWC327711 AMG327711 ACK327711 SO327711 IS327711 A327711 WVE262175 WLI262175 WBM262175 VRQ262175 VHU262175 UXY262175 UOC262175 UEG262175 TUK262175 TKO262175 TAS262175 SQW262175 SHA262175 RXE262175 RNI262175 RDM262175 QTQ262175 QJU262175 PZY262175 PQC262175 PGG262175 OWK262175 OMO262175 OCS262175 NSW262175 NJA262175 MZE262175 MPI262175 MFM262175 LVQ262175 LLU262175 LBY262175 KSC262175 KIG262175 JYK262175 JOO262175 JES262175 IUW262175 ILA262175 IBE262175 HRI262175 HHM262175 GXQ262175 GNU262175 GDY262175 FUC262175 FKG262175 FAK262175 EQO262175 EGS262175 DWW262175 DNA262175 DDE262175 CTI262175 CJM262175 BZQ262175 BPU262175 BFY262175 AWC262175 AMG262175 ACK262175 SO262175 IS262175 A262175 WVE196639 WLI196639 WBM196639 VRQ196639 VHU196639 UXY196639 UOC196639 UEG196639 TUK196639 TKO196639 TAS196639 SQW196639 SHA196639 RXE196639 RNI196639 RDM196639 QTQ196639 QJU196639 PZY196639 PQC196639 PGG196639 OWK196639 OMO196639 OCS196639 NSW196639 NJA196639 MZE196639 MPI196639 MFM196639 LVQ196639 LLU196639 LBY196639 KSC196639 KIG196639 JYK196639 JOO196639 JES196639 IUW196639 ILA196639 IBE196639 HRI196639 HHM196639 GXQ196639 GNU196639 GDY196639 FUC196639 FKG196639 FAK196639 EQO196639 EGS196639 DWW196639 DNA196639 DDE196639 CTI196639 CJM196639 BZQ196639 BPU196639 BFY196639 AWC196639 AMG196639 ACK196639 SO196639 IS196639 A196639 WVE131103 WLI131103 WBM131103 VRQ131103 VHU131103 UXY131103 UOC131103 UEG131103 TUK131103 TKO131103 TAS131103 SQW131103 SHA131103 RXE131103 RNI131103 RDM131103 QTQ131103 QJU131103 PZY131103 PQC131103 PGG131103 OWK131103 OMO131103 OCS131103 NSW131103 NJA131103 MZE131103 MPI131103 MFM131103 LVQ131103 LLU131103 LBY131103 KSC131103 KIG131103 JYK131103 JOO131103 JES131103 IUW131103 ILA131103 IBE131103 HRI131103 HHM131103 GXQ131103 GNU131103 GDY131103 FUC131103 FKG131103 FAK131103 EQO131103 EGS131103 DWW131103 DNA131103 DDE131103 CTI131103 CJM131103 BZQ131103 BPU131103 BFY131103 AWC131103 AMG131103 ACK131103 SO131103 IS131103 A131103 WVE65567 WLI65567 WBM65567 VRQ65567 VHU65567 UXY65567 UOC65567 UEG65567 TUK65567 TKO65567 TAS65567 SQW65567 SHA65567 RXE65567 RNI65567 RDM65567 QTQ65567 QJU65567 PZY65567 PQC65567 PGG65567 OWK65567 OMO65567 OCS65567 NSW65567 NJA65567 MZE65567 MPI65567 MFM65567 LVQ65567 LLU65567 LBY65567 KSC65567 KIG65567 JYK65567 JOO65567 JES65567 IUW65567 ILA65567 IBE65567 HRI65567 HHM65567 GXQ65567 GNU65567 GDY65567 FUC65567 FKG65567 FAK65567 EQO65567 EGS65567 DWW65567 DNA65567 DDE65567 CTI65567 CJM65567 BZQ65567 BPU65567 BFY65567 AWC65567 AMG65567 ACK65567 SO65567 IS65567 A65567">
      <formula1>"1,2,3,4,5"</formula1>
    </dataValidation>
  </dataValidations>
  <pageMargins left="0.7" right="0.7" top="0.75" bottom="0.75" header="0.3" footer="0.3"/>
  <pageSetup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9"/>
  <sheetViews>
    <sheetView topLeftCell="A127" zoomScale="80" zoomScaleNormal="80" workbookViewId="0">
      <selection activeCell="F122" sqref="F122"/>
    </sheetView>
  </sheetViews>
  <sheetFormatPr baseColWidth="10" defaultRowHeight="15" x14ac:dyDescent="0.25"/>
  <cols>
    <col min="1" max="1" width="3.140625" style="628" bestFit="1" customWidth="1"/>
    <col min="2" max="2" width="58.85546875" style="628" customWidth="1"/>
    <col min="3" max="3" width="31.140625" style="628" customWidth="1"/>
    <col min="4" max="4" width="26.7109375" style="628" customWidth="1"/>
    <col min="5" max="5" width="25" style="628" customWidth="1"/>
    <col min="6" max="7" width="29.7109375" style="628" customWidth="1"/>
    <col min="8" max="8" width="23" style="628" customWidth="1"/>
    <col min="9" max="9" width="27.28515625" style="628" customWidth="1"/>
    <col min="10" max="10" width="29.5703125" style="628" customWidth="1"/>
    <col min="11" max="11" width="33" style="628" customWidth="1"/>
    <col min="12" max="12" width="29.85546875" style="628" customWidth="1"/>
    <col min="13" max="13" width="26.28515625" style="628" customWidth="1"/>
    <col min="14" max="14" width="22.140625" style="628" customWidth="1"/>
    <col min="15" max="15" width="26.140625" style="628" customWidth="1"/>
    <col min="16" max="16" width="19.5703125" style="628" bestFit="1" customWidth="1"/>
    <col min="17" max="17" width="21.85546875" style="628" customWidth="1"/>
    <col min="18" max="18" width="18.28515625" style="628" customWidth="1"/>
    <col min="19" max="22" width="6.42578125" style="628" customWidth="1"/>
    <col min="23" max="251" width="11.42578125" style="628"/>
    <col min="252" max="252" width="1" style="628" customWidth="1"/>
    <col min="253" max="253" width="4.28515625" style="628" customWidth="1"/>
    <col min="254" max="254" width="34.7109375" style="628" customWidth="1"/>
    <col min="255" max="255" width="0" style="628" hidden="1" customWidth="1"/>
    <col min="256" max="256" width="20" style="628" customWidth="1"/>
    <col min="257" max="257" width="20.85546875" style="628" customWidth="1"/>
    <col min="258" max="258" width="25" style="628" customWidth="1"/>
    <col min="259" max="259" width="18.7109375" style="628" customWidth="1"/>
    <col min="260" max="260" width="29.7109375" style="628" customWidth="1"/>
    <col min="261" max="261" width="13.42578125" style="628" customWidth="1"/>
    <col min="262" max="262" width="13.85546875" style="628" customWidth="1"/>
    <col min="263" max="267" width="16.5703125" style="628" customWidth="1"/>
    <col min="268" max="268" width="20.5703125" style="628" customWidth="1"/>
    <col min="269" max="269" width="21.140625" style="628" customWidth="1"/>
    <col min="270" max="270" width="9.5703125" style="628" customWidth="1"/>
    <col min="271" max="271" width="0.42578125" style="628" customWidth="1"/>
    <col min="272" max="278" width="6.42578125" style="628" customWidth="1"/>
    <col min="279" max="507" width="11.42578125" style="628"/>
    <col min="508" max="508" width="1" style="628" customWidth="1"/>
    <col min="509" max="509" width="4.28515625" style="628" customWidth="1"/>
    <col min="510" max="510" width="34.7109375" style="628" customWidth="1"/>
    <col min="511" max="511" width="0" style="628" hidden="1" customWidth="1"/>
    <col min="512" max="512" width="20" style="628" customWidth="1"/>
    <col min="513" max="513" width="20.85546875" style="628" customWidth="1"/>
    <col min="514" max="514" width="25" style="628" customWidth="1"/>
    <col min="515" max="515" width="18.7109375" style="628" customWidth="1"/>
    <col min="516" max="516" width="29.7109375" style="628" customWidth="1"/>
    <col min="517" max="517" width="13.42578125" style="628" customWidth="1"/>
    <col min="518" max="518" width="13.85546875" style="628" customWidth="1"/>
    <col min="519" max="523" width="16.5703125" style="628" customWidth="1"/>
    <col min="524" max="524" width="20.5703125" style="628" customWidth="1"/>
    <col min="525" max="525" width="21.140625" style="628" customWidth="1"/>
    <col min="526" max="526" width="9.5703125" style="628" customWidth="1"/>
    <col min="527" max="527" width="0.42578125" style="628" customWidth="1"/>
    <col min="528" max="534" width="6.42578125" style="628" customWidth="1"/>
    <col min="535" max="763" width="11.42578125" style="628"/>
    <col min="764" max="764" width="1" style="628" customWidth="1"/>
    <col min="765" max="765" width="4.28515625" style="628" customWidth="1"/>
    <col min="766" max="766" width="34.7109375" style="628" customWidth="1"/>
    <col min="767" max="767" width="0" style="628" hidden="1" customWidth="1"/>
    <col min="768" max="768" width="20" style="628" customWidth="1"/>
    <col min="769" max="769" width="20.85546875" style="628" customWidth="1"/>
    <col min="770" max="770" width="25" style="628" customWidth="1"/>
    <col min="771" max="771" width="18.7109375" style="628" customWidth="1"/>
    <col min="772" max="772" width="29.7109375" style="628" customWidth="1"/>
    <col min="773" max="773" width="13.42578125" style="628" customWidth="1"/>
    <col min="774" max="774" width="13.85546875" style="628" customWidth="1"/>
    <col min="775" max="779" width="16.5703125" style="628" customWidth="1"/>
    <col min="780" max="780" width="20.5703125" style="628" customWidth="1"/>
    <col min="781" max="781" width="21.140625" style="628" customWidth="1"/>
    <col min="782" max="782" width="9.5703125" style="628" customWidth="1"/>
    <col min="783" max="783" width="0.42578125" style="628" customWidth="1"/>
    <col min="784" max="790" width="6.42578125" style="628" customWidth="1"/>
    <col min="791" max="1019" width="11.42578125" style="628"/>
    <col min="1020" max="1020" width="1" style="628" customWidth="1"/>
    <col min="1021" max="1021" width="4.28515625" style="628" customWidth="1"/>
    <col min="1022" max="1022" width="34.7109375" style="628" customWidth="1"/>
    <col min="1023" max="1023" width="0" style="628" hidden="1" customWidth="1"/>
    <col min="1024" max="1024" width="20" style="628" customWidth="1"/>
    <col min="1025" max="1025" width="20.85546875" style="628" customWidth="1"/>
    <col min="1026" max="1026" width="25" style="628" customWidth="1"/>
    <col min="1027" max="1027" width="18.7109375" style="628" customWidth="1"/>
    <col min="1028" max="1028" width="29.7109375" style="628" customWidth="1"/>
    <col min="1029" max="1029" width="13.42578125" style="628" customWidth="1"/>
    <col min="1030" max="1030" width="13.85546875" style="628" customWidth="1"/>
    <col min="1031" max="1035" width="16.5703125" style="628" customWidth="1"/>
    <col min="1036" max="1036" width="20.5703125" style="628" customWidth="1"/>
    <col min="1037" max="1037" width="21.140625" style="628" customWidth="1"/>
    <col min="1038" max="1038" width="9.5703125" style="628" customWidth="1"/>
    <col min="1039" max="1039" width="0.42578125" style="628" customWidth="1"/>
    <col min="1040" max="1046" width="6.42578125" style="628" customWidth="1"/>
    <col min="1047" max="1275" width="11.42578125" style="628"/>
    <col min="1276" max="1276" width="1" style="628" customWidth="1"/>
    <col min="1277" max="1277" width="4.28515625" style="628" customWidth="1"/>
    <col min="1278" max="1278" width="34.7109375" style="628" customWidth="1"/>
    <col min="1279" max="1279" width="0" style="628" hidden="1" customWidth="1"/>
    <col min="1280" max="1280" width="20" style="628" customWidth="1"/>
    <col min="1281" max="1281" width="20.85546875" style="628" customWidth="1"/>
    <col min="1282" max="1282" width="25" style="628" customWidth="1"/>
    <col min="1283" max="1283" width="18.7109375" style="628" customWidth="1"/>
    <col min="1284" max="1284" width="29.7109375" style="628" customWidth="1"/>
    <col min="1285" max="1285" width="13.42578125" style="628" customWidth="1"/>
    <col min="1286" max="1286" width="13.85546875" style="628" customWidth="1"/>
    <col min="1287" max="1291" width="16.5703125" style="628" customWidth="1"/>
    <col min="1292" max="1292" width="20.5703125" style="628" customWidth="1"/>
    <col min="1293" max="1293" width="21.140625" style="628" customWidth="1"/>
    <col min="1294" max="1294" width="9.5703125" style="628" customWidth="1"/>
    <col min="1295" max="1295" width="0.42578125" style="628" customWidth="1"/>
    <col min="1296" max="1302" width="6.42578125" style="628" customWidth="1"/>
    <col min="1303" max="1531" width="11.42578125" style="628"/>
    <col min="1532" max="1532" width="1" style="628" customWidth="1"/>
    <col min="1533" max="1533" width="4.28515625" style="628" customWidth="1"/>
    <col min="1534" max="1534" width="34.7109375" style="628" customWidth="1"/>
    <col min="1535" max="1535" width="0" style="628" hidden="1" customWidth="1"/>
    <col min="1536" max="1536" width="20" style="628" customWidth="1"/>
    <col min="1537" max="1537" width="20.85546875" style="628" customWidth="1"/>
    <col min="1538" max="1538" width="25" style="628" customWidth="1"/>
    <col min="1539" max="1539" width="18.7109375" style="628" customWidth="1"/>
    <col min="1540" max="1540" width="29.7109375" style="628" customWidth="1"/>
    <col min="1541" max="1541" width="13.42578125" style="628" customWidth="1"/>
    <col min="1542" max="1542" width="13.85546875" style="628" customWidth="1"/>
    <col min="1543" max="1547" width="16.5703125" style="628" customWidth="1"/>
    <col min="1548" max="1548" width="20.5703125" style="628" customWidth="1"/>
    <col min="1549" max="1549" width="21.140625" style="628" customWidth="1"/>
    <col min="1550" max="1550" width="9.5703125" style="628" customWidth="1"/>
    <col min="1551" max="1551" width="0.42578125" style="628" customWidth="1"/>
    <col min="1552" max="1558" width="6.42578125" style="628" customWidth="1"/>
    <col min="1559" max="1787" width="11.42578125" style="628"/>
    <col min="1788" max="1788" width="1" style="628" customWidth="1"/>
    <col min="1789" max="1789" width="4.28515625" style="628" customWidth="1"/>
    <col min="1790" max="1790" width="34.7109375" style="628" customWidth="1"/>
    <col min="1791" max="1791" width="0" style="628" hidden="1" customWidth="1"/>
    <col min="1792" max="1792" width="20" style="628" customWidth="1"/>
    <col min="1793" max="1793" width="20.85546875" style="628" customWidth="1"/>
    <col min="1794" max="1794" width="25" style="628" customWidth="1"/>
    <col min="1795" max="1795" width="18.7109375" style="628" customWidth="1"/>
    <col min="1796" max="1796" width="29.7109375" style="628" customWidth="1"/>
    <col min="1797" max="1797" width="13.42578125" style="628" customWidth="1"/>
    <col min="1798" max="1798" width="13.85546875" style="628" customWidth="1"/>
    <col min="1799" max="1803" width="16.5703125" style="628" customWidth="1"/>
    <col min="1804" max="1804" width="20.5703125" style="628" customWidth="1"/>
    <col min="1805" max="1805" width="21.140625" style="628" customWidth="1"/>
    <col min="1806" max="1806" width="9.5703125" style="628" customWidth="1"/>
    <col min="1807" max="1807" width="0.42578125" style="628" customWidth="1"/>
    <col min="1808" max="1814" width="6.42578125" style="628" customWidth="1"/>
    <col min="1815" max="2043" width="11.42578125" style="628"/>
    <col min="2044" max="2044" width="1" style="628" customWidth="1"/>
    <col min="2045" max="2045" width="4.28515625" style="628" customWidth="1"/>
    <col min="2046" max="2046" width="34.7109375" style="628" customWidth="1"/>
    <col min="2047" max="2047" width="0" style="628" hidden="1" customWidth="1"/>
    <col min="2048" max="2048" width="20" style="628" customWidth="1"/>
    <col min="2049" max="2049" width="20.85546875" style="628" customWidth="1"/>
    <col min="2050" max="2050" width="25" style="628" customWidth="1"/>
    <col min="2051" max="2051" width="18.7109375" style="628" customWidth="1"/>
    <col min="2052" max="2052" width="29.7109375" style="628" customWidth="1"/>
    <col min="2053" max="2053" width="13.42578125" style="628" customWidth="1"/>
    <col min="2054" max="2054" width="13.85546875" style="628" customWidth="1"/>
    <col min="2055" max="2059" width="16.5703125" style="628" customWidth="1"/>
    <col min="2060" max="2060" width="20.5703125" style="628" customWidth="1"/>
    <col min="2061" max="2061" width="21.140625" style="628" customWidth="1"/>
    <col min="2062" max="2062" width="9.5703125" style="628" customWidth="1"/>
    <col min="2063" max="2063" width="0.42578125" style="628" customWidth="1"/>
    <col min="2064" max="2070" width="6.42578125" style="628" customWidth="1"/>
    <col min="2071" max="2299" width="11.42578125" style="628"/>
    <col min="2300" max="2300" width="1" style="628" customWidth="1"/>
    <col min="2301" max="2301" width="4.28515625" style="628" customWidth="1"/>
    <col min="2302" max="2302" width="34.7109375" style="628" customWidth="1"/>
    <col min="2303" max="2303" width="0" style="628" hidden="1" customWidth="1"/>
    <col min="2304" max="2304" width="20" style="628" customWidth="1"/>
    <col min="2305" max="2305" width="20.85546875" style="628" customWidth="1"/>
    <col min="2306" max="2306" width="25" style="628" customWidth="1"/>
    <col min="2307" max="2307" width="18.7109375" style="628" customWidth="1"/>
    <col min="2308" max="2308" width="29.7109375" style="628" customWidth="1"/>
    <col min="2309" max="2309" width="13.42578125" style="628" customWidth="1"/>
    <col min="2310" max="2310" width="13.85546875" style="628" customWidth="1"/>
    <col min="2311" max="2315" width="16.5703125" style="628" customWidth="1"/>
    <col min="2316" max="2316" width="20.5703125" style="628" customWidth="1"/>
    <col min="2317" max="2317" width="21.140625" style="628" customWidth="1"/>
    <col min="2318" max="2318" width="9.5703125" style="628" customWidth="1"/>
    <col min="2319" max="2319" width="0.42578125" style="628" customWidth="1"/>
    <col min="2320" max="2326" width="6.42578125" style="628" customWidth="1"/>
    <col min="2327" max="2555" width="11.42578125" style="628"/>
    <col min="2556" max="2556" width="1" style="628" customWidth="1"/>
    <col min="2557" max="2557" width="4.28515625" style="628" customWidth="1"/>
    <col min="2558" max="2558" width="34.7109375" style="628" customWidth="1"/>
    <col min="2559" max="2559" width="0" style="628" hidden="1" customWidth="1"/>
    <col min="2560" max="2560" width="20" style="628" customWidth="1"/>
    <col min="2561" max="2561" width="20.85546875" style="628" customWidth="1"/>
    <col min="2562" max="2562" width="25" style="628" customWidth="1"/>
    <col min="2563" max="2563" width="18.7109375" style="628" customWidth="1"/>
    <col min="2564" max="2564" width="29.7109375" style="628" customWidth="1"/>
    <col min="2565" max="2565" width="13.42578125" style="628" customWidth="1"/>
    <col min="2566" max="2566" width="13.85546875" style="628" customWidth="1"/>
    <col min="2567" max="2571" width="16.5703125" style="628" customWidth="1"/>
    <col min="2572" max="2572" width="20.5703125" style="628" customWidth="1"/>
    <col min="2573" max="2573" width="21.140625" style="628" customWidth="1"/>
    <col min="2574" max="2574" width="9.5703125" style="628" customWidth="1"/>
    <col min="2575" max="2575" width="0.42578125" style="628" customWidth="1"/>
    <col min="2576" max="2582" width="6.42578125" style="628" customWidth="1"/>
    <col min="2583" max="2811" width="11.42578125" style="628"/>
    <col min="2812" max="2812" width="1" style="628" customWidth="1"/>
    <col min="2813" max="2813" width="4.28515625" style="628" customWidth="1"/>
    <col min="2814" max="2814" width="34.7109375" style="628" customWidth="1"/>
    <col min="2815" max="2815" width="0" style="628" hidden="1" customWidth="1"/>
    <col min="2816" max="2816" width="20" style="628" customWidth="1"/>
    <col min="2817" max="2817" width="20.85546875" style="628" customWidth="1"/>
    <col min="2818" max="2818" width="25" style="628" customWidth="1"/>
    <col min="2819" max="2819" width="18.7109375" style="628" customWidth="1"/>
    <col min="2820" max="2820" width="29.7109375" style="628" customWidth="1"/>
    <col min="2821" max="2821" width="13.42578125" style="628" customWidth="1"/>
    <col min="2822" max="2822" width="13.85546875" style="628" customWidth="1"/>
    <col min="2823" max="2827" width="16.5703125" style="628" customWidth="1"/>
    <col min="2828" max="2828" width="20.5703125" style="628" customWidth="1"/>
    <col min="2829" max="2829" width="21.140625" style="628" customWidth="1"/>
    <col min="2830" max="2830" width="9.5703125" style="628" customWidth="1"/>
    <col min="2831" max="2831" width="0.42578125" style="628" customWidth="1"/>
    <col min="2832" max="2838" width="6.42578125" style="628" customWidth="1"/>
    <col min="2839" max="3067" width="11.42578125" style="628"/>
    <col min="3068" max="3068" width="1" style="628" customWidth="1"/>
    <col min="3069" max="3069" width="4.28515625" style="628" customWidth="1"/>
    <col min="3070" max="3070" width="34.7109375" style="628" customWidth="1"/>
    <col min="3071" max="3071" width="0" style="628" hidden="1" customWidth="1"/>
    <col min="3072" max="3072" width="20" style="628" customWidth="1"/>
    <col min="3073" max="3073" width="20.85546875" style="628" customWidth="1"/>
    <col min="3074" max="3074" width="25" style="628" customWidth="1"/>
    <col min="3075" max="3075" width="18.7109375" style="628" customWidth="1"/>
    <col min="3076" max="3076" width="29.7109375" style="628" customWidth="1"/>
    <col min="3077" max="3077" width="13.42578125" style="628" customWidth="1"/>
    <col min="3078" max="3078" width="13.85546875" style="628" customWidth="1"/>
    <col min="3079" max="3083" width="16.5703125" style="628" customWidth="1"/>
    <col min="3084" max="3084" width="20.5703125" style="628" customWidth="1"/>
    <col min="3085" max="3085" width="21.140625" style="628" customWidth="1"/>
    <col min="3086" max="3086" width="9.5703125" style="628" customWidth="1"/>
    <col min="3087" max="3087" width="0.42578125" style="628" customWidth="1"/>
    <col min="3088" max="3094" width="6.42578125" style="628" customWidth="1"/>
    <col min="3095" max="3323" width="11.42578125" style="628"/>
    <col min="3324" max="3324" width="1" style="628" customWidth="1"/>
    <col min="3325" max="3325" width="4.28515625" style="628" customWidth="1"/>
    <col min="3326" max="3326" width="34.7109375" style="628" customWidth="1"/>
    <col min="3327" max="3327" width="0" style="628" hidden="1" customWidth="1"/>
    <col min="3328" max="3328" width="20" style="628" customWidth="1"/>
    <col min="3329" max="3329" width="20.85546875" style="628" customWidth="1"/>
    <col min="3330" max="3330" width="25" style="628" customWidth="1"/>
    <col min="3331" max="3331" width="18.7109375" style="628" customWidth="1"/>
    <col min="3332" max="3332" width="29.7109375" style="628" customWidth="1"/>
    <col min="3333" max="3333" width="13.42578125" style="628" customWidth="1"/>
    <col min="3334" max="3334" width="13.85546875" style="628" customWidth="1"/>
    <col min="3335" max="3339" width="16.5703125" style="628" customWidth="1"/>
    <col min="3340" max="3340" width="20.5703125" style="628" customWidth="1"/>
    <col min="3341" max="3341" width="21.140625" style="628" customWidth="1"/>
    <col min="3342" max="3342" width="9.5703125" style="628" customWidth="1"/>
    <col min="3343" max="3343" width="0.42578125" style="628" customWidth="1"/>
    <col min="3344" max="3350" width="6.42578125" style="628" customWidth="1"/>
    <col min="3351" max="3579" width="11.42578125" style="628"/>
    <col min="3580" max="3580" width="1" style="628" customWidth="1"/>
    <col min="3581" max="3581" width="4.28515625" style="628" customWidth="1"/>
    <col min="3582" max="3582" width="34.7109375" style="628" customWidth="1"/>
    <col min="3583" max="3583" width="0" style="628" hidden="1" customWidth="1"/>
    <col min="3584" max="3584" width="20" style="628" customWidth="1"/>
    <col min="3585" max="3585" width="20.85546875" style="628" customWidth="1"/>
    <col min="3586" max="3586" width="25" style="628" customWidth="1"/>
    <col min="3587" max="3587" width="18.7109375" style="628" customWidth="1"/>
    <col min="3588" max="3588" width="29.7109375" style="628" customWidth="1"/>
    <col min="3589" max="3589" width="13.42578125" style="628" customWidth="1"/>
    <col min="3590" max="3590" width="13.85546875" style="628" customWidth="1"/>
    <col min="3591" max="3595" width="16.5703125" style="628" customWidth="1"/>
    <col min="3596" max="3596" width="20.5703125" style="628" customWidth="1"/>
    <col min="3597" max="3597" width="21.140625" style="628" customWidth="1"/>
    <col min="3598" max="3598" width="9.5703125" style="628" customWidth="1"/>
    <col min="3599" max="3599" width="0.42578125" style="628" customWidth="1"/>
    <col min="3600" max="3606" width="6.42578125" style="628" customWidth="1"/>
    <col min="3607" max="3835" width="11.42578125" style="628"/>
    <col min="3836" max="3836" width="1" style="628" customWidth="1"/>
    <col min="3837" max="3837" width="4.28515625" style="628" customWidth="1"/>
    <col min="3838" max="3838" width="34.7109375" style="628" customWidth="1"/>
    <col min="3839" max="3839" width="0" style="628" hidden="1" customWidth="1"/>
    <col min="3840" max="3840" width="20" style="628" customWidth="1"/>
    <col min="3841" max="3841" width="20.85546875" style="628" customWidth="1"/>
    <col min="3842" max="3842" width="25" style="628" customWidth="1"/>
    <col min="3843" max="3843" width="18.7109375" style="628" customWidth="1"/>
    <col min="3844" max="3844" width="29.7109375" style="628" customWidth="1"/>
    <col min="3845" max="3845" width="13.42578125" style="628" customWidth="1"/>
    <col min="3846" max="3846" width="13.85546875" style="628" customWidth="1"/>
    <col min="3847" max="3851" width="16.5703125" style="628" customWidth="1"/>
    <col min="3852" max="3852" width="20.5703125" style="628" customWidth="1"/>
    <col min="3853" max="3853" width="21.140625" style="628" customWidth="1"/>
    <col min="3854" max="3854" width="9.5703125" style="628" customWidth="1"/>
    <col min="3855" max="3855" width="0.42578125" style="628" customWidth="1"/>
    <col min="3856" max="3862" width="6.42578125" style="628" customWidth="1"/>
    <col min="3863" max="4091" width="11.42578125" style="628"/>
    <col min="4092" max="4092" width="1" style="628" customWidth="1"/>
    <col min="4093" max="4093" width="4.28515625" style="628" customWidth="1"/>
    <col min="4094" max="4094" width="34.7109375" style="628" customWidth="1"/>
    <col min="4095" max="4095" width="0" style="628" hidden="1" customWidth="1"/>
    <col min="4096" max="4096" width="20" style="628" customWidth="1"/>
    <col min="4097" max="4097" width="20.85546875" style="628" customWidth="1"/>
    <col min="4098" max="4098" width="25" style="628" customWidth="1"/>
    <col min="4099" max="4099" width="18.7109375" style="628" customWidth="1"/>
    <col min="4100" max="4100" width="29.7109375" style="628" customWidth="1"/>
    <col min="4101" max="4101" width="13.42578125" style="628" customWidth="1"/>
    <col min="4102" max="4102" width="13.85546875" style="628" customWidth="1"/>
    <col min="4103" max="4107" width="16.5703125" style="628" customWidth="1"/>
    <col min="4108" max="4108" width="20.5703125" style="628" customWidth="1"/>
    <col min="4109" max="4109" width="21.140625" style="628" customWidth="1"/>
    <col min="4110" max="4110" width="9.5703125" style="628" customWidth="1"/>
    <col min="4111" max="4111" width="0.42578125" style="628" customWidth="1"/>
    <col min="4112" max="4118" width="6.42578125" style="628" customWidth="1"/>
    <col min="4119" max="4347" width="11.42578125" style="628"/>
    <col min="4348" max="4348" width="1" style="628" customWidth="1"/>
    <col min="4349" max="4349" width="4.28515625" style="628" customWidth="1"/>
    <col min="4350" max="4350" width="34.7109375" style="628" customWidth="1"/>
    <col min="4351" max="4351" width="0" style="628" hidden="1" customWidth="1"/>
    <col min="4352" max="4352" width="20" style="628" customWidth="1"/>
    <col min="4353" max="4353" width="20.85546875" style="628" customWidth="1"/>
    <col min="4354" max="4354" width="25" style="628" customWidth="1"/>
    <col min="4355" max="4355" width="18.7109375" style="628" customWidth="1"/>
    <col min="4356" max="4356" width="29.7109375" style="628" customWidth="1"/>
    <col min="4357" max="4357" width="13.42578125" style="628" customWidth="1"/>
    <col min="4358" max="4358" width="13.85546875" style="628" customWidth="1"/>
    <col min="4359" max="4363" width="16.5703125" style="628" customWidth="1"/>
    <col min="4364" max="4364" width="20.5703125" style="628" customWidth="1"/>
    <col min="4365" max="4365" width="21.140625" style="628" customWidth="1"/>
    <col min="4366" max="4366" width="9.5703125" style="628" customWidth="1"/>
    <col min="4367" max="4367" width="0.42578125" style="628" customWidth="1"/>
    <col min="4368" max="4374" width="6.42578125" style="628" customWidth="1"/>
    <col min="4375" max="4603" width="11.42578125" style="628"/>
    <col min="4604" max="4604" width="1" style="628" customWidth="1"/>
    <col min="4605" max="4605" width="4.28515625" style="628" customWidth="1"/>
    <col min="4606" max="4606" width="34.7109375" style="628" customWidth="1"/>
    <col min="4607" max="4607" width="0" style="628" hidden="1" customWidth="1"/>
    <col min="4608" max="4608" width="20" style="628" customWidth="1"/>
    <col min="4609" max="4609" width="20.85546875" style="628" customWidth="1"/>
    <col min="4610" max="4610" width="25" style="628" customWidth="1"/>
    <col min="4611" max="4611" width="18.7109375" style="628" customWidth="1"/>
    <col min="4612" max="4612" width="29.7109375" style="628" customWidth="1"/>
    <col min="4613" max="4613" width="13.42578125" style="628" customWidth="1"/>
    <col min="4614" max="4614" width="13.85546875" style="628" customWidth="1"/>
    <col min="4615" max="4619" width="16.5703125" style="628" customWidth="1"/>
    <col min="4620" max="4620" width="20.5703125" style="628" customWidth="1"/>
    <col min="4621" max="4621" width="21.140625" style="628" customWidth="1"/>
    <col min="4622" max="4622" width="9.5703125" style="628" customWidth="1"/>
    <col min="4623" max="4623" width="0.42578125" style="628" customWidth="1"/>
    <col min="4624" max="4630" width="6.42578125" style="628" customWidth="1"/>
    <col min="4631" max="4859" width="11.42578125" style="628"/>
    <col min="4860" max="4860" width="1" style="628" customWidth="1"/>
    <col min="4861" max="4861" width="4.28515625" style="628" customWidth="1"/>
    <col min="4862" max="4862" width="34.7109375" style="628" customWidth="1"/>
    <col min="4863" max="4863" width="0" style="628" hidden="1" customWidth="1"/>
    <col min="4864" max="4864" width="20" style="628" customWidth="1"/>
    <col min="4865" max="4865" width="20.85546875" style="628" customWidth="1"/>
    <col min="4866" max="4866" width="25" style="628" customWidth="1"/>
    <col min="4867" max="4867" width="18.7109375" style="628" customWidth="1"/>
    <col min="4868" max="4868" width="29.7109375" style="628" customWidth="1"/>
    <col min="4869" max="4869" width="13.42578125" style="628" customWidth="1"/>
    <col min="4870" max="4870" width="13.85546875" style="628" customWidth="1"/>
    <col min="4871" max="4875" width="16.5703125" style="628" customWidth="1"/>
    <col min="4876" max="4876" width="20.5703125" style="628" customWidth="1"/>
    <col min="4877" max="4877" width="21.140625" style="628" customWidth="1"/>
    <col min="4878" max="4878" width="9.5703125" style="628" customWidth="1"/>
    <col min="4879" max="4879" width="0.42578125" style="628" customWidth="1"/>
    <col min="4880" max="4886" width="6.42578125" style="628" customWidth="1"/>
    <col min="4887" max="5115" width="11.42578125" style="628"/>
    <col min="5116" max="5116" width="1" style="628" customWidth="1"/>
    <col min="5117" max="5117" width="4.28515625" style="628" customWidth="1"/>
    <col min="5118" max="5118" width="34.7109375" style="628" customWidth="1"/>
    <col min="5119" max="5119" width="0" style="628" hidden="1" customWidth="1"/>
    <col min="5120" max="5120" width="20" style="628" customWidth="1"/>
    <col min="5121" max="5121" width="20.85546875" style="628" customWidth="1"/>
    <col min="5122" max="5122" width="25" style="628" customWidth="1"/>
    <col min="5123" max="5123" width="18.7109375" style="628" customWidth="1"/>
    <col min="5124" max="5124" width="29.7109375" style="628" customWidth="1"/>
    <col min="5125" max="5125" width="13.42578125" style="628" customWidth="1"/>
    <col min="5126" max="5126" width="13.85546875" style="628" customWidth="1"/>
    <col min="5127" max="5131" width="16.5703125" style="628" customWidth="1"/>
    <col min="5132" max="5132" width="20.5703125" style="628" customWidth="1"/>
    <col min="5133" max="5133" width="21.140625" style="628" customWidth="1"/>
    <col min="5134" max="5134" width="9.5703125" style="628" customWidth="1"/>
    <col min="5135" max="5135" width="0.42578125" style="628" customWidth="1"/>
    <col min="5136" max="5142" width="6.42578125" style="628" customWidth="1"/>
    <col min="5143" max="5371" width="11.42578125" style="628"/>
    <col min="5372" max="5372" width="1" style="628" customWidth="1"/>
    <col min="5373" max="5373" width="4.28515625" style="628" customWidth="1"/>
    <col min="5374" max="5374" width="34.7109375" style="628" customWidth="1"/>
    <col min="5375" max="5375" width="0" style="628" hidden="1" customWidth="1"/>
    <col min="5376" max="5376" width="20" style="628" customWidth="1"/>
    <col min="5377" max="5377" width="20.85546875" style="628" customWidth="1"/>
    <col min="5378" max="5378" width="25" style="628" customWidth="1"/>
    <col min="5379" max="5379" width="18.7109375" style="628" customWidth="1"/>
    <col min="5380" max="5380" width="29.7109375" style="628" customWidth="1"/>
    <col min="5381" max="5381" width="13.42578125" style="628" customWidth="1"/>
    <col min="5382" max="5382" width="13.85546875" style="628" customWidth="1"/>
    <col min="5383" max="5387" width="16.5703125" style="628" customWidth="1"/>
    <col min="5388" max="5388" width="20.5703125" style="628" customWidth="1"/>
    <col min="5389" max="5389" width="21.140625" style="628" customWidth="1"/>
    <col min="5390" max="5390" width="9.5703125" style="628" customWidth="1"/>
    <col min="5391" max="5391" width="0.42578125" style="628" customWidth="1"/>
    <col min="5392" max="5398" width="6.42578125" style="628" customWidth="1"/>
    <col min="5399" max="5627" width="11.42578125" style="628"/>
    <col min="5628" max="5628" width="1" style="628" customWidth="1"/>
    <col min="5629" max="5629" width="4.28515625" style="628" customWidth="1"/>
    <col min="5630" max="5630" width="34.7109375" style="628" customWidth="1"/>
    <col min="5631" max="5631" width="0" style="628" hidden="1" customWidth="1"/>
    <col min="5632" max="5632" width="20" style="628" customWidth="1"/>
    <col min="5633" max="5633" width="20.85546875" style="628" customWidth="1"/>
    <col min="5634" max="5634" width="25" style="628" customWidth="1"/>
    <col min="5635" max="5635" width="18.7109375" style="628" customWidth="1"/>
    <col min="5636" max="5636" width="29.7109375" style="628" customWidth="1"/>
    <col min="5637" max="5637" width="13.42578125" style="628" customWidth="1"/>
    <col min="5638" max="5638" width="13.85546875" style="628" customWidth="1"/>
    <col min="5639" max="5643" width="16.5703125" style="628" customWidth="1"/>
    <col min="5644" max="5644" width="20.5703125" style="628" customWidth="1"/>
    <col min="5645" max="5645" width="21.140625" style="628" customWidth="1"/>
    <col min="5646" max="5646" width="9.5703125" style="628" customWidth="1"/>
    <col min="5647" max="5647" width="0.42578125" style="628" customWidth="1"/>
    <col min="5648" max="5654" width="6.42578125" style="628" customWidth="1"/>
    <col min="5655" max="5883" width="11.42578125" style="628"/>
    <col min="5884" max="5884" width="1" style="628" customWidth="1"/>
    <col min="5885" max="5885" width="4.28515625" style="628" customWidth="1"/>
    <col min="5886" max="5886" width="34.7109375" style="628" customWidth="1"/>
    <col min="5887" max="5887" width="0" style="628" hidden="1" customWidth="1"/>
    <col min="5888" max="5888" width="20" style="628" customWidth="1"/>
    <col min="5889" max="5889" width="20.85546875" style="628" customWidth="1"/>
    <col min="5890" max="5890" width="25" style="628" customWidth="1"/>
    <col min="5891" max="5891" width="18.7109375" style="628" customWidth="1"/>
    <col min="5892" max="5892" width="29.7109375" style="628" customWidth="1"/>
    <col min="5893" max="5893" width="13.42578125" style="628" customWidth="1"/>
    <col min="5894" max="5894" width="13.85546875" style="628" customWidth="1"/>
    <col min="5895" max="5899" width="16.5703125" style="628" customWidth="1"/>
    <col min="5900" max="5900" width="20.5703125" style="628" customWidth="1"/>
    <col min="5901" max="5901" width="21.140625" style="628" customWidth="1"/>
    <col min="5902" max="5902" width="9.5703125" style="628" customWidth="1"/>
    <col min="5903" max="5903" width="0.42578125" style="628" customWidth="1"/>
    <col min="5904" max="5910" width="6.42578125" style="628" customWidth="1"/>
    <col min="5911" max="6139" width="11.42578125" style="628"/>
    <col min="6140" max="6140" width="1" style="628" customWidth="1"/>
    <col min="6141" max="6141" width="4.28515625" style="628" customWidth="1"/>
    <col min="6142" max="6142" width="34.7109375" style="628" customWidth="1"/>
    <col min="6143" max="6143" width="0" style="628" hidden="1" customWidth="1"/>
    <col min="6144" max="6144" width="20" style="628" customWidth="1"/>
    <col min="6145" max="6145" width="20.85546875" style="628" customWidth="1"/>
    <col min="6146" max="6146" width="25" style="628" customWidth="1"/>
    <col min="6147" max="6147" width="18.7109375" style="628" customWidth="1"/>
    <col min="6148" max="6148" width="29.7109375" style="628" customWidth="1"/>
    <col min="6149" max="6149" width="13.42578125" style="628" customWidth="1"/>
    <col min="6150" max="6150" width="13.85546875" style="628" customWidth="1"/>
    <col min="6151" max="6155" width="16.5703125" style="628" customWidth="1"/>
    <col min="6156" max="6156" width="20.5703125" style="628" customWidth="1"/>
    <col min="6157" max="6157" width="21.140625" style="628" customWidth="1"/>
    <col min="6158" max="6158" width="9.5703125" style="628" customWidth="1"/>
    <col min="6159" max="6159" width="0.42578125" style="628" customWidth="1"/>
    <col min="6160" max="6166" width="6.42578125" style="628" customWidth="1"/>
    <col min="6167" max="6395" width="11.42578125" style="628"/>
    <col min="6396" max="6396" width="1" style="628" customWidth="1"/>
    <col min="6397" max="6397" width="4.28515625" style="628" customWidth="1"/>
    <col min="6398" max="6398" width="34.7109375" style="628" customWidth="1"/>
    <col min="6399" max="6399" width="0" style="628" hidden="1" customWidth="1"/>
    <col min="6400" max="6400" width="20" style="628" customWidth="1"/>
    <col min="6401" max="6401" width="20.85546875" style="628" customWidth="1"/>
    <col min="6402" max="6402" width="25" style="628" customWidth="1"/>
    <col min="6403" max="6403" width="18.7109375" style="628" customWidth="1"/>
    <col min="6404" max="6404" width="29.7109375" style="628" customWidth="1"/>
    <col min="6405" max="6405" width="13.42578125" style="628" customWidth="1"/>
    <col min="6406" max="6406" width="13.85546875" style="628" customWidth="1"/>
    <col min="6407" max="6411" width="16.5703125" style="628" customWidth="1"/>
    <col min="6412" max="6412" width="20.5703125" style="628" customWidth="1"/>
    <col min="6413" max="6413" width="21.140625" style="628" customWidth="1"/>
    <col min="6414" max="6414" width="9.5703125" style="628" customWidth="1"/>
    <col min="6415" max="6415" width="0.42578125" style="628" customWidth="1"/>
    <col min="6416" max="6422" width="6.42578125" style="628" customWidth="1"/>
    <col min="6423" max="6651" width="11.42578125" style="628"/>
    <col min="6652" max="6652" width="1" style="628" customWidth="1"/>
    <col min="6653" max="6653" width="4.28515625" style="628" customWidth="1"/>
    <col min="6654" max="6654" width="34.7109375" style="628" customWidth="1"/>
    <col min="6655" max="6655" width="0" style="628" hidden="1" customWidth="1"/>
    <col min="6656" max="6656" width="20" style="628" customWidth="1"/>
    <col min="6657" max="6657" width="20.85546875" style="628" customWidth="1"/>
    <col min="6658" max="6658" width="25" style="628" customWidth="1"/>
    <col min="6659" max="6659" width="18.7109375" style="628" customWidth="1"/>
    <col min="6660" max="6660" width="29.7109375" style="628" customWidth="1"/>
    <col min="6661" max="6661" width="13.42578125" style="628" customWidth="1"/>
    <col min="6662" max="6662" width="13.85546875" style="628" customWidth="1"/>
    <col min="6663" max="6667" width="16.5703125" style="628" customWidth="1"/>
    <col min="6668" max="6668" width="20.5703125" style="628" customWidth="1"/>
    <col min="6669" max="6669" width="21.140625" style="628" customWidth="1"/>
    <col min="6670" max="6670" width="9.5703125" style="628" customWidth="1"/>
    <col min="6671" max="6671" width="0.42578125" style="628" customWidth="1"/>
    <col min="6672" max="6678" width="6.42578125" style="628" customWidth="1"/>
    <col min="6679" max="6907" width="11.42578125" style="628"/>
    <col min="6908" max="6908" width="1" style="628" customWidth="1"/>
    <col min="6909" max="6909" width="4.28515625" style="628" customWidth="1"/>
    <col min="6910" max="6910" width="34.7109375" style="628" customWidth="1"/>
    <col min="6911" max="6911" width="0" style="628" hidden="1" customWidth="1"/>
    <col min="6912" max="6912" width="20" style="628" customWidth="1"/>
    <col min="6913" max="6913" width="20.85546875" style="628" customWidth="1"/>
    <col min="6914" max="6914" width="25" style="628" customWidth="1"/>
    <col min="6915" max="6915" width="18.7109375" style="628" customWidth="1"/>
    <col min="6916" max="6916" width="29.7109375" style="628" customWidth="1"/>
    <col min="6917" max="6917" width="13.42578125" style="628" customWidth="1"/>
    <col min="6918" max="6918" width="13.85546875" style="628" customWidth="1"/>
    <col min="6919" max="6923" width="16.5703125" style="628" customWidth="1"/>
    <col min="6924" max="6924" width="20.5703125" style="628" customWidth="1"/>
    <col min="6925" max="6925" width="21.140625" style="628" customWidth="1"/>
    <col min="6926" max="6926" width="9.5703125" style="628" customWidth="1"/>
    <col min="6927" max="6927" width="0.42578125" style="628" customWidth="1"/>
    <col min="6928" max="6934" width="6.42578125" style="628" customWidth="1"/>
    <col min="6935" max="7163" width="11.42578125" style="628"/>
    <col min="7164" max="7164" width="1" style="628" customWidth="1"/>
    <col min="7165" max="7165" width="4.28515625" style="628" customWidth="1"/>
    <col min="7166" max="7166" width="34.7109375" style="628" customWidth="1"/>
    <col min="7167" max="7167" width="0" style="628" hidden="1" customWidth="1"/>
    <col min="7168" max="7168" width="20" style="628" customWidth="1"/>
    <col min="7169" max="7169" width="20.85546875" style="628" customWidth="1"/>
    <col min="7170" max="7170" width="25" style="628" customWidth="1"/>
    <col min="7171" max="7171" width="18.7109375" style="628" customWidth="1"/>
    <col min="7172" max="7172" width="29.7109375" style="628" customWidth="1"/>
    <col min="7173" max="7173" width="13.42578125" style="628" customWidth="1"/>
    <col min="7174" max="7174" width="13.85546875" style="628" customWidth="1"/>
    <col min="7175" max="7179" width="16.5703125" style="628" customWidth="1"/>
    <col min="7180" max="7180" width="20.5703125" style="628" customWidth="1"/>
    <col min="7181" max="7181" width="21.140625" style="628" customWidth="1"/>
    <col min="7182" max="7182" width="9.5703125" style="628" customWidth="1"/>
    <col min="7183" max="7183" width="0.42578125" style="628" customWidth="1"/>
    <col min="7184" max="7190" width="6.42578125" style="628" customWidth="1"/>
    <col min="7191" max="7419" width="11.42578125" style="628"/>
    <col min="7420" max="7420" width="1" style="628" customWidth="1"/>
    <col min="7421" max="7421" width="4.28515625" style="628" customWidth="1"/>
    <col min="7422" max="7422" width="34.7109375" style="628" customWidth="1"/>
    <col min="7423" max="7423" width="0" style="628" hidden="1" customWidth="1"/>
    <col min="7424" max="7424" width="20" style="628" customWidth="1"/>
    <col min="7425" max="7425" width="20.85546875" style="628" customWidth="1"/>
    <col min="7426" max="7426" width="25" style="628" customWidth="1"/>
    <col min="7427" max="7427" width="18.7109375" style="628" customWidth="1"/>
    <col min="7428" max="7428" width="29.7109375" style="628" customWidth="1"/>
    <col min="7429" max="7429" width="13.42578125" style="628" customWidth="1"/>
    <col min="7430" max="7430" width="13.85546875" style="628" customWidth="1"/>
    <col min="7431" max="7435" width="16.5703125" style="628" customWidth="1"/>
    <col min="7436" max="7436" width="20.5703125" style="628" customWidth="1"/>
    <col min="7437" max="7437" width="21.140625" style="628" customWidth="1"/>
    <col min="7438" max="7438" width="9.5703125" style="628" customWidth="1"/>
    <col min="7439" max="7439" width="0.42578125" style="628" customWidth="1"/>
    <col min="7440" max="7446" width="6.42578125" style="628" customWidth="1"/>
    <col min="7447" max="7675" width="11.42578125" style="628"/>
    <col min="7676" max="7676" width="1" style="628" customWidth="1"/>
    <col min="7677" max="7677" width="4.28515625" style="628" customWidth="1"/>
    <col min="7678" max="7678" width="34.7109375" style="628" customWidth="1"/>
    <col min="7679" max="7679" width="0" style="628" hidden="1" customWidth="1"/>
    <col min="7680" max="7680" width="20" style="628" customWidth="1"/>
    <col min="7681" max="7681" width="20.85546875" style="628" customWidth="1"/>
    <col min="7682" max="7682" width="25" style="628" customWidth="1"/>
    <col min="7683" max="7683" width="18.7109375" style="628" customWidth="1"/>
    <col min="7684" max="7684" width="29.7109375" style="628" customWidth="1"/>
    <col min="7685" max="7685" width="13.42578125" style="628" customWidth="1"/>
    <col min="7686" max="7686" width="13.85546875" style="628" customWidth="1"/>
    <col min="7687" max="7691" width="16.5703125" style="628" customWidth="1"/>
    <col min="7692" max="7692" width="20.5703125" style="628" customWidth="1"/>
    <col min="7693" max="7693" width="21.140625" style="628" customWidth="1"/>
    <col min="7694" max="7694" width="9.5703125" style="628" customWidth="1"/>
    <col min="7695" max="7695" width="0.42578125" style="628" customWidth="1"/>
    <col min="7696" max="7702" width="6.42578125" style="628" customWidth="1"/>
    <col min="7703" max="7931" width="11.42578125" style="628"/>
    <col min="7932" max="7932" width="1" style="628" customWidth="1"/>
    <col min="7933" max="7933" width="4.28515625" style="628" customWidth="1"/>
    <col min="7934" max="7934" width="34.7109375" style="628" customWidth="1"/>
    <col min="7935" max="7935" width="0" style="628" hidden="1" customWidth="1"/>
    <col min="7936" max="7936" width="20" style="628" customWidth="1"/>
    <col min="7937" max="7937" width="20.85546875" style="628" customWidth="1"/>
    <col min="7938" max="7938" width="25" style="628" customWidth="1"/>
    <col min="7939" max="7939" width="18.7109375" style="628" customWidth="1"/>
    <col min="7940" max="7940" width="29.7109375" style="628" customWidth="1"/>
    <col min="7941" max="7941" width="13.42578125" style="628" customWidth="1"/>
    <col min="7942" max="7942" width="13.85546875" style="628" customWidth="1"/>
    <col min="7943" max="7947" width="16.5703125" style="628" customWidth="1"/>
    <col min="7948" max="7948" width="20.5703125" style="628" customWidth="1"/>
    <col min="7949" max="7949" width="21.140625" style="628" customWidth="1"/>
    <col min="7950" max="7950" width="9.5703125" style="628" customWidth="1"/>
    <col min="7951" max="7951" width="0.42578125" style="628" customWidth="1"/>
    <col min="7952" max="7958" width="6.42578125" style="628" customWidth="1"/>
    <col min="7959" max="8187" width="11.42578125" style="628"/>
    <col min="8188" max="8188" width="1" style="628" customWidth="1"/>
    <col min="8189" max="8189" width="4.28515625" style="628" customWidth="1"/>
    <col min="8190" max="8190" width="34.7109375" style="628" customWidth="1"/>
    <col min="8191" max="8191" width="0" style="628" hidden="1" customWidth="1"/>
    <col min="8192" max="8192" width="20" style="628" customWidth="1"/>
    <col min="8193" max="8193" width="20.85546875" style="628" customWidth="1"/>
    <col min="8194" max="8194" width="25" style="628" customWidth="1"/>
    <col min="8195" max="8195" width="18.7109375" style="628" customWidth="1"/>
    <col min="8196" max="8196" width="29.7109375" style="628" customWidth="1"/>
    <col min="8197" max="8197" width="13.42578125" style="628" customWidth="1"/>
    <col min="8198" max="8198" width="13.85546875" style="628" customWidth="1"/>
    <col min="8199" max="8203" width="16.5703125" style="628" customWidth="1"/>
    <col min="8204" max="8204" width="20.5703125" style="628" customWidth="1"/>
    <col min="8205" max="8205" width="21.140625" style="628" customWidth="1"/>
    <col min="8206" max="8206" width="9.5703125" style="628" customWidth="1"/>
    <col min="8207" max="8207" width="0.42578125" style="628" customWidth="1"/>
    <col min="8208" max="8214" width="6.42578125" style="628" customWidth="1"/>
    <col min="8215" max="8443" width="11.42578125" style="628"/>
    <col min="8444" max="8444" width="1" style="628" customWidth="1"/>
    <col min="8445" max="8445" width="4.28515625" style="628" customWidth="1"/>
    <col min="8446" max="8446" width="34.7109375" style="628" customWidth="1"/>
    <col min="8447" max="8447" width="0" style="628" hidden="1" customWidth="1"/>
    <col min="8448" max="8448" width="20" style="628" customWidth="1"/>
    <col min="8449" max="8449" width="20.85546875" style="628" customWidth="1"/>
    <col min="8450" max="8450" width="25" style="628" customWidth="1"/>
    <col min="8451" max="8451" width="18.7109375" style="628" customWidth="1"/>
    <col min="8452" max="8452" width="29.7109375" style="628" customWidth="1"/>
    <col min="8453" max="8453" width="13.42578125" style="628" customWidth="1"/>
    <col min="8454" max="8454" width="13.85546875" style="628" customWidth="1"/>
    <col min="8455" max="8459" width="16.5703125" style="628" customWidth="1"/>
    <col min="8460" max="8460" width="20.5703125" style="628" customWidth="1"/>
    <col min="8461" max="8461" width="21.140625" style="628" customWidth="1"/>
    <col min="8462" max="8462" width="9.5703125" style="628" customWidth="1"/>
    <col min="8463" max="8463" width="0.42578125" style="628" customWidth="1"/>
    <col min="8464" max="8470" width="6.42578125" style="628" customWidth="1"/>
    <col min="8471" max="8699" width="11.42578125" style="628"/>
    <col min="8700" max="8700" width="1" style="628" customWidth="1"/>
    <col min="8701" max="8701" width="4.28515625" style="628" customWidth="1"/>
    <col min="8702" max="8702" width="34.7109375" style="628" customWidth="1"/>
    <col min="8703" max="8703" width="0" style="628" hidden="1" customWidth="1"/>
    <col min="8704" max="8704" width="20" style="628" customWidth="1"/>
    <col min="8705" max="8705" width="20.85546875" style="628" customWidth="1"/>
    <col min="8706" max="8706" width="25" style="628" customWidth="1"/>
    <col min="8707" max="8707" width="18.7109375" style="628" customWidth="1"/>
    <col min="8708" max="8708" width="29.7109375" style="628" customWidth="1"/>
    <col min="8709" max="8709" width="13.42578125" style="628" customWidth="1"/>
    <col min="8710" max="8710" width="13.85546875" style="628" customWidth="1"/>
    <col min="8711" max="8715" width="16.5703125" style="628" customWidth="1"/>
    <col min="8716" max="8716" width="20.5703125" style="628" customWidth="1"/>
    <col min="8717" max="8717" width="21.140625" style="628" customWidth="1"/>
    <col min="8718" max="8718" width="9.5703125" style="628" customWidth="1"/>
    <col min="8719" max="8719" width="0.42578125" style="628" customWidth="1"/>
    <col min="8720" max="8726" width="6.42578125" style="628" customWidth="1"/>
    <col min="8727" max="8955" width="11.42578125" style="628"/>
    <col min="8956" max="8956" width="1" style="628" customWidth="1"/>
    <col min="8957" max="8957" width="4.28515625" style="628" customWidth="1"/>
    <col min="8958" max="8958" width="34.7109375" style="628" customWidth="1"/>
    <col min="8959" max="8959" width="0" style="628" hidden="1" customWidth="1"/>
    <col min="8960" max="8960" width="20" style="628" customWidth="1"/>
    <col min="8961" max="8961" width="20.85546875" style="628" customWidth="1"/>
    <col min="8962" max="8962" width="25" style="628" customWidth="1"/>
    <col min="8963" max="8963" width="18.7109375" style="628" customWidth="1"/>
    <col min="8964" max="8964" width="29.7109375" style="628" customWidth="1"/>
    <col min="8965" max="8965" width="13.42578125" style="628" customWidth="1"/>
    <col min="8966" max="8966" width="13.85546875" style="628" customWidth="1"/>
    <col min="8967" max="8971" width="16.5703125" style="628" customWidth="1"/>
    <col min="8972" max="8972" width="20.5703125" style="628" customWidth="1"/>
    <col min="8973" max="8973" width="21.140625" style="628" customWidth="1"/>
    <col min="8974" max="8974" width="9.5703125" style="628" customWidth="1"/>
    <col min="8975" max="8975" width="0.42578125" style="628" customWidth="1"/>
    <col min="8976" max="8982" width="6.42578125" style="628" customWidth="1"/>
    <col min="8983" max="9211" width="11.42578125" style="628"/>
    <col min="9212" max="9212" width="1" style="628" customWidth="1"/>
    <col min="9213" max="9213" width="4.28515625" style="628" customWidth="1"/>
    <col min="9214" max="9214" width="34.7109375" style="628" customWidth="1"/>
    <col min="9215" max="9215" width="0" style="628" hidden="1" customWidth="1"/>
    <col min="9216" max="9216" width="20" style="628" customWidth="1"/>
    <col min="9217" max="9217" width="20.85546875" style="628" customWidth="1"/>
    <col min="9218" max="9218" width="25" style="628" customWidth="1"/>
    <col min="9219" max="9219" width="18.7109375" style="628" customWidth="1"/>
    <col min="9220" max="9220" width="29.7109375" style="628" customWidth="1"/>
    <col min="9221" max="9221" width="13.42578125" style="628" customWidth="1"/>
    <col min="9222" max="9222" width="13.85546875" style="628" customWidth="1"/>
    <col min="9223" max="9227" width="16.5703125" style="628" customWidth="1"/>
    <col min="9228" max="9228" width="20.5703125" style="628" customWidth="1"/>
    <col min="9229" max="9229" width="21.140625" style="628" customWidth="1"/>
    <col min="9230" max="9230" width="9.5703125" style="628" customWidth="1"/>
    <col min="9231" max="9231" width="0.42578125" style="628" customWidth="1"/>
    <col min="9232" max="9238" width="6.42578125" style="628" customWidth="1"/>
    <col min="9239" max="9467" width="11.42578125" style="628"/>
    <col min="9468" max="9468" width="1" style="628" customWidth="1"/>
    <col min="9469" max="9469" width="4.28515625" style="628" customWidth="1"/>
    <col min="9470" max="9470" width="34.7109375" style="628" customWidth="1"/>
    <col min="9471" max="9471" width="0" style="628" hidden="1" customWidth="1"/>
    <col min="9472" max="9472" width="20" style="628" customWidth="1"/>
    <col min="9473" max="9473" width="20.85546875" style="628" customWidth="1"/>
    <col min="9474" max="9474" width="25" style="628" customWidth="1"/>
    <col min="9475" max="9475" width="18.7109375" style="628" customWidth="1"/>
    <col min="9476" max="9476" width="29.7109375" style="628" customWidth="1"/>
    <col min="9477" max="9477" width="13.42578125" style="628" customWidth="1"/>
    <col min="9478" max="9478" width="13.85546875" style="628" customWidth="1"/>
    <col min="9479" max="9483" width="16.5703125" style="628" customWidth="1"/>
    <col min="9484" max="9484" width="20.5703125" style="628" customWidth="1"/>
    <col min="9485" max="9485" width="21.140625" style="628" customWidth="1"/>
    <col min="9486" max="9486" width="9.5703125" style="628" customWidth="1"/>
    <col min="9487" max="9487" width="0.42578125" style="628" customWidth="1"/>
    <col min="9488" max="9494" width="6.42578125" style="628" customWidth="1"/>
    <col min="9495" max="9723" width="11.42578125" style="628"/>
    <col min="9724" max="9724" width="1" style="628" customWidth="1"/>
    <col min="9725" max="9725" width="4.28515625" style="628" customWidth="1"/>
    <col min="9726" max="9726" width="34.7109375" style="628" customWidth="1"/>
    <col min="9727" max="9727" width="0" style="628" hidden="1" customWidth="1"/>
    <col min="9728" max="9728" width="20" style="628" customWidth="1"/>
    <col min="9729" max="9729" width="20.85546875" style="628" customWidth="1"/>
    <col min="9730" max="9730" width="25" style="628" customWidth="1"/>
    <col min="9731" max="9731" width="18.7109375" style="628" customWidth="1"/>
    <col min="9732" max="9732" width="29.7109375" style="628" customWidth="1"/>
    <col min="9733" max="9733" width="13.42578125" style="628" customWidth="1"/>
    <col min="9734" max="9734" width="13.85546875" style="628" customWidth="1"/>
    <col min="9735" max="9739" width="16.5703125" style="628" customWidth="1"/>
    <col min="9740" max="9740" width="20.5703125" style="628" customWidth="1"/>
    <col min="9741" max="9741" width="21.140625" style="628" customWidth="1"/>
    <col min="9742" max="9742" width="9.5703125" style="628" customWidth="1"/>
    <col min="9743" max="9743" width="0.42578125" style="628" customWidth="1"/>
    <col min="9744" max="9750" width="6.42578125" style="628" customWidth="1"/>
    <col min="9751" max="9979" width="11.42578125" style="628"/>
    <col min="9980" max="9980" width="1" style="628" customWidth="1"/>
    <col min="9981" max="9981" width="4.28515625" style="628" customWidth="1"/>
    <col min="9982" max="9982" width="34.7109375" style="628" customWidth="1"/>
    <col min="9983" max="9983" width="0" style="628" hidden="1" customWidth="1"/>
    <col min="9984" max="9984" width="20" style="628" customWidth="1"/>
    <col min="9985" max="9985" width="20.85546875" style="628" customWidth="1"/>
    <col min="9986" max="9986" width="25" style="628" customWidth="1"/>
    <col min="9987" max="9987" width="18.7109375" style="628" customWidth="1"/>
    <col min="9988" max="9988" width="29.7109375" style="628" customWidth="1"/>
    <col min="9989" max="9989" width="13.42578125" style="628" customWidth="1"/>
    <col min="9990" max="9990" width="13.85546875" style="628" customWidth="1"/>
    <col min="9991" max="9995" width="16.5703125" style="628" customWidth="1"/>
    <col min="9996" max="9996" width="20.5703125" style="628" customWidth="1"/>
    <col min="9997" max="9997" width="21.140625" style="628" customWidth="1"/>
    <col min="9998" max="9998" width="9.5703125" style="628" customWidth="1"/>
    <col min="9999" max="9999" width="0.42578125" style="628" customWidth="1"/>
    <col min="10000" max="10006" width="6.42578125" style="628" customWidth="1"/>
    <col min="10007" max="10235" width="11.42578125" style="628"/>
    <col min="10236" max="10236" width="1" style="628" customWidth="1"/>
    <col min="10237" max="10237" width="4.28515625" style="628" customWidth="1"/>
    <col min="10238" max="10238" width="34.7109375" style="628" customWidth="1"/>
    <col min="10239" max="10239" width="0" style="628" hidden="1" customWidth="1"/>
    <col min="10240" max="10240" width="20" style="628" customWidth="1"/>
    <col min="10241" max="10241" width="20.85546875" style="628" customWidth="1"/>
    <col min="10242" max="10242" width="25" style="628" customWidth="1"/>
    <col min="10243" max="10243" width="18.7109375" style="628" customWidth="1"/>
    <col min="10244" max="10244" width="29.7109375" style="628" customWidth="1"/>
    <col min="10245" max="10245" width="13.42578125" style="628" customWidth="1"/>
    <col min="10246" max="10246" width="13.85546875" style="628" customWidth="1"/>
    <col min="10247" max="10251" width="16.5703125" style="628" customWidth="1"/>
    <col min="10252" max="10252" width="20.5703125" style="628" customWidth="1"/>
    <col min="10253" max="10253" width="21.140625" style="628" customWidth="1"/>
    <col min="10254" max="10254" width="9.5703125" style="628" customWidth="1"/>
    <col min="10255" max="10255" width="0.42578125" style="628" customWidth="1"/>
    <col min="10256" max="10262" width="6.42578125" style="628" customWidth="1"/>
    <col min="10263" max="10491" width="11.42578125" style="628"/>
    <col min="10492" max="10492" width="1" style="628" customWidth="1"/>
    <col min="10493" max="10493" width="4.28515625" style="628" customWidth="1"/>
    <col min="10494" max="10494" width="34.7109375" style="628" customWidth="1"/>
    <col min="10495" max="10495" width="0" style="628" hidden="1" customWidth="1"/>
    <col min="10496" max="10496" width="20" style="628" customWidth="1"/>
    <col min="10497" max="10497" width="20.85546875" style="628" customWidth="1"/>
    <col min="10498" max="10498" width="25" style="628" customWidth="1"/>
    <col min="10499" max="10499" width="18.7109375" style="628" customWidth="1"/>
    <col min="10500" max="10500" width="29.7109375" style="628" customWidth="1"/>
    <col min="10501" max="10501" width="13.42578125" style="628" customWidth="1"/>
    <col min="10502" max="10502" width="13.85546875" style="628" customWidth="1"/>
    <col min="10503" max="10507" width="16.5703125" style="628" customWidth="1"/>
    <col min="10508" max="10508" width="20.5703125" style="628" customWidth="1"/>
    <col min="10509" max="10509" width="21.140625" style="628" customWidth="1"/>
    <col min="10510" max="10510" width="9.5703125" style="628" customWidth="1"/>
    <col min="10511" max="10511" width="0.42578125" style="628" customWidth="1"/>
    <col min="10512" max="10518" width="6.42578125" style="628" customWidth="1"/>
    <col min="10519" max="10747" width="11.42578125" style="628"/>
    <col min="10748" max="10748" width="1" style="628" customWidth="1"/>
    <col min="10749" max="10749" width="4.28515625" style="628" customWidth="1"/>
    <col min="10750" max="10750" width="34.7109375" style="628" customWidth="1"/>
    <col min="10751" max="10751" width="0" style="628" hidden="1" customWidth="1"/>
    <col min="10752" max="10752" width="20" style="628" customWidth="1"/>
    <col min="10753" max="10753" width="20.85546875" style="628" customWidth="1"/>
    <col min="10754" max="10754" width="25" style="628" customWidth="1"/>
    <col min="10755" max="10755" width="18.7109375" style="628" customWidth="1"/>
    <col min="10756" max="10756" width="29.7109375" style="628" customWidth="1"/>
    <col min="10757" max="10757" width="13.42578125" style="628" customWidth="1"/>
    <col min="10758" max="10758" width="13.85546875" style="628" customWidth="1"/>
    <col min="10759" max="10763" width="16.5703125" style="628" customWidth="1"/>
    <col min="10764" max="10764" width="20.5703125" style="628" customWidth="1"/>
    <col min="10765" max="10765" width="21.140625" style="628" customWidth="1"/>
    <col min="10766" max="10766" width="9.5703125" style="628" customWidth="1"/>
    <col min="10767" max="10767" width="0.42578125" style="628" customWidth="1"/>
    <col min="10768" max="10774" width="6.42578125" style="628" customWidth="1"/>
    <col min="10775" max="11003" width="11.42578125" style="628"/>
    <col min="11004" max="11004" width="1" style="628" customWidth="1"/>
    <col min="11005" max="11005" width="4.28515625" style="628" customWidth="1"/>
    <col min="11006" max="11006" width="34.7109375" style="628" customWidth="1"/>
    <col min="11007" max="11007" width="0" style="628" hidden="1" customWidth="1"/>
    <col min="11008" max="11008" width="20" style="628" customWidth="1"/>
    <col min="11009" max="11009" width="20.85546875" style="628" customWidth="1"/>
    <col min="11010" max="11010" width="25" style="628" customWidth="1"/>
    <col min="11011" max="11011" width="18.7109375" style="628" customWidth="1"/>
    <col min="11012" max="11012" width="29.7109375" style="628" customWidth="1"/>
    <col min="11013" max="11013" width="13.42578125" style="628" customWidth="1"/>
    <col min="11014" max="11014" width="13.85546875" style="628" customWidth="1"/>
    <col min="11015" max="11019" width="16.5703125" style="628" customWidth="1"/>
    <col min="11020" max="11020" width="20.5703125" style="628" customWidth="1"/>
    <col min="11021" max="11021" width="21.140625" style="628" customWidth="1"/>
    <col min="11022" max="11022" width="9.5703125" style="628" customWidth="1"/>
    <col min="11023" max="11023" width="0.42578125" style="628" customWidth="1"/>
    <col min="11024" max="11030" width="6.42578125" style="628" customWidth="1"/>
    <col min="11031" max="11259" width="11.42578125" style="628"/>
    <col min="11260" max="11260" width="1" style="628" customWidth="1"/>
    <col min="11261" max="11261" width="4.28515625" style="628" customWidth="1"/>
    <col min="11262" max="11262" width="34.7109375" style="628" customWidth="1"/>
    <col min="11263" max="11263" width="0" style="628" hidden="1" customWidth="1"/>
    <col min="11264" max="11264" width="20" style="628" customWidth="1"/>
    <col min="11265" max="11265" width="20.85546875" style="628" customWidth="1"/>
    <col min="11266" max="11266" width="25" style="628" customWidth="1"/>
    <col min="11267" max="11267" width="18.7109375" style="628" customWidth="1"/>
    <col min="11268" max="11268" width="29.7109375" style="628" customWidth="1"/>
    <col min="11269" max="11269" width="13.42578125" style="628" customWidth="1"/>
    <col min="11270" max="11270" width="13.85546875" style="628" customWidth="1"/>
    <col min="11271" max="11275" width="16.5703125" style="628" customWidth="1"/>
    <col min="11276" max="11276" width="20.5703125" style="628" customWidth="1"/>
    <col min="11277" max="11277" width="21.140625" style="628" customWidth="1"/>
    <col min="11278" max="11278" width="9.5703125" style="628" customWidth="1"/>
    <col min="11279" max="11279" width="0.42578125" style="628" customWidth="1"/>
    <col min="11280" max="11286" width="6.42578125" style="628" customWidth="1"/>
    <col min="11287" max="11515" width="11.42578125" style="628"/>
    <col min="11516" max="11516" width="1" style="628" customWidth="1"/>
    <col min="11517" max="11517" width="4.28515625" style="628" customWidth="1"/>
    <col min="11518" max="11518" width="34.7109375" style="628" customWidth="1"/>
    <col min="11519" max="11519" width="0" style="628" hidden="1" customWidth="1"/>
    <col min="11520" max="11520" width="20" style="628" customWidth="1"/>
    <col min="11521" max="11521" width="20.85546875" style="628" customWidth="1"/>
    <col min="11522" max="11522" width="25" style="628" customWidth="1"/>
    <col min="11523" max="11523" width="18.7109375" style="628" customWidth="1"/>
    <col min="11524" max="11524" width="29.7109375" style="628" customWidth="1"/>
    <col min="11525" max="11525" width="13.42578125" style="628" customWidth="1"/>
    <col min="11526" max="11526" width="13.85546875" style="628" customWidth="1"/>
    <col min="11527" max="11531" width="16.5703125" style="628" customWidth="1"/>
    <col min="11532" max="11532" width="20.5703125" style="628" customWidth="1"/>
    <col min="11533" max="11533" width="21.140625" style="628" customWidth="1"/>
    <col min="11534" max="11534" width="9.5703125" style="628" customWidth="1"/>
    <col min="11535" max="11535" width="0.42578125" style="628" customWidth="1"/>
    <col min="11536" max="11542" width="6.42578125" style="628" customWidth="1"/>
    <col min="11543" max="11771" width="11.42578125" style="628"/>
    <col min="11772" max="11772" width="1" style="628" customWidth="1"/>
    <col min="11773" max="11773" width="4.28515625" style="628" customWidth="1"/>
    <col min="11774" max="11774" width="34.7109375" style="628" customWidth="1"/>
    <col min="11775" max="11775" width="0" style="628" hidden="1" customWidth="1"/>
    <col min="11776" max="11776" width="20" style="628" customWidth="1"/>
    <col min="11777" max="11777" width="20.85546875" style="628" customWidth="1"/>
    <col min="11778" max="11778" width="25" style="628" customWidth="1"/>
    <col min="11779" max="11779" width="18.7109375" style="628" customWidth="1"/>
    <col min="11780" max="11780" width="29.7109375" style="628" customWidth="1"/>
    <col min="11781" max="11781" width="13.42578125" style="628" customWidth="1"/>
    <col min="11782" max="11782" width="13.85546875" style="628" customWidth="1"/>
    <col min="11783" max="11787" width="16.5703125" style="628" customWidth="1"/>
    <col min="11788" max="11788" width="20.5703125" style="628" customWidth="1"/>
    <col min="11789" max="11789" width="21.140625" style="628" customWidth="1"/>
    <col min="11790" max="11790" width="9.5703125" style="628" customWidth="1"/>
    <col min="11791" max="11791" width="0.42578125" style="628" customWidth="1"/>
    <col min="11792" max="11798" width="6.42578125" style="628" customWidth="1"/>
    <col min="11799" max="12027" width="11.42578125" style="628"/>
    <col min="12028" max="12028" width="1" style="628" customWidth="1"/>
    <col min="12029" max="12029" width="4.28515625" style="628" customWidth="1"/>
    <col min="12030" max="12030" width="34.7109375" style="628" customWidth="1"/>
    <col min="12031" max="12031" width="0" style="628" hidden="1" customWidth="1"/>
    <col min="12032" max="12032" width="20" style="628" customWidth="1"/>
    <col min="12033" max="12033" width="20.85546875" style="628" customWidth="1"/>
    <col min="12034" max="12034" width="25" style="628" customWidth="1"/>
    <col min="12035" max="12035" width="18.7109375" style="628" customWidth="1"/>
    <col min="12036" max="12036" width="29.7109375" style="628" customWidth="1"/>
    <col min="12037" max="12037" width="13.42578125" style="628" customWidth="1"/>
    <col min="12038" max="12038" width="13.85546875" style="628" customWidth="1"/>
    <col min="12039" max="12043" width="16.5703125" style="628" customWidth="1"/>
    <col min="12044" max="12044" width="20.5703125" style="628" customWidth="1"/>
    <col min="12045" max="12045" width="21.140625" style="628" customWidth="1"/>
    <col min="12046" max="12046" width="9.5703125" style="628" customWidth="1"/>
    <col min="12047" max="12047" width="0.42578125" style="628" customWidth="1"/>
    <col min="12048" max="12054" width="6.42578125" style="628" customWidth="1"/>
    <col min="12055" max="12283" width="11.42578125" style="628"/>
    <col min="12284" max="12284" width="1" style="628" customWidth="1"/>
    <col min="12285" max="12285" width="4.28515625" style="628" customWidth="1"/>
    <col min="12286" max="12286" width="34.7109375" style="628" customWidth="1"/>
    <col min="12287" max="12287" width="0" style="628" hidden="1" customWidth="1"/>
    <col min="12288" max="12288" width="20" style="628" customWidth="1"/>
    <col min="12289" max="12289" width="20.85546875" style="628" customWidth="1"/>
    <col min="12290" max="12290" width="25" style="628" customWidth="1"/>
    <col min="12291" max="12291" width="18.7109375" style="628" customWidth="1"/>
    <col min="12292" max="12292" width="29.7109375" style="628" customWidth="1"/>
    <col min="12293" max="12293" width="13.42578125" style="628" customWidth="1"/>
    <col min="12294" max="12294" width="13.85546875" style="628" customWidth="1"/>
    <col min="12295" max="12299" width="16.5703125" style="628" customWidth="1"/>
    <col min="12300" max="12300" width="20.5703125" style="628" customWidth="1"/>
    <col min="12301" max="12301" width="21.140625" style="628" customWidth="1"/>
    <col min="12302" max="12302" width="9.5703125" style="628" customWidth="1"/>
    <col min="12303" max="12303" width="0.42578125" style="628" customWidth="1"/>
    <col min="12304" max="12310" width="6.42578125" style="628" customWidth="1"/>
    <col min="12311" max="12539" width="11.42578125" style="628"/>
    <col min="12540" max="12540" width="1" style="628" customWidth="1"/>
    <col min="12541" max="12541" width="4.28515625" style="628" customWidth="1"/>
    <col min="12542" max="12542" width="34.7109375" style="628" customWidth="1"/>
    <col min="12543" max="12543" width="0" style="628" hidden="1" customWidth="1"/>
    <col min="12544" max="12544" width="20" style="628" customWidth="1"/>
    <col min="12545" max="12545" width="20.85546875" style="628" customWidth="1"/>
    <col min="12546" max="12546" width="25" style="628" customWidth="1"/>
    <col min="12547" max="12547" width="18.7109375" style="628" customWidth="1"/>
    <col min="12548" max="12548" width="29.7109375" style="628" customWidth="1"/>
    <col min="12549" max="12549" width="13.42578125" style="628" customWidth="1"/>
    <col min="12550" max="12550" width="13.85546875" style="628" customWidth="1"/>
    <col min="12551" max="12555" width="16.5703125" style="628" customWidth="1"/>
    <col min="12556" max="12556" width="20.5703125" style="628" customWidth="1"/>
    <col min="12557" max="12557" width="21.140625" style="628" customWidth="1"/>
    <col min="12558" max="12558" width="9.5703125" style="628" customWidth="1"/>
    <col min="12559" max="12559" width="0.42578125" style="628" customWidth="1"/>
    <col min="12560" max="12566" width="6.42578125" style="628" customWidth="1"/>
    <col min="12567" max="12795" width="11.42578125" style="628"/>
    <col min="12796" max="12796" width="1" style="628" customWidth="1"/>
    <col min="12797" max="12797" width="4.28515625" style="628" customWidth="1"/>
    <col min="12798" max="12798" width="34.7109375" style="628" customWidth="1"/>
    <col min="12799" max="12799" width="0" style="628" hidden="1" customWidth="1"/>
    <col min="12800" max="12800" width="20" style="628" customWidth="1"/>
    <col min="12801" max="12801" width="20.85546875" style="628" customWidth="1"/>
    <col min="12802" max="12802" width="25" style="628" customWidth="1"/>
    <col min="12803" max="12803" width="18.7109375" style="628" customWidth="1"/>
    <col min="12804" max="12804" width="29.7109375" style="628" customWidth="1"/>
    <col min="12805" max="12805" width="13.42578125" style="628" customWidth="1"/>
    <col min="12806" max="12806" width="13.85546875" style="628" customWidth="1"/>
    <col min="12807" max="12811" width="16.5703125" style="628" customWidth="1"/>
    <col min="12812" max="12812" width="20.5703125" style="628" customWidth="1"/>
    <col min="12813" max="12813" width="21.140625" style="628" customWidth="1"/>
    <col min="12814" max="12814" width="9.5703125" style="628" customWidth="1"/>
    <col min="12815" max="12815" width="0.42578125" style="628" customWidth="1"/>
    <col min="12816" max="12822" width="6.42578125" style="628" customWidth="1"/>
    <col min="12823" max="13051" width="11.42578125" style="628"/>
    <col min="13052" max="13052" width="1" style="628" customWidth="1"/>
    <col min="13053" max="13053" width="4.28515625" style="628" customWidth="1"/>
    <col min="13054" max="13054" width="34.7109375" style="628" customWidth="1"/>
    <col min="13055" max="13055" width="0" style="628" hidden="1" customWidth="1"/>
    <col min="13056" max="13056" width="20" style="628" customWidth="1"/>
    <col min="13057" max="13057" width="20.85546875" style="628" customWidth="1"/>
    <col min="13058" max="13058" width="25" style="628" customWidth="1"/>
    <col min="13059" max="13059" width="18.7109375" style="628" customWidth="1"/>
    <col min="13060" max="13060" width="29.7109375" style="628" customWidth="1"/>
    <col min="13061" max="13061" width="13.42578125" style="628" customWidth="1"/>
    <col min="13062" max="13062" width="13.85546875" style="628" customWidth="1"/>
    <col min="13063" max="13067" width="16.5703125" style="628" customWidth="1"/>
    <col min="13068" max="13068" width="20.5703125" style="628" customWidth="1"/>
    <col min="13069" max="13069" width="21.140625" style="628" customWidth="1"/>
    <col min="13070" max="13070" width="9.5703125" style="628" customWidth="1"/>
    <col min="13071" max="13071" width="0.42578125" style="628" customWidth="1"/>
    <col min="13072" max="13078" width="6.42578125" style="628" customWidth="1"/>
    <col min="13079" max="13307" width="11.42578125" style="628"/>
    <col min="13308" max="13308" width="1" style="628" customWidth="1"/>
    <col min="13309" max="13309" width="4.28515625" style="628" customWidth="1"/>
    <col min="13310" max="13310" width="34.7109375" style="628" customWidth="1"/>
    <col min="13311" max="13311" width="0" style="628" hidden="1" customWidth="1"/>
    <col min="13312" max="13312" width="20" style="628" customWidth="1"/>
    <col min="13313" max="13313" width="20.85546875" style="628" customWidth="1"/>
    <col min="13314" max="13314" width="25" style="628" customWidth="1"/>
    <col min="13315" max="13315" width="18.7109375" style="628" customWidth="1"/>
    <col min="13316" max="13316" width="29.7109375" style="628" customWidth="1"/>
    <col min="13317" max="13317" width="13.42578125" style="628" customWidth="1"/>
    <col min="13318" max="13318" width="13.85546875" style="628" customWidth="1"/>
    <col min="13319" max="13323" width="16.5703125" style="628" customWidth="1"/>
    <col min="13324" max="13324" width="20.5703125" style="628" customWidth="1"/>
    <col min="13325" max="13325" width="21.140625" style="628" customWidth="1"/>
    <col min="13326" max="13326" width="9.5703125" style="628" customWidth="1"/>
    <col min="13327" max="13327" width="0.42578125" style="628" customWidth="1"/>
    <col min="13328" max="13334" width="6.42578125" style="628" customWidth="1"/>
    <col min="13335" max="13563" width="11.42578125" style="628"/>
    <col min="13564" max="13564" width="1" style="628" customWidth="1"/>
    <col min="13565" max="13565" width="4.28515625" style="628" customWidth="1"/>
    <col min="13566" max="13566" width="34.7109375" style="628" customWidth="1"/>
    <col min="13567" max="13567" width="0" style="628" hidden="1" customWidth="1"/>
    <col min="13568" max="13568" width="20" style="628" customWidth="1"/>
    <col min="13569" max="13569" width="20.85546875" style="628" customWidth="1"/>
    <col min="13570" max="13570" width="25" style="628" customWidth="1"/>
    <col min="13571" max="13571" width="18.7109375" style="628" customWidth="1"/>
    <col min="13572" max="13572" width="29.7109375" style="628" customWidth="1"/>
    <col min="13573" max="13573" width="13.42578125" style="628" customWidth="1"/>
    <col min="13574" max="13574" width="13.85546875" style="628" customWidth="1"/>
    <col min="13575" max="13579" width="16.5703125" style="628" customWidth="1"/>
    <col min="13580" max="13580" width="20.5703125" style="628" customWidth="1"/>
    <col min="13581" max="13581" width="21.140625" style="628" customWidth="1"/>
    <col min="13582" max="13582" width="9.5703125" style="628" customWidth="1"/>
    <col min="13583" max="13583" width="0.42578125" style="628" customWidth="1"/>
    <col min="13584" max="13590" width="6.42578125" style="628" customWidth="1"/>
    <col min="13591" max="13819" width="11.42578125" style="628"/>
    <col min="13820" max="13820" width="1" style="628" customWidth="1"/>
    <col min="13821" max="13821" width="4.28515625" style="628" customWidth="1"/>
    <col min="13822" max="13822" width="34.7109375" style="628" customWidth="1"/>
    <col min="13823" max="13823" width="0" style="628" hidden="1" customWidth="1"/>
    <col min="13824" max="13824" width="20" style="628" customWidth="1"/>
    <col min="13825" max="13825" width="20.85546875" style="628" customWidth="1"/>
    <col min="13826" max="13826" width="25" style="628" customWidth="1"/>
    <col min="13827" max="13827" width="18.7109375" style="628" customWidth="1"/>
    <col min="13828" max="13828" width="29.7109375" style="628" customWidth="1"/>
    <col min="13829" max="13829" width="13.42578125" style="628" customWidth="1"/>
    <col min="13830" max="13830" width="13.85546875" style="628" customWidth="1"/>
    <col min="13831" max="13835" width="16.5703125" style="628" customWidth="1"/>
    <col min="13836" max="13836" width="20.5703125" style="628" customWidth="1"/>
    <col min="13837" max="13837" width="21.140625" style="628" customWidth="1"/>
    <col min="13838" max="13838" width="9.5703125" style="628" customWidth="1"/>
    <col min="13839" max="13839" width="0.42578125" style="628" customWidth="1"/>
    <col min="13840" max="13846" width="6.42578125" style="628" customWidth="1"/>
    <col min="13847" max="14075" width="11.42578125" style="628"/>
    <col min="14076" max="14076" width="1" style="628" customWidth="1"/>
    <col min="14077" max="14077" width="4.28515625" style="628" customWidth="1"/>
    <col min="14078" max="14078" width="34.7109375" style="628" customWidth="1"/>
    <col min="14079" max="14079" width="0" style="628" hidden="1" customWidth="1"/>
    <col min="14080" max="14080" width="20" style="628" customWidth="1"/>
    <col min="14081" max="14081" width="20.85546875" style="628" customWidth="1"/>
    <col min="14082" max="14082" width="25" style="628" customWidth="1"/>
    <col min="14083" max="14083" width="18.7109375" style="628" customWidth="1"/>
    <col min="14084" max="14084" width="29.7109375" style="628" customWidth="1"/>
    <col min="14085" max="14085" width="13.42578125" style="628" customWidth="1"/>
    <col min="14086" max="14086" width="13.85546875" style="628" customWidth="1"/>
    <col min="14087" max="14091" width="16.5703125" style="628" customWidth="1"/>
    <col min="14092" max="14092" width="20.5703125" style="628" customWidth="1"/>
    <col min="14093" max="14093" width="21.140625" style="628" customWidth="1"/>
    <col min="14094" max="14094" width="9.5703125" style="628" customWidth="1"/>
    <col min="14095" max="14095" width="0.42578125" style="628" customWidth="1"/>
    <col min="14096" max="14102" width="6.42578125" style="628" customWidth="1"/>
    <col min="14103" max="14331" width="11.42578125" style="628"/>
    <col min="14332" max="14332" width="1" style="628" customWidth="1"/>
    <col min="14333" max="14333" width="4.28515625" style="628" customWidth="1"/>
    <col min="14334" max="14334" width="34.7109375" style="628" customWidth="1"/>
    <col min="14335" max="14335" width="0" style="628" hidden="1" customWidth="1"/>
    <col min="14336" max="14336" width="20" style="628" customWidth="1"/>
    <col min="14337" max="14337" width="20.85546875" style="628" customWidth="1"/>
    <col min="14338" max="14338" width="25" style="628" customWidth="1"/>
    <col min="14339" max="14339" width="18.7109375" style="628" customWidth="1"/>
    <col min="14340" max="14340" width="29.7109375" style="628" customWidth="1"/>
    <col min="14341" max="14341" width="13.42578125" style="628" customWidth="1"/>
    <col min="14342" max="14342" width="13.85546875" style="628" customWidth="1"/>
    <col min="14343" max="14347" width="16.5703125" style="628" customWidth="1"/>
    <col min="14348" max="14348" width="20.5703125" style="628" customWidth="1"/>
    <col min="14349" max="14349" width="21.140625" style="628" customWidth="1"/>
    <col min="14350" max="14350" width="9.5703125" style="628" customWidth="1"/>
    <col min="14351" max="14351" width="0.42578125" style="628" customWidth="1"/>
    <col min="14352" max="14358" width="6.42578125" style="628" customWidth="1"/>
    <col min="14359" max="14587" width="11.42578125" style="628"/>
    <col min="14588" max="14588" width="1" style="628" customWidth="1"/>
    <col min="14589" max="14589" width="4.28515625" style="628" customWidth="1"/>
    <col min="14590" max="14590" width="34.7109375" style="628" customWidth="1"/>
    <col min="14591" max="14591" width="0" style="628" hidden="1" customWidth="1"/>
    <col min="14592" max="14592" width="20" style="628" customWidth="1"/>
    <col min="14593" max="14593" width="20.85546875" style="628" customWidth="1"/>
    <col min="14594" max="14594" width="25" style="628" customWidth="1"/>
    <col min="14595" max="14595" width="18.7109375" style="628" customWidth="1"/>
    <col min="14596" max="14596" width="29.7109375" style="628" customWidth="1"/>
    <col min="14597" max="14597" width="13.42578125" style="628" customWidth="1"/>
    <col min="14598" max="14598" width="13.85546875" style="628" customWidth="1"/>
    <col min="14599" max="14603" width="16.5703125" style="628" customWidth="1"/>
    <col min="14604" max="14604" width="20.5703125" style="628" customWidth="1"/>
    <col min="14605" max="14605" width="21.140625" style="628" customWidth="1"/>
    <col min="14606" max="14606" width="9.5703125" style="628" customWidth="1"/>
    <col min="14607" max="14607" width="0.42578125" style="628" customWidth="1"/>
    <col min="14608" max="14614" width="6.42578125" style="628" customWidth="1"/>
    <col min="14615" max="14843" width="11.42578125" style="628"/>
    <col min="14844" max="14844" width="1" style="628" customWidth="1"/>
    <col min="14845" max="14845" width="4.28515625" style="628" customWidth="1"/>
    <col min="14846" max="14846" width="34.7109375" style="628" customWidth="1"/>
    <col min="14847" max="14847" width="0" style="628" hidden="1" customWidth="1"/>
    <col min="14848" max="14848" width="20" style="628" customWidth="1"/>
    <col min="14849" max="14849" width="20.85546875" style="628" customWidth="1"/>
    <col min="14850" max="14850" width="25" style="628" customWidth="1"/>
    <col min="14851" max="14851" width="18.7109375" style="628" customWidth="1"/>
    <col min="14852" max="14852" width="29.7109375" style="628" customWidth="1"/>
    <col min="14853" max="14853" width="13.42578125" style="628" customWidth="1"/>
    <col min="14854" max="14854" width="13.85546875" style="628" customWidth="1"/>
    <col min="14855" max="14859" width="16.5703125" style="628" customWidth="1"/>
    <col min="14860" max="14860" width="20.5703125" style="628" customWidth="1"/>
    <col min="14861" max="14861" width="21.140625" style="628" customWidth="1"/>
    <col min="14862" max="14862" width="9.5703125" style="628" customWidth="1"/>
    <col min="14863" max="14863" width="0.42578125" style="628" customWidth="1"/>
    <col min="14864" max="14870" width="6.42578125" style="628" customWidth="1"/>
    <col min="14871" max="15099" width="11.42578125" style="628"/>
    <col min="15100" max="15100" width="1" style="628" customWidth="1"/>
    <col min="15101" max="15101" width="4.28515625" style="628" customWidth="1"/>
    <col min="15102" max="15102" width="34.7109375" style="628" customWidth="1"/>
    <col min="15103" max="15103" width="0" style="628" hidden="1" customWidth="1"/>
    <col min="15104" max="15104" width="20" style="628" customWidth="1"/>
    <col min="15105" max="15105" width="20.85546875" style="628" customWidth="1"/>
    <col min="15106" max="15106" width="25" style="628" customWidth="1"/>
    <col min="15107" max="15107" width="18.7109375" style="628" customWidth="1"/>
    <col min="15108" max="15108" width="29.7109375" style="628" customWidth="1"/>
    <col min="15109" max="15109" width="13.42578125" style="628" customWidth="1"/>
    <col min="15110" max="15110" width="13.85546875" style="628" customWidth="1"/>
    <col min="15111" max="15115" width="16.5703125" style="628" customWidth="1"/>
    <col min="15116" max="15116" width="20.5703125" style="628" customWidth="1"/>
    <col min="15117" max="15117" width="21.140625" style="628" customWidth="1"/>
    <col min="15118" max="15118" width="9.5703125" style="628" customWidth="1"/>
    <col min="15119" max="15119" width="0.42578125" style="628" customWidth="1"/>
    <col min="15120" max="15126" width="6.42578125" style="628" customWidth="1"/>
    <col min="15127" max="15355" width="11.42578125" style="628"/>
    <col min="15356" max="15356" width="1" style="628" customWidth="1"/>
    <col min="15357" max="15357" width="4.28515625" style="628" customWidth="1"/>
    <col min="15358" max="15358" width="34.7109375" style="628" customWidth="1"/>
    <col min="15359" max="15359" width="0" style="628" hidden="1" customWidth="1"/>
    <col min="15360" max="15360" width="20" style="628" customWidth="1"/>
    <col min="15361" max="15361" width="20.85546875" style="628" customWidth="1"/>
    <col min="15362" max="15362" width="25" style="628" customWidth="1"/>
    <col min="15363" max="15363" width="18.7109375" style="628" customWidth="1"/>
    <col min="15364" max="15364" width="29.7109375" style="628" customWidth="1"/>
    <col min="15365" max="15365" width="13.42578125" style="628" customWidth="1"/>
    <col min="15366" max="15366" width="13.85546875" style="628" customWidth="1"/>
    <col min="15367" max="15371" width="16.5703125" style="628" customWidth="1"/>
    <col min="15372" max="15372" width="20.5703125" style="628" customWidth="1"/>
    <col min="15373" max="15373" width="21.140625" style="628" customWidth="1"/>
    <col min="15374" max="15374" width="9.5703125" style="628" customWidth="1"/>
    <col min="15375" max="15375" width="0.42578125" style="628" customWidth="1"/>
    <col min="15376" max="15382" width="6.42578125" style="628" customWidth="1"/>
    <col min="15383" max="15611" width="11.42578125" style="628"/>
    <col min="15612" max="15612" width="1" style="628" customWidth="1"/>
    <col min="15613" max="15613" width="4.28515625" style="628" customWidth="1"/>
    <col min="15614" max="15614" width="34.7109375" style="628" customWidth="1"/>
    <col min="15615" max="15615" width="0" style="628" hidden="1" customWidth="1"/>
    <col min="15616" max="15616" width="20" style="628" customWidth="1"/>
    <col min="15617" max="15617" width="20.85546875" style="628" customWidth="1"/>
    <col min="15618" max="15618" width="25" style="628" customWidth="1"/>
    <col min="15619" max="15619" width="18.7109375" style="628" customWidth="1"/>
    <col min="15620" max="15620" width="29.7109375" style="628" customWidth="1"/>
    <col min="15621" max="15621" width="13.42578125" style="628" customWidth="1"/>
    <col min="15622" max="15622" width="13.85546875" style="628" customWidth="1"/>
    <col min="15623" max="15627" width="16.5703125" style="628" customWidth="1"/>
    <col min="15628" max="15628" width="20.5703125" style="628" customWidth="1"/>
    <col min="15629" max="15629" width="21.140625" style="628" customWidth="1"/>
    <col min="15630" max="15630" width="9.5703125" style="628" customWidth="1"/>
    <col min="15631" max="15631" width="0.42578125" style="628" customWidth="1"/>
    <col min="15632" max="15638" width="6.42578125" style="628" customWidth="1"/>
    <col min="15639" max="15867" width="11.42578125" style="628"/>
    <col min="15868" max="15868" width="1" style="628" customWidth="1"/>
    <col min="15869" max="15869" width="4.28515625" style="628" customWidth="1"/>
    <col min="15870" max="15870" width="34.7109375" style="628" customWidth="1"/>
    <col min="15871" max="15871" width="0" style="628" hidden="1" customWidth="1"/>
    <col min="15872" max="15872" width="20" style="628" customWidth="1"/>
    <col min="15873" max="15873" width="20.85546875" style="628" customWidth="1"/>
    <col min="15874" max="15874" width="25" style="628" customWidth="1"/>
    <col min="15875" max="15875" width="18.7109375" style="628" customWidth="1"/>
    <col min="15876" max="15876" width="29.7109375" style="628" customWidth="1"/>
    <col min="15877" max="15877" width="13.42578125" style="628" customWidth="1"/>
    <col min="15878" max="15878" width="13.85546875" style="628" customWidth="1"/>
    <col min="15879" max="15883" width="16.5703125" style="628" customWidth="1"/>
    <col min="15884" max="15884" width="20.5703125" style="628" customWidth="1"/>
    <col min="15885" max="15885" width="21.140625" style="628" customWidth="1"/>
    <col min="15886" max="15886" width="9.5703125" style="628" customWidth="1"/>
    <col min="15887" max="15887" width="0.42578125" style="628" customWidth="1"/>
    <col min="15888" max="15894" width="6.42578125" style="628" customWidth="1"/>
    <col min="15895" max="16123" width="11.42578125" style="628"/>
    <col min="16124" max="16124" width="1" style="628" customWidth="1"/>
    <col min="16125" max="16125" width="4.28515625" style="628" customWidth="1"/>
    <col min="16126" max="16126" width="34.7109375" style="628" customWidth="1"/>
    <col min="16127" max="16127" width="0" style="628" hidden="1" customWidth="1"/>
    <col min="16128" max="16128" width="20" style="628" customWidth="1"/>
    <col min="16129" max="16129" width="20.85546875" style="628" customWidth="1"/>
    <col min="16130" max="16130" width="25" style="628" customWidth="1"/>
    <col min="16131" max="16131" width="18.7109375" style="628" customWidth="1"/>
    <col min="16132" max="16132" width="29.7109375" style="628" customWidth="1"/>
    <col min="16133" max="16133" width="13.42578125" style="628" customWidth="1"/>
    <col min="16134" max="16134" width="13.85546875" style="628" customWidth="1"/>
    <col min="16135" max="16139" width="16.5703125" style="628" customWidth="1"/>
    <col min="16140" max="16140" width="20.5703125" style="628" customWidth="1"/>
    <col min="16141" max="16141" width="21.140625" style="628" customWidth="1"/>
    <col min="16142" max="16142" width="9.5703125" style="628" customWidth="1"/>
    <col min="16143" max="16143" width="0.42578125" style="628" customWidth="1"/>
    <col min="16144" max="16150" width="6.42578125" style="628" customWidth="1"/>
    <col min="16151" max="16371" width="11.42578125" style="628"/>
    <col min="16372" max="16384" width="11.42578125" style="628" customWidth="1"/>
  </cols>
  <sheetData>
    <row r="2" spans="1:16" ht="26.25" x14ac:dyDescent="0.25">
      <c r="B2" s="1151" t="s">
        <v>2</v>
      </c>
      <c r="C2" s="1152"/>
      <c r="D2" s="1152"/>
      <c r="E2" s="1152"/>
      <c r="F2" s="1152"/>
      <c r="G2" s="1152"/>
      <c r="H2" s="1152"/>
      <c r="I2" s="1152"/>
      <c r="J2" s="1152"/>
      <c r="K2" s="1152"/>
      <c r="L2" s="1152"/>
      <c r="M2" s="1152"/>
      <c r="N2" s="1152"/>
      <c r="O2" s="1152"/>
      <c r="P2" s="1152"/>
    </row>
    <row r="4" spans="1:16" ht="26.25" x14ac:dyDescent="0.25">
      <c r="B4" s="1157" t="s">
        <v>3</v>
      </c>
      <c r="C4" s="1157"/>
      <c r="D4" s="1157"/>
      <c r="E4" s="1157"/>
      <c r="F4" s="1157"/>
      <c r="G4" s="1157"/>
      <c r="H4" s="1157"/>
      <c r="I4" s="1157"/>
      <c r="J4" s="1157"/>
      <c r="K4" s="1157"/>
      <c r="L4" s="1157"/>
      <c r="M4" s="1157"/>
      <c r="N4" s="1157"/>
      <c r="O4" s="1157"/>
      <c r="P4" s="1157"/>
    </row>
    <row r="5" spans="1:16" customFormat="1" ht="21" x14ac:dyDescent="0.35">
      <c r="A5" s="1158" t="s">
        <v>4</v>
      </c>
      <c r="B5" s="1158"/>
      <c r="C5" s="1158"/>
      <c r="D5" s="1158"/>
      <c r="E5" s="1158"/>
      <c r="F5" s="1158"/>
      <c r="G5" s="1158"/>
      <c r="H5" s="1158"/>
      <c r="I5" s="1158"/>
      <c r="J5" s="1158"/>
      <c r="K5" s="1158"/>
      <c r="L5" s="1158"/>
    </row>
    <row r="6" spans="1:16" ht="15.75" thickBot="1" x14ac:dyDescent="0.3"/>
    <row r="7" spans="1:16" ht="21.75" thickBot="1" x14ac:dyDescent="0.3">
      <c r="B7" s="298" t="s">
        <v>5</v>
      </c>
      <c r="C7" s="1118" t="s">
        <v>994</v>
      </c>
      <c r="D7" s="1118"/>
      <c r="E7" s="1118"/>
      <c r="F7" s="1118"/>
      <c r="G7" s="1118"/>
      <c r="H7" s="1118"/>
      <c r="I7" s="1118"/>
      <c r="J7" s="1118"/>
      <c r="K7" s="1118"/>
      <c r="L7" s="1118"/>
      <c r="M7" s="1118"/>
      <c r="N7" s="1119"/>
    </row>
    <row r="8" spans="1:16" ht="16.5" thickBot="1" x14ac:dyDescent="0.3">
      <c r="B8" s="299" t="s">
        <v>6</v>
      </c>
      <c r="C8" s="1118"/>
      <c r="D8" s="1118"/>
      <c r="E8" s="1118"/>
      <c r="F8" s="1118"/>
      <c r="G8" s="1118"/>
      <c r="H8" s="1118"/>
      <c r="I8" s="1118"/>
      <c r="J8" s="1118"/>
      <c r="K8" s="1118"/>
      <c r="L8" s="1118"/>
      <c r="M8" s="1118"/>
      <c r="N8" s="1119"/>
    </row>
    <row r="9" spans="1:16" ht="16.5" thickBot="1" x14ac:dyDescent="0.3">
      <c r="B9" s="299" t="s">
        <v>7</v>
      </c>
      <c r="C9" s="1118"/>
      <c r="D9" s="1118"/>
      <c r="E9" s="1118"/>
      <c r="F9" s="1118"/>
      <c r="G9" s="1118"/>
      <c r="H9" s="1118"/>
      <c r="I9" s="1118"/>
      <c r="J9" s="1118"/>
      <c r="K9" s="1118"/>
      <c r="L9" s="1118"/>
      <c r="M9" s="1118"/>
      <c r="N9" s="1119"/>
    </row>
    <row r="10" spans="1:16" ht="16.5" thickBot="1" x14ac:dyDescent="0.3">
      <c r="B10" s="299" t="s">
        <v>8</v>
      </c>
      <c r="C10" s="1118"/>
      <c r="D10" s="1118"/>
      <c r="E10" s="1118"/>
      <c r="F10" s="1118"/>
      <c r="G10" s="1118"/>
      <c r="H10" s="1118"/>
      <c r="I10" s="1118"/>
      <c r="J10" s="1118"/>
      <c r="K10" s="1118"/>
      <c r="L10" s="1118"/>
      <c r="M10" s="1118"/>
      <c r="N10" s="1119"/>
    </row>
    <row r="11" spans="1:16" ht="16.5" thickBot="1" x14ac:dyDescent="0.3">
      <c r="B11" s="299" t="s">
        <v>9</v>
      </c>
      <c r="C11" s="1154">
        <v>29</v>
      </c>
      <c r="D11" s="1154"/>
      <c r="E11" s="1155"/>
      <c r="F11" s="629"/>
      <c r="G11" s="629"/>
      <c r="H11" s="629"/>
      <c r="I11" s="629"/>
      <c r="J11" s="629"/>
      <c r="K11" s="629"/>
      <c r="L11" s="629"/>
      <c r="M11" s="629"/>
      <c r="N11" s="630"/>
    </row>
    <row r="12" spans="1:16" ht="16.5" thickBot="1" x14ac:dyDescent="0.3">
      <c r="B12" s="300" t="s">
        <v>10</v>
      </c>
      <c r="C12" s="301">
        <v>42021</v>
      </c>
      <c r="D12" s="509"/>
      <c r="E12" s="509"/>
      <c r="F12" s="509"/>
      <c r="G12" s="509"/>
      <c r="H12" s="509"/>
      <c r="I12" s="509"/>
      <c r="J12" s="509"/>
      <c r="K12" s="509"/>
      <c r="L12" s="509"/>
      <c r="M12" s="509"/>
      <c r="N12" s="510"/>
    </row>
    <row r="13" spans="1:16" ht="15.75" x14ac:dyDescent="0.25">
      <c r="B13" s="302"/>
      <c r="C13" s="303"/>
      <c r="D13" s="304"/>
      <c r="E13" s="304"/>
      <c r="F13" s="304"/>
      <c r="G13" s="304"/>
      <c r="H13" s="304"/>
      <c r="I13" s="631"/>
      <c r="J13" s="631"/>
      <c r="K13" s="631"/>
      <c r="L13" s="631"/>
      <c r="M13" s="631"/>
      <c r="N13" s="304"/>
    </row>
    <row r="14" spans="1:16" x14ac:dyDescent="0.25">
      <c r="I14" s="631"/>
      <c r="J14" s="631"/>
      <c r="K14" s="631"/>
      <c r="L14" s="631"/>
      <c r="M14" s="631"/>
      <c r="N14" s="632"/>
    </row>
    <row r="15" spans="1:16" ht="30" customHeight="1" x14ac:dyDescent="0.25">
      <c r="B15" s="1122" t="s">
        <v>11</v>
      </c>
      <c r="C15" s="1122"/>
      <c r="D15" s="633" t="s">
        <v>12</v>
      </c>
      <c r="E15" s="633" t="s">
        <v>13</v>
      </c>
      <c r="F15" s="633" t="s">
        <v>14</v>
      </c>
      <c r="G15" s="707"/>
      <c r="I15" s="305"/>
      <c r="J15" s="305"/>
      <c r="K15" s="305"/>
      <c r="L15" s="305"/>
      <c r="M15" s="305"/>
      <c r="N15" s="632"/>
    </row>
    <row r="16" spans="1:16" x14ac:dyDescent="0.25">
      <c r="B16" s="1122"/>
      <c r="C16" s="1122"/>
      <c r="D16" s="633">
        <v>29</v>
      </c>
      <c r="E16" s="634">
        <v>1328129860</v>
      </c>
      <c r="F16" s="634">
        <v>470</v>
      </c>
      <c r="G16" s="708"/>
      <c r="I16" s="306"/>
      <c r="J16" s="306"/>
      <c r="K16" s="306"/>
      <c r="L16" s="306"/>
      <c r="M16" s="306"/>
      <c r="N16" s="632"/>
    </row>
    <row r="17" spans="1:14" x14ac:dyDescent="0.25">
      <c r="B17" s="1122"/>
      <c r="C17" s="1122"/>
      <c r="D17" s="633"/>
      <c r="E17" s="634"/>
      <c r="F17" s="634"/>
      <c r="G17" s="708"/>
      <c r="I17" s="306"/>
      <c r="J17" s="306"/>
      <c r="K17" s="306"/>
      <c r="L17" s="306"/>
      <c r="M17" s="306"/>
      <c r="N17" s="632"/>
    </row>
    <row r="18" spans="1:14" x14ac:dyDescent="0.25">
      <c r="B18" s="1122"/>
      <c r="C18" s="1122"/>
      <c r="D18" s="633"/>
      <c r="E18" s="634"/>
      <c r="F18" s="634"/>
      <c r="G18" s="708"/>
      <c r="I18" s="306"/>
      <c r="J18" s="306"/>
      <c r="K18" s="306"/>
      <c r="L18" s="306"/>
      <c r="M18" s="306"/>
      <c r="N18" s="632"/>
    </row>
    <row r="19" spans="1:14" x14ac:dyDescent="0.25">
      <c r="B19" s="1122"/>
      <c r="C19" s="1122"/>
      <c r="D19" s="633"/>
      <c r="E19" s="635"/>
      <c r="F19" s="634"/>
      <c r="G19" s="708"/>
      <c r="H19" s="307"/>
      <c r="I19" s="306"/>
      <c r="J19" s="306"/>
      <c r="K19" s="306"/>
      <c r="L19" s="306"/>
      <c r="M19" s="306"/>
      <c r="N19" s="636"/>
    </row>
    <row r="20" spans="1:14" x14ac:dyDescent="0.25">
      <c r="B20" s="1122"/>
      <c r="C20" s="1122"/>
      <c r="D20" s="633"/>
      <c r="E20" s="635"/>
      <c r="F20" s="634"/>
      <c r="G20" s="708"/>
      <c r="H20" s="307"/>
      <c r="I20" s="308"/>
      <c r="J20" s="308"/>
      <c r="K20" s="308"/>
      <c r="L20" s="308"/>
      <c r="M20" s="308"/>
      <c r="N20" s="636"/>
    </row>
    <row r="21" spans="1:14" x14ac:dyDescent="0.25">
      <c r="B21" s="1122"/>
      <c r="C21" s="1122"/>
      <c r="D21" s="633"/>
      <c r="E21" s="635"/>
      <c r="F21" s="634"/>
      <c r="G21" s="708"/>
      <c r="H21" s="307"/>
      <c r="I21" s="631"/>
      <c r="J21" s="631"/>
      <c r="K21" s="631"/>
      <c r="L21" s="631"/>
      <c r="M21" s="631"/>
      <c r="N21" s="636"/>
    </row>
    <row r="22" spans="1:14" x14ac:dyDescent="0.25">
      <c r="B22" s="1122"/>
      <c r="C22" s="1122"/>
      <c r="D22" s="633"/>
      <c r="E22" s="635"/>
      <c r="F22" s="634"/>
      <c r="G22" s="708"/>
      <c r="H22" s="307"/>
      <c r="I22" s="631"/>
      <c r="J22" s="631"/>
      <c r="K22" s="631"/>
      <c r="L22" s="631"/>
      <c r="M22" s="631"/>
      <c r="N22" s="636"/>
    </row>
    <row r="23" spans="1:14" ht="15.75" thickBot="1" x14ac:dyDescent="0.3">
      <c r="B23" s="1123" t="s">
        <v>15</v>
      </c>
      <c r="C23" s="1124"/>
      <c r="D23" s="633"/>
      <c r="E23" s="637">
        <f>SUM(E16:E22)</f>
        <v>1328129860</v>
      </c>
      <c r="F23" s="634">
        <f>SUM(F16:F22)</f>
        <v>470</v>
      </c>
      <c r="G23" s="708"/>
      <c r="H23" s="307"/>
      <c r="I23" s="631"/>
      <c r="J23" s="631"/>
      <c r="K23" s="631"/>
      <c r="L23" s="631"/>
      <c r="M23" s="631"/>
      <c r="N23" s="636"/>
    </row>
    <row r="24" spans="1:14" ht="45.75" thickBot="1" x14ac:dyDescent="0.3">
      <c r="A24" s="638"/>
      <c r="B24" s="639" t="s">
        <v>16</v>
      </c>
      <c r="C24" s="639" t="s">
        <v>17</v>
      </c>
      <c r="E24" s="305"/>
      <c r="F24" s="305"/>
      <c r="G24" s="305"/>
      <c r="H24" s="305"/>
      <c r="I24" s="640"/>
      <c r="J24" s="640"/>
      <c r="K24" s="640"/>
      <c r="L24" s="640"/>
      <c r="M24" s="640"/>
    </row>
    <row r="25" spans="1:14" ht="15.75" thickBot="1" x14ac:dyDescent="0.3">
      <c r="A25" s="641">
        <v>1</v>
      </c>
      <c r="C25" s="642">
        <f>+F23*80%</f>
        <v>376</v>
      </c>
      <c r="D25" s="643"/>
      <c r="E25" s="644">
        <f>E23</f>
        <v>1328129860</v>
      </c>
      <c r="F25" s="309"/>
      <c r="G25" s="309"/>
      <c r="H25" s="309"/>
      <c r="I25" s="645"/>
      <c r="J25" s="645"/>
      <c r="K25" s="645"/>
      <c r="L25" s="645"/>
      <c r="M25" s="645"/>
    </row>
    <row r="26" spans="1:14" x14ac:dyDescent="0.25">
      <c r="A26" s="646"/>
      <c r="C26" s="310"/>
      <c r="D26" s="306"/>
      <c r="E26" s="311"/>
      <c r="F26" s="309"/>
      <c r="G26" s="309"/>
      <c r="H26" s="309"/>
      <c r="I26" s="645"/>
      <c r="J26" s="645"/>
      <c r="K26" s="645"/>
      <c r="L26" s="645"/>
      <c r="M26" s="645"/>
    </row>
    <row r="27" spans="1:14" x14ac:dyDescent="0.25">
      <c r="A27" s="646"/>
      <c r="C27" s="310"/>
      <c r="D27" s="306"/>
      <c r="E27" s="311"/>
      <c r="F27" s="309"/>
      <c r="G27" s="309"/>
      <c r="H27" s="309"/>
      <c r="I27" s="645"/>
      <c r="J27" s="645"/>
      <c r="K27" s="645"/>
      <c r="L27" s="645"/>
      <c r="M27" s="645"/>
    </row>
    <row r="28" spans="1:14" x14ac:dyDescent="0.25">
      <c r="A28" s="646"/>
      <c r="B28" s="647" t="s">
        <v>18</v>
      </c>
      <c r="C28"/>
      <c r="D28"/>
      <c r="E28"/>
      <c r="F28"/>
      <c r="G28"/>
      <c r="H28"/>
      <c r="I28" s="631"/>
      <c r="J28" s="631"/>
      <c r="K28" s="631"/>
      <c r="L28" s="631"/>
      <c r="M28" s="631"/>
      <c r="N28" s="632"/>
    </row>
    <row r="29" spans="1:14" x14ac:dyDescent="0.25">
      <c r="A29" s="646"/>
      <c r="B29"/>
      <c r="C29"/>
      <c r="D29"/>
      <c r="E29"/>
      <c r="F29"/>
      <c r="G29"/>
      <c r="H29"/>
      <c r="I29" s="631"/>
      <c r="J29" s="631"/>
      <c r="K29" s="631"/>
      <c r="L29" s="631"/>
      <c r="M29" s="631"/>
      <c r="N29" s="632"/>
    </row>
    <row r="30" spans="1:14" x14ac:dyDescent="0.25">
      <c r="A30" s="646"/>
      <c r="B30" s="658" t="s">
        <v>19</v>
      </c>
      <c r="C30" s="658" t="s">
        <v>0</v>
      </c>
      <c r="D30" s="658" t="s">
        <v>20</v>
      </c>
      <c r="E30" s="1176" t="s">
        <v>21</v>
      </c>
      <c r="F30" s="1176"/>
      <c r="G30"/>
      <c r="H30"/>
      <c r="I30" s="631"/>
      <c r="J30" s="631"/>
      <c r="K30" s="631"/>
      <c r="L30" s="631"/>
      <c r="M30" s="631"/>
      <c r="N30" s="632"/>
    </row>
    <row r="31" spans="1:14" x14ac:dyDescent="0.25">
      <c r="A31" s="646"/>
      <c r="B31" s="195" t="s">
        <v>22</v>
      </c>
      <c r="C31" s="132" t="s">
        <v>23</v>
      </c>
      <c r="D31" s="132"/>
      <c r="E31" s="1371"/>
      <c r="F31" s="1371"/>
      <c r="G31"/>
      <c r="H31"/>
      <c r="I31" s="631"/>
      <c r="J31" s="631"/>
      <c r="K31" s="631"/>
      <c r="L31" s="631"/>
      <c r="M31" s="631"/>
      <c r="N31" s="632"/>
    </row>
    <row r="32" spans="1:14" x14ac:dyDescent="0.25">
      <c r="A32" s="646"/>
      <c r="B32" s="760" t="s">
        <v>24</v>
      </c>
      <c r="C32" s="761" t="s">
        <v>23</v>
      </c>
      <c r="D32" s="760"/>
      <c r="E32" s="1294"/>
      <c r="F32" s="1294"/>
      <c r="G32"/>
      <c r="H32"/>
      <c r="I32" s="631"/>
      <c r="J32" s="631"/>
      <c r="K32" s="631"/>
      <c r="L32" s="631"/>
      <c r="M32" s="631"/>
      <c r="N32" s="632"/>
    </row>
    <row r="33" spans="1:14" ht="74.25" customHeight="1" x14ac:dyDescent="0.25">
      <c r="A33" s="646"/>
      <c r="B33" s="760" t="s">
        <v>25</v>
      </c>
      <c r="C33" s="761" t="s">
        <v>23</v>
      </c>
      <c r="D33" s="761"/>
      <c r="E33" s="1293" t="s">
        <v>995</v>
      </c>
      <c r="F33" s="1293"/>
      <c r="G33"/>
      <c r="H33"/>
      <c r="I33" s="631"/>
      <c r="J33" s="631"/>
      <c r="K33" s="631"/>
      <c r="L33" s="631"/>
      <c r="M33" s="631"/>
      <c r="N33" s="632"/>
    </row>
    <row r="34" spans="1:14" ht="114" customHeight="1" x14ac:dyDescent="0.25">
      <c r="A34" s="646"/>
      <c r="B34" s="760" t="s">
        <v>26</v>
      </c>
      <c r="C34" s="761" t="s">
        <v>23</v>
      </c>
      <c r="D34" s="761"/>
      <c r="E34" s="1293" t="s">
        <v>996</v>
      </c>
      <c r="F34" s="1293"/>
      <c r="G34"/>
      <c r="H34"/>
      <c r="I34" s="631"/>
      <c r="J34" s="631"/>
      <c r="K34" s="631"/>
      <c r="L34" s="631"/>
      <c r="M34" s="631"/>
      <c r="N34" s="632"/>
    </row>
    <row r="35" spans="1:14" x14ac:dyDescent="0.25">
      <c r="A35" s="646"/>
      <c r="B35"/>
      <c r="C35"/>
      <c r="D35"/>
      <c r="E35"/>
      <c r="F35"/>
      <c r="G35"/>
      <c r="H35"/>
      <c r="I35" s="631"/>
      <c r="J35" s="631"/>
      <c r="K35" s="631"/>
      <c r="L35" s="631"/>
      <c r="M35" s="631"/>
      <c r="N35" s="632"/>
    </row>
    <row r="36" spans="1:14" x14ac:dyDescent="0.25">
      <c r="A36" s="646"/>
      <c r="B36"/>
      <c r="C36"/>
      <c r="D36"/>
      <c r="E36"/>
      <c r="F36"/>
      <c r="G36"/>
      <c r="H36"/>
      <c r="I36" s="631"/>
      <c r="J36" s="631"/>
      <c r="K36" s="631"/>
      <c r="L36" s="631"/>
      <c r="M36" s="631"/>
      <c r="N36" s="632"/>
    </row>
    <row r="37" spans="1:14" x14ac:dyDescent="0.25">
      <c r="A37" s="646"/>
      <c r="B37" s="647" t="s">
        <v>27</v>
      </c>
      <c r="C37"/>
      <c r="D37"/>
      <c r="E37"/>
      <c r="F37"/>
      <c r="G37"/>
      <c r="H37"/>
      <c r="I37" s="631"/>
      <c r="J37" s="631"/>
      <c r="K37" s="631"/>
      <c r="L37" s="631"/>
      <c r="M37" s="631"/>
      <c r="N37" s="632"/>
    </row>
    <row r="38" spans="1:14" x14ac:dyDescent="0.25">
      <c r="A38" s="646"/>
      <c r="B38"/>
      <c r="C38"/>
      <c r="D38"/>
      <c r="E38"/>
      <c r="F38"/>
      <c r="G38"/>
      <c r="H38"/>
      <c r="I38" s="631"/>
      <c r="J38" s="631"/>
      <c r="K38" s="631"/>
      <c r="L38" s="631"/>
      <c r="M38" s="631"/>
      <c r="N38" s="632"/>
    </row>
    <row r="39" spans="1:14" x14ac:dyDescent="0.25">
      <c r="A39" s="646"/>
      <c r="B39"/>
      <c r="C39"/>
      <c r="D39"/>
      <c r="E39"/>
      <c r="F39"/>
      <c r="G39"/>
      <c r="H39"/>
      <c r="I39" s="631"/>
      <c r="J39" s="631"/>
      <c r="K39" s="631"/>
      <c r="L39" s="631"/>
      <c r="M39" s="631"/>
      <c r="N39" s="632"/>
    </row>
    <row r="40" spans="1:14" x14ac:dyDescent="0.25">
      <c r="A40" s="646"/>
      <c r="B40" s="658" t="s">
        <v>19</v>
      </c>
      <c r="C40" s="658" t="s">
        <v>28</v>
      </c>
      <c r="D40" s="659" t="s">
        <v>29</v>
      </c>
      <c r="E40" s="659" t="s">
        <v>30</v>
      </c>
      <c r="F40"/>
      <c r="G40"/>
      <c r="H40"/>
      <c r="I40" s="631"/>
      <c r="J40" s="631"/>
      <c r="K40" s="631"/>
      <c r="L40" s="631"/>
      <c r="M40" s="631"/>
      <c r="N40" s="632"/>
    </row>
    <row r="41" spans="1:14" ht="42.75" x14ac:dyDescent="0.25">
      <c r="A41" s="646"/>
      <c r="B41" s="660" t="s">
        <v>31</v>
      </c>
      <c r="C41" s="661">
        <v>40</v>
      </c>
      <c r="D41" s="655">
        <v>0</v>
      </c>
      <c r="E41" s="1125">
        <f>+D41+D42</f>
        <v>35</v>
      </c>
      <c r="F41"/>
      <c r="G41"/>
      <c r="H41"/>
      <c r="I41" s="631"/>
      <c r="J41" s="631"/>
      <c r="K41" s="631"/>
      <c r="L41" s="631"/>
      <c r="M41" s="631"/>
      <c r="N41" s="632"/>
    </row>
    <row r="42" spans="1:14" ht="71.25" x14ac:dyDescent="0.25">
      <c r="A42" s="646"/>
      <c r="B42" s="660" t="s">
        <v>32</v>
      </c>
      <c r="C42" s="661">
        <v>60</v>
      </c>
      <c r="D42" s="655">
        <v>35</v>
      </c>
      <c r="E42" s="1126"/>
      <c r="F42"/>
      <c r="G42"/>
      <c r="H42"/>
      <c r="I42" s="631"/>
      <c r="J42" s="631"/>
      <c r="K42" s="631"/>
      <c r="L42" s="631"/>
      <c r="M42" s="631"/>
      <c r="N42" s="632"/>
    </row>
    <row r="43" spans="1:14" x14ac:dyDescent="0.25">
      <c r="A43" s="646"/>
      <c r="C43" s="310"/>
      <c r="D43" s="306"/>
      <c r="E43" s="311"/>
      <c r="F43" s="309"/>
      <c r="G43" s="309"/>
      <c r="H43" s="309"/>
      <c r="I43" s="645"/>
      <c r="J43" s="645"/>
      <c r="K43" s="645"/>
      <c r="L43" s="645"/>
      <c r="M43" s="645"/>
    </row>
    <row r="44" spans="1:14" x14ac:dyDescent="0.25">
      <c r="A44" s="646"/>
      <c r="C44" s="310"/>
      <c r="D44" s="306"/>
      <c r="E44" s="311"/>
      <c r="F44" s="309"/>
      <c r="G44" s="309"/>
      <c r="H44" s="309"/>
      <c r="I44" s="645"/>
      <c r="J44" s="645"/>
      <c r="K44" s="645"/>
      <c r="L44" s="645"/>
      <c r="M44" s="645"/>
    </row>
    <row r="45" spans="1:14" x14ac:dyDescent="0.25">
      <c r="A45" s="646"/>
      <c r="C45" s="310"/>
      <c r="D45" s="306"/>
      <c r="E45" s="311"/>
      <c r="F45" s="309"/>
      <c r="G45" s="309"/>
      <c r="H45" s="309"/>
      <c r="I45" s="645"/>
      <c r="J45" s="645"/>
      <c r="K45" s="645"/>
      <c r="L45" s="645"/>
      <c r="M45" s="645"/>
    </row>
    <row r="46" spans="1:14" ht="15.75" thickBot="1" x14ac:dyDescent="0.3">
      <c r="M46" s="1127" t="s">
        <v>485</v>
      </c>
      <c r="N46" s="1127"/>
    </row>
    <row r="47" spans="1:14" x14ac:dyDescent="0.25">
      <c r="B47" s="662" t="s">
        <v>33</v>
      </c>
      <c r="M47" s="663"/>
      <c r="N47" s="663"/>
    </row>
    <row r="48" spans="1:14" ht="15.75" thickBot="1" x14ac:dyDescent="0.3">
      <c r="M48" s="663"/>
      <c r="N48" s="663"/>
    </row>
    <row r="49" spans="1:26" s="631" customFormat="1" ht="60" x14ac:dyDescent="0.25">
      <c r="B49" s="664" t="s">
        <v>34</v>
      </c>
      <c r="C49" s="664" t="s">
        <v>35</v>
      </c>
      <c r="D49" s="664" t="s">
        <v>36</v>
      </c>
      <c r="E49" s="664" t="s">
        <v>37</v>
      </c>
      <c r="F49" s="664" t="s">
        <v>38</v>
      </c>
      <c r="G49" s="664" t="s">
        <v>39</v>
      </c>
      <c r="H49" s="664" t="s">
        <v>40</v>
      </c>
      <c r="I49" s="664" t="s">
        <v>41</v>
      </c>
      <c r="J49" s="664" t="s">
        <v>42</v>
      </c>
      <c r="K49" s="664" t="s">
        <v>43</v>
      </c>
      <c r="L49" s="664" t="s">
        <v>44</v>
      </c>
      <c r="M49" s="665" t="s">
        <v>45</v>
      </c>
      <c r="N49" s="664" t="s">
        <v>46</v>
      </c>
      <c r="O49" s="664" t="s">
        <v>47</v>
      </c>
      <c r="P49" s="666" t="s">
        <v>48</v>
      </c>
      <c r="Q49" s="666" t="s">
        <v>49</v>
      </c>
    </row>
    <row r="50" spans="1:26" s="827" customFormat="1" ht="30" x14ac:dyDescent="0.25">
      <c r="A50" s="869">
        <v>1</v>
      </c>
      <c r="B50" s="870" t="s">
        <v>994</v>
      </c>
      <c r="C50" s="870" t="s">
        <v>994</v>
      </c>
      <c r="D50" s="871" t="s">
        <v>997</v>
      </c>
      <c r="E50" s="871" t="s">
        <v>998</v>
      </c>
      <c r="F50" s="894" t="s">
        <v>0</v>
      </c>
      <c r="G50" s="873" t="s">
        <v>50</v>
      </c>
      <c r="H50" s="874">
        <v>40919</v>
      </c>
      <c r="I50" s="874">
        <v>41090</v>
      </c>
      <c r="J50" s="875" t="s">
        <v>20</v>
      </c>
      <c r="K50" s="876">
        <f>(I50-H50)/30</f>
        <v>5.7</v>
      </c>
      <c r="L50" s="876">
        <v>0</v>
      </c>
      <c r="M50" s="877">
        <v>412</v>
      </c>
      <c r="N50" s="878" t="s">
        <v>50</v>
      </c>
      <c r="O50" s="879">
        <v>317236494</v>
      </c>
      <c r="P50" s="880" t="s">
        <v>999</v>
      </c>
      <c r="Q50" s="881"/>
      <c r="R50" s="826"/>
      <c r="S50" s="826"/>
      <c r="T50" s="826"/>
      <c r="U50" s="826"/>
      <c r="V50" s="826"/>
      <c r="W50" s="826"/>
      <c r="X50" s="826"/>
      <c r="Y50" s="826"/>
      <c r="Z50" s="826"/>
    </row>
    <row r="51" spans="1:26" s="827" customFormat="1" ht="144.75" customHeight="1" x14ac:dyDescent="0.25">
      <c r="A51" s="869">
        <v>2</v>
      </c>
      <c r="B51" s="870" t="s">
        <v>994</v>
      </c>
      <c r="C51" s="870" t="s">
        <v>994</v>
      </c>
      <c r="D51" s="871" t="s">
        <v>997</v>
      </c>
      <c r="E51" s="871" t="s">
        <v>1000</v>
      </c>
      <c r="F51" s="894" t="s">
        <v>0</v>
      </c>
      <c r="G51" s="873" t="s">
        <v>50</v>
      </c>
      <c r="H51" s="874">
        <v>41093</v>
      </c>
      <c r="I51" s="874">
        <v>41274</v>
      </c>
      <c r="J51" s="875" t="s">
        <v>20</v>
      </c>
      <c r="K51" s="876">
        <f>(I51-H51)/30</f>
        <v>6.0333333333333332</v>
      </c>
      <c r="L51" s="876">
        <v>0</v>
      </c>
      <c r="M51" s="877">
        <f>80+120+112+100+100</f>
        <v>512</v>
      </c>
      <c r="N51" s="878" t="s">
        <v>50</v>
      </c>
      <c r="O51" s="879">
        <v>702005750</v>
      </c>
      <c r="P51" s="880" t="s">
        <v>1001</v>
      </c>
      <c r="Q51" s="901" t="s">
        <v>1002</v>
      </c>
      <c r="R51" s="826"/>
      <c r="S51" s="826"/>
      <c r="T51" s="826"/>
      <c r="U51" s="826"/>
      <c r="V51" s="826"/>
      <c r="W51" s="826"/>
      <c r="X51" s="826"/>
      <c r="Y51" s="826"/>
      <c r="Z51" s="826"/>
    </row>
    <row r="52" spans="1:26" s="827" customFormat="1" ht="180" x14ac:dyDescent="0.25">
      <c r="A52" s="869">
        <v>3</v>
      </c>
      <c r="B52" s="870" t="s">
        <v>994</v>
      </c>
      <c r="C52" s="870" t="s">
        <v>994</v>
      </c>
      <c r="D52" s="871" t="s">
        <v>997</v>
      </c>
      <c r="E52" s="871" t="s">
        <v>1003</v>
      </c>
      <c r="F52" s="894" t="s">
        <v>0</v>
      </c>
      <c r="G52" s="873" t="s">
        <v>50</v>
      </c>
      <c r="H52" s="874">
        <v>41246</v>
      </c>
      <c r="I52" s="874">
        <v>41988</v>
      </c>
      <c r="J52" s="875" t="s">
        <v>20</v>
      </c>
      <c r="K52" s="876">
        <f>(I52-H52)/30</f>
        <v>24.733333333333334</v>
      </c>
      <c r="L52" s="876">
        <v>0</v>
      </c>
      <c r="M52" s="877">
        <f>(100+100+112+120+80)-42</f>
        <v>470</v>
      </c>
      <c r="N52" s="878" t="s">
        <v>50</v>
      </c>
      <c r="O52" s="879">
        <f>2208355080-436448-67681180+352759780-2733944-411220+172126730</f>
        <v>2661978798</v>
      </c>
      <c r="P52" s="880" t="s">
        <v>1004</v>
      </c>
      <c r="Q52" s="237" t="s">
        <v>1005</v>
      </c>
      <c r="R52" s="826"/>
      <c r="S52" s="826"/>
      <c r="T52" s="826"/>
      <c r="U52" s="826"/>
      <c r="V52" s="826"/>
      <c r="W52" s="826"/>
      <c r="X52" s="826"/>
      <c r="Y52" s="826"/>
      <c r="Z52" s="826"/>
    </row>
    <row r="53" spans="1:26" s="327" customFormat="1" x14ac:dyDescent="0.25">
      <c r="A53" s="316"/>
      <c r="B53" s="329" t="s">
        <v>30</v>
      </c>
      <c r="C53" s="330"/>
      <c r="D53" s="317"/>
      <c r="E53" s="331"/>
      <c r="F53" s="332"/>
      <c r="G53" s="332"/>
      <c r="H53" s="332"/>
      <c r="I53" s="321"/>
      <c r="J53" s="321"/>
      <c r="K53" s="333">
        <f>SUM(K50:K52)</f>
        <v>36.466666666666669</v>
      </c>
      <c r="L53" s="334"/>
      <c r="M53" s="333">
        <v>512</v>
      </c>
      <c r="N53" s="334">
        <f>SUM(N50:N52)</f>
        <v>0</v>
      </c>
      <c r="O53" s="328"/>
      <c r="P53" s="328"/>
      <c r="Q53" s="524"/>
    </row>
    <row r="54" spans="1:26" s="335" customFormat="1" x14ac:dyDescent="0.25">
      <c r="E54" s="336"/>
      <c r="K54" s="337"/>
    </row>
    <row r="55" spans="1:26" s="335" customFormat="1" x14ac:dyDescent="0.25">
      <c r="B55" s="1128" t="s">
        <v>51</v>
      </c>
      <c r="C55" s="1128" t="s">
        <v>52</v>
      </c>
      <c r="D55" s="1130" t="s">
        <v>53</v>
      </c>
      <c r="E55" s="1130"/>
      <c r="H55" s="338"/>
      <c r="K55" s="339"/>
      <c r="L55" s="339"/>
      <c r="M55" s="339"/>
    </row>
    <row r="56" spans="1:26" s="335" customFormat="1" ht="18.75" x14ac:dyDescent="0.25">
      <c r="B56" s="1129"/>
      <c r="C56" s="1129"/>
      <c r="D56" s="512" t="s">
        <v>54</v>
      </c>
      <c r="E56" s="340" t="s">
        <v>55</v>
      </c>
      <c r="F56" s="341" t="s">
        <v>689</v>
      </c>
      <c r="H56" s="342"/>
      <c r="I56" s="343"/>
      <c r="K56" s="343"/>
      <c r="L56" s="339"/>
    </row>
    <row r="57" spans="1:26" s="335" customFormat="1" ht="18.75" x14ac:dyDescent="0.25">
      <c r="B57" s="341" t="s">
        <v>56</v>
      </c>
      <c r="C57" s="344">
        <f>+K53</f>
        <v>36.466666666666669</v>
      </c>
      <c r="D57" s="514" t="s">
        <v>23</v>
      </c>
      <c r="E57" s="514"/>
      <c r="F57" s="870"/>
      <c r="G57" s="346"/>
      <c r="H57" s="347"/>
      <c r="I57" s="347"/>
      <c r="J57" s="346"/>
      <c r="L57" s="348" t="e">
        <f>K50+#REF!+#REF!+#REF!</f>
        <v>#REF!</v>
      </c>
      <c r="M57" s="346"/>
    </row>
    <row r="58" spans="1:26" s="335" customFormat="1" x14ac:dyDescent="0.25">
      <c r="B58" s="341" t="s">
        <v>57</v>
      </c>
      <c r="C58" s="349">
        <f>+M53</f>
        <v>512</v>
      </c>
      <c r="D58" s="514" t="s">
        <v>23</v>
      </c>
      <c r="E58" s="514"/>
      <c r="F58" s="391"/>
    </row>
    <row r="59" spans="1:26" s="335" customFormat="1" x14ac:dyDescent="0.25">
      <c r="B59" s="350"/>
      <c r="C59" s="1028"/>
      <c r="D59" s="1028"/>
      <c r="E59" s="1028"/>
      <c r="F59" s="1028"/>
      <c r="G59" s="1028"/>
      <c r="H59" s="1028"/>
      <c r="I59" s="1028"/>
      <c r="J59" s="1028"/>
      <c r="K59" s="1028"/>
      <c r="L59" s="1028"/>
      <c r="M59" s="1028"/>
      <c r="N59" s="1028"/>
    </row>
    <row r="60" spans="1:26" ht="15.75" thickBot="1" x14ac:dyDescent="0.3"/>
    <row r="61" spans="1:26" ht="27" thickBot="1" x14ac:dyDescent="0.3">
      <c r="B61" s="1156" t="s">
        <v>58</v>
      </c>
      <c r="C61" s="1156"/>
      <c r="D61" s="1156"/>
      <c r="E61" s="1156"/>
      <c r="F61" s="1156"/>
      <c r="G61" s="1156"/>
      <c r="H61" s="1156"/>
      <c r="I61" s="1156"/>
      <c r="J61" s="1156"/>
      <c r="K61" s="1156"/>
      <c r="L61" s="1156"/>
      <c r="M61" s="1156"/>
      <c r="N61" s="1156"/>
    </row>
    <row r="64" spans="1:26" ht="90" x14ac:dyDescent="0.25">
      <c r="B64" s="658" t="s">
        <v>59</v>
      </c>
      <c r="C64" s="771" t="s">
        <v>60</v>
      </c>
      <c r="D64" s="771" t="s">
        <v>61</v>
      </c>
      <c r="E64" s="771" t="s">
        <v>62</v>
      </c>
      <c r="F64" s="771" t="s">
        <v>63</v>
      </c>
      <c r="G64" s="771" t="s">
        <v>64</v>
      </c>
      <c r="H64" s="771" t="s">
        <v>498</v>
      </c>
      <c r="I64" s="658" t="s">
        <v>65</v>
      </c>
      <c r="J64" s="771" t="s">
        <v>66</v>
      </c>
      <c r="K64" s="771" t="s">
        <v>67</v>
      </c>
      <c r="L64" s="771" t="s">
        <v>68</v>
      </c>
      <c r="M64" s="771" t="s">
        <v>69</v>
      </c>
      <c r="N64" s="772" t="s">
        <v>70</v>
      </c>
      <c r="O64" s="772" t="s">
        <v>71</v>
      </c>
      <c r="P64" s="1216" t="s">
        <v>21</v>
      </c>
      <c r="Q64" s="1217"/>
      <c r="R64" s="668" t="s">
        <v>72</v>
      </c>
    </row>
    <row r="65" spans="2:18" ht="102.75" customHeight="1" x14ac:dyDescent="0.25">
      <c r="B65" s="760" t="s">
        <v>901</v>
      </c>
      <c r="C65" s="726" t="s">
        <v>901</v>
      </c>
      <c r="D65" s="831" t="s">
        <v>1006</v>
      </c>
      <c r="E65" s="525">
        <v>120</v>
      </c>
      <c r="F65" s="503" t="s">
        <v>50</v>
      </c>
      <c r="G65" s="496" t="s">
        <v>50</v>
      </c>
      <c r="H65" s="503" t="s">
        <v>1007</v>
      </c>
      <c r="I65" s="503" t="s">
        <v>112</v>
      </c>
      <c r="J65" s="503" t="s">
        <v>50</v>
      </c>
      <c r="K65" s="503" t="s">
        <v>0</v>
      </c>
      <c r="L65" s="661" t="s">
        <v>0</v>
      </c>
      <c r="M65" s="661" t="s">
        <v>0</v>
      </c>
      <c r="N65" s="661" t="s">
        <v>0</v>
      </c>
      <c r="O65" s="661" t="s">
        <v>0</v>
      </c>
      <c r="P65" s="1044" t="s">
        <v>1008</v>
      </c>
      <c r="Q65" s="1045"/>
      <c r="R65" s="236" t="s">
        <v>0</v>
      </c>
    </row>
    <row r="66" spans="2:18" ht="99" customHeight="1" x14ac:dyDescent="0.25">
      <c r="B66" s="760" t="s">
        <v>1009</v>
      </c>
      <c r="C66" s="726" t="s">
        <v>1009</v>
      </c>
      <c r="D66" s="831" t="s">
        <v>1010</v>
      </c>
      <c r="E66" s="525">
        <v>110</v>
      </c>
      <c r="F66" s="503" t="s">
        <v>50</v>
      </c>
      <c r="G66" s="496" t="s">
        <v>1007</v>
      </c>
      <c r="H66" s="503" t="s">
        <v>50</v>
      </c>
      <c r="I66" s="503" t="s">
        <v>112</v>
      </c>
      <c r="J66" s="503" t="s">
        <v>50</v>
      </c>
      <c r="K66" s="503" t="s">
        <v>0</v>
      </c>
      <c r="L66" s="661" t="s">
        <v>0</v>
      </c>
      <c r="M66" s="661" t="s">
        <v>0</v>
      </c>
      <c r="N66" s="661" t="s">
        <v>0</v>
      </c>
      <c r="O66" s="661" t="s">
        <v>0</v>
      </c>
      <c r="P66" s="1044" t="s">
        <v>1011</v>
      </c>
      <c r="Q66" s="1045"/>
      <c r="R66" s="236" t="s">
        <v>0</v>
      </c>
    </row>
    <row r="67" spans="2:18" ht="94.5" customHeight="1" x14ac:dyDescent="0.25">
      <c r="B67" s="760" t="s">
        <v>1009</v>
      </c>
      <c r="C67" s="726" t="s">
        <v>1009</v>
      </c>
      <c r="D67" s="831" t="s">
        <v>1012</v>
      </c>
      <c r="E67" s="525">
        <v>140</v>
      </c>
      <c r="F67" s="503" t="s">
        <v>50</v>
      </c>
      <c r="G67" s="496" t="s">
        <v>1007</v>
      </c>
      <c r="H67" s="503" t="s">
        <v>50</v>
      </c>
      <c r="I67" s="503" t="s">
        <v>112</v>
      </c>
      <c r="J67" s="503" t="s">
        <v>50</v>
      </c>
      <c r="K67" s="503" t="s">
        <v>0</v>
      </c>
      <c r="L67" s="661" t="s">
        <v>0</v>
      </c>
      <c r="M67" s="661" t="s">
        <v>0</v>
      </c>
      <c r="N67" s="661" t="s">
        <v>0</v>
      </c>
      <c r="O67" s="661" t="s">
        <v>0</v>
      </c>
      <c r="P67" s="1044" t="s">
        <v>1011</v>
      </c>
      <c r="Q67" s="1045"/>
      <c r="R67" s="236" t="s">
        <v>0</v>
      </c>
    </row>
    <row r="68" spans="2:18" ht="28.5" x14ac:dyDescent="0.25">
      <c r="B68" s="760" t="s">
        <v>901</v>
      </c>
      <c r="C68" s="726" t="s">
        <v>901</v>
      </c>
      <c r="D68" s="831" t="s">
        <v>1013</v>
      </c>
      <c r="E68" s="525">
        <v>120</v>
      </c>
      <c r="F68" s="503" t="s">
        <v>50</v>
      </c>
      <c r="G68" s="496" t="s">
        <v>50</v>
      </c>
      <c r="H68" s="503" t="s">
        <v>0</v>
      </c>
      <c r="I68" s="503" t="s">
        <v>112</v>
      </c>
      <c r="J68" s="503" t="s">
        <v>50</v>
      </c>
      <c r="K68" s="503" t="s">
        <v>0</v>
      </c>
      <c r="L68" s="661" t="s">
        <v>0</v>
      </c>
      <c r="M68" s="661" t="s">
        <v>0</v>
      </c>
      <c r="N68" s="661" t="s">
        <v>0</v>
      </c>
      <c r="O68" s="661" t="s">
        <v>0</v>
      </c>
      <c r="P68" s="1044"/>
      <c r="Q68" s="1045"/>
      <c r="R68" s="236" t="s">
        <v>0</v>
      </c>
    </row>
    <row r="69" spans="2:18" x14ac:dyDescent="0.25">
      <c r="B69" s="902"/>
      <c r="C69" s="902"/>
      <c r="D69" s="392"/>
      <c r="E69" s="392"/>
      <c r="F69" s="393"/>
      <c r="G69" s="394"/>
      <c r="H69" s="393"/>
      <c r="I69" s="710"/>
      <c r="J69" s="395"/>
      <c r="K69" s="395"/>
      <c r="L69" s="710"/>
      <c r="M69" s="710"/>
      <c r="N69" s="710"/>
      <c r="O69" s="710"/>
      <c r="P69" s="1369"/>
      <c r="Q69" s="1370"/>
      <c r="R69" s="710"/>
    </row>
    <row r="70" spans="2:18" x14ac:dyDescent="0.25">
      <c r="B70" s="902"/>
      <c r="C70" s="902"/>
      <c r="D70" s="392"/>
      <c r="E70" s="392"/>
      <c r="F70" s="393"/>
      <c r="G70" s="394"/>
      <c r="H70" s="393"/>
      <c r="I70" s="710"/>
      <c r="J70" s="395"/>
      <c r="K70" s="395"/>
      <c r="L70" s="710"/>
      <c r="M70" s="710"/>
      <c r="N70" s="710"/>
      <c r="O70" s="710"/>
      <c r="P70" s="1369"/>
      <c r="Q70" s="1370"/>
      <c r="R70" s="710"/>
    </row>
    <row r="71" spans="2:18" x14ac:dyDescent="0.25">
      <c r="B71" s="710"/>
      <c r="C71" s="710"/>
      <c r="D71" s="710"/>
      <c r="E71" s="710"/>
      <c r="F71" s="710"/>
      <c r="G71" s="903"/>
      <c r="H71" s="710"/>
      <c r="I71" s="710"/>
      <c r="J71" s="710"/>
      <c r="K71" s="710"/>
      <c r="L71" s="710"/>
      <c r="M71" s="710"/>
      <c r="N71" s="710"/>
      <c r="O71" s="710"/>
      <c r="P71" s="1369"/>
      <c r="Q71" s="1370"/>
      <c r="R71" s="710"/>
    </row>
    <row r="72" spans="2:18" x14ac:dyDescent="0.25">
      <c r="B72" s="628" t="s">
        <v>73</v>
      </c>
      <c r="H72" s="710"/>
      <c r="I72" s="710"/>
    </row>
    <row r="73" spans="2:18" x14ac:dyDescent="0.25">
      <c r="B73" s="628" t="s">
        <v>74</v>
      </c>
    </row>
    <row r="74" spans="2:18" x14ac:dyDescent="0.25">
      <c r="B74" s="628" t="s">
        <v>75</v>
      </c>
    </row>
    <row r="76" spans="2:18" ht="15.75" thickBot="1" x14ac:dyDescent="0.3"/>
    <row r="77" spans="2:18" ht="27" thickBot="1" x14ac:dyDescent="0.3">
      <c r="B77" s="1146" t="s">
        <v>76</v>
      </c>
      <c r="C77" s="1147"/>
      <c r="D77" s="1147"/>
      <c r="E77" s="1147"/>
      <c r="F77" s="1147"/>
      <c r="G77" s="1147"/>
      <c r="H77" s="1147"/>
      <c r="I77" s="1147"/>
      <c r="J77" s="1147"/>
      <c r="K77" s="1147"/>
      <c r="L77" s="1147"/>
      <c r="M77" s="1147"/>
      <c r="N77" s="1148"/>
    </row>
    <row r="82" spans="2:17" ht="15" customHeight="1" x14ac:dyDescent="0.25">
      <c r="B82" s="1208" t="s">
        <v>77</v>
      </c>
      <c r="C82" s="1176" t="s">
        <v>78</v>
      </c>
      <c r="D82" s="1176" t="s">
        <v>79</v>
      </c>
      <c r="E82" s="1176" t="s">
        <v>80</v>
      </c>
      <c r="F82" s="1176" t="s">
        <v>81</v>
      </c>
      <c r="G82" s="1176" t="s">
        <v>82</v>
      </c>
      <c r="H82" s="1176" t="s">
        <v>83</v>
      </c>
      <c r="I82" s="1176" t="s">
        <v>84</v>
      </c>
      <c r="J82" s="1176" t="s">
        <v>85</v>
      </c>
      <c r="K82" s="1176"/>
      <c r="L82" s="1176"/>
      <c r="M82" s="1176" t="s">
        <v>86</v>
      </c>
      <c r="N82" s="1176" t="s">
        <v>478</v>
      </c>
      <c r="O82" s="1176" t="s">
        <v>479</v>
      </c>
      <c r="P82" s="1176" t="s">
        <v>21</v>
      </c>
      <c r="Q82" s="1176"/>
    </row>
    <row r="83" spans="2:17" ht="28.5" x14ac:dyDescent="0.2">
      <c r="B83" s="1209"/>
      <c r="C83" s="1176"/>
      <c r="D83" s="1176"/>
      <c r="E83" s="1176"/>
      <c r="F83" s="1176"/>
      <c r="G83" s="1176"/>
      <c r="H83" s="1176"/>
      <c r="I83" s="1176"/>
      <c r="J83" s="774" t="s">
        <v>87</v>
      </c>
      <c r="K83" s="775" t="s">
        <v>88</v>
      </c>
      <c r="L83" s="776" t="s">
        <v>89</v>
      </c>
      <c r="M83" s="1176"/>
      <c r="N83" s="1176"/>
      <c r="O83" s="1176"/>
      <c r="P83" s="1176"/>
      <c r="Q83" s="1176"/>
    </row>
    <row r="84" spans="2:17" ht="60.75" customHeight="1" x14ac:dyDescent="0.25">
      <c r="B84" s="723" t="s">
        <v>90</v>
      </c>
      <c r="C84" s="724">
        <v>250</v>
      </c>
      <c r="D84" s="723" t="s">
        <v>1014</v>
      </c>
      <c r="E84" s="777">
        <v>39773164</v>
      </c>
      <c r="F84" s="723" t="s">
        <v>1015</v>
      </c>
      <c r="G84" s="723" t="s">
        <v>1016</v>
      </c>
      <c r="H84" s="778">
        <v>41396</v>
      </c>
      <c r="I84" s="498" t="s">
        <v>50</v>
      </c>
      <c r="J84" s="726" t="s">
        <v>1017</v>
      </c>
      <c r="K84" s="385" t="s">
        <v>1018</v>
      </c>
      <c r="L84" s="385" t="s">
        <v>1019</v>
      </c>
      <c r="M84" s="661" t="s">
        <v>0</v>
      </c>
      <c r="N84" s="661" t="s">
        <v>0</v>
      </c>
      <c r="O84" s="661" t="s">
        <v>0</v>
      </c>
      <c r="P84" s="1368" t="s">
        <v>1020</v>
      </c>
      <c r="Q84" s="1368"/>
    </row>
    <row r="85" spans="2:17" ht="62.25" customHeight="1" x14ac:dyDescent="0.25">
      <c r="B85" s="723" t="s">
        <v>90</v>
      </c>
      <c r="C85" s="724">
        <v>220</v>
      </c>
      <c r="D85" s="724" t="s">
        <v>1021</v>
      </c>
      <c r="E85" s="724">
        <v>39792445</v>
      </c>
      <c r="F85" s="724" t="s">
        <v>1022</v>
      </c>
      <c r="G85" s="724" t="s">
        <v>1023</v>
      </c>
      <c r="H85" s="725">
        <v>40892</v>
      </c>
      <c r="I85" s="498" t="s">
        <v>50</v>
      </c>
      <c r="J85" s="726" t="s">
        <v>994</v>
      </c>
      <c r="K85" s="727" t="s">
        <v>1024</v>
      </c>
      <c r="L85" s="385" t="s">
        <v>1025</v>
      </c>
      <c r="M85" s="661" t="s">
        <v>0</v>
      </c>
      <c r="N85" s="661" t="s">
        <v>0</v>
      </c>
      <c r="O85" s="661" t="s">
        <v>0</v>
      </c>
      <c r="P85" s="1235"/>
      <c r="Q85" s="1235"/>
    </row>
    <row r="86" spans="2:17" ht="63" customHeight="1" x14ac:dyDescent="0.25">
      <c r="B86" s="723" t="s">
        <v>91</v>
      </c>
      <c r="C86" s="724">
        <v>250</v>
      </c>
      <c r="D86" s="723" t="s">
        <v>1026</v>
      </c>
      <c r="E86" s="777">
        <v>1020750599</v>
      </c>
      <c r="F86" s="777" t="s">
        <v>109</v>
      </c>
      <c r="G86" s="723" t="s">
        <v>1027</v>
      </c>
      <c r="H86" s="778">
        <v>41485</v>
      </c>
      <c r="I86" s="498">
        <v>139220</v>
      </c>
      <c r="J86" s="726" t="s">
        <v>994</v>
      </c>
      <c r="K86" s="385" t="s">
        <v>1028</v>
      </c>
      <c r="L86" s="385" t="s">
        <v>922</v>
      </c>
      <c r="M86" s="661" t="s">
        <v>0</v>
      </c>
      <c r="N86" s="661" t="s">
        <v>0</v>
      </c>
      <c r="O86" s="661" t="s">
        <v>0</v>
      </c>
      <c r="P86" s="1368" t="s">
        <v>1029</v>
      </c>
      <c r="Q86" s="1368"/>
    </row>
    <row r="87" spans="2:17" ht="57" customHeight="1" x14ac:dyDescent="0.25">
      <c r="B87" s="723" t="s">
        <v>91</v>
      </c>
      <c r="C87" s="724">
        <v>220</v>
      </c>
      <c r="D87" s="723" t="s">
        <v>1030</v>
      </c>
      <c r="E87" s="777">
        <v>32640996</v>
      </c>
      <c r="F87" s="777" t="s">
        <v>109</v>
      </c>
      <c r="G87" s="723" t="s">
        <v>1031</v>
      </c>
      <c r="H87" s="778">
        <v>30307</v>
      </c>
      <c r="I87" s="498" t="s">
        <v>509</v>
      </c>
      <c r="J87" s="726" t="s">
        <v>994</v>
      </c>
      <c r="K87" s="385" t="s">
        <v>1032</v>
      </c>
      <c r="L87" s="385" t="s">
        <v>1033</v>
      </c>
      <c r="M87" s="661" t="s">
        <v>0</v>
      </c>
      <c r="N87" s="661" t="s">
        <v>0</v>
      </c>
      <c r="O87" s="661" t="s">
        <v>0</v>
      </c>
      <c r="P87" s="1368" t="s">
        <v>1034</v>
      </c>
      <c r="Q87" s="1368"/>
    </row>
    <row r="88" spans="2:17" x14ac:dyDescent="0.25">
      <c r="B88" s="683"/>
      <c r="C88" s="684"/>
      <c r="D88" s="683"/>
      <c r="E88" s="685"/>
      <c r="F88" s="685"/>
      <c r="G88" s="683"/>
      <c r="H88" s="686"/>
      <c r="I88" s="353"/>
      <c r="J88" s="687"/>
      <c r="K88" s="305"/>
      <c r="L88" s="305"/>
      <c r="M88" s="688"/>
      <c r="N88" s="688"/>
      <c r="O88" s="688"/>
      <c r="P88" s="689"/>
      <c r="Q88" s="689"/>
    </row>
    <row r="89" spans="2:17" ht="15.75" thickBot="1" x14ac:dyDescent="0.3">
      <c r="B89" s="683"/>
      <c r="C89" s="684"/>
      <c r="D89" s="683"/>
      <c r="E89" s="685"/>
      <c r="F89" s="685"/>
      <c r="G89" s="683"/>
      <c r="H89" s="686"/>
      <c r="I89" s="353"/>
      <c r="J89" s="687"/>
      <c r="K89" s="305"/>
      <c r="L89" s="305"/>
      <c r="M89" s="688"/>
      <c r="N89" s="688"/>
      <c r="O89" s="688"/>
      <c r="P89" s="689"/>
      <c r="Q89" s="689"/>
    </row>
    <row r="90" spans="2:17" ht="27" thickBot="1" x14ac:dyDescent="0.3">
      <c r="B90" s="1146" t="s">
        <v>92</v>
      </c>
      <c r="C90" s="1147"/>
      <c r="D90" s="1147"/>
      <c r="E90" s="1147"/>
      <c r="F90" s="1147"/>
      <c r="G90" s="1147"/>
      <c r="H90" s="1147"/>
      <c r="I90" s="1147"/>
      <c r="J90" s="1147"/>
      <c r="K90" s="1147"/>
      <c r="L90" s="1147"/>
      <c r="M90" s="1147"/>
      <c r="N90" s="1148"/>
    </row>
    <row r="93" spans="2:17" ht="30" x14ac:dyDescent="0.25">
      <c r="B93" s="668" t="s">
        <v>19</v>
      </c>
      <c r="C93" s="668" t="s">
        <v>708</v>
      </c>
      <c r="D93" s="1093" t="s">
        <v>21</v>
      </c>
      <c r="E93" s="1095"/>
    </row>
    <row r="94" spans="2:17" ht="30" x14ac:dyDescent="0.25">
      <c r="B94" s="678" t="s">
        <v>709</v>
      </c>
      <c r="C94" s="655" t="s">
        <v>0</v>
      </c>
      <c r="D94" s="1343"/>
      <c r="E94" s="1343"/>
    </row>
    <row r="97" spans="1:26" ht="26.25" x14ac:dyDescent="0.25">
      <c r="B97" s="1151" t="s">
        <v>93</v>
      </c>
      <c r="C97" s="1152"/>
      <c r="D97" s="1152"/>
      <c r="E97" s="1152"/>
      <c r="F97" s="1152"/>
      <c r="G97" s="1152"/>
      <c r="H97" s="1152"/>
      <c r="I97" s="1152"/>
      <c r="J97" s="1152"/>
      <c r="K97" s="1152"/>
      <c r="L97" s="1152"/>
      <c r="M97" s="1152"/>
      <c r="N97" s="1152"/>
      <c r="O97" s="1152"/>
      <c r="P97" s="1152"/>
    </row>
    <row r="99" spans="1:26" ht="15.75" thickBot="1" x14ac:dyDescent="0.3"/>
    <row r="100" spans="1:26" ht="27" thickBot="1" x14ac:dyDescent="0.3">
      <c r="B100" s="1146" t="s">
        <v>94</v>
      </c>
      <c r="C100" s="1147"/>
      <c r="D100" s="1147"/>
      <c r="E100" s="1147"/>
      <c r="F100" s="1147"/>
      <c r="G100" s="1147"/>
      <c r="H100" s="1147"/>
      <c r="I100" s="1147"/>
      <c r="J100" s="1147"/>
      <c r="K100" s="1147"/>
      <c r="L100" s="1147"/>
      <c r="M100" s="1147"/>
      <c r="N100" s="1148"/>
    </row>
    <row r="102" spans="1:26" ht="15.75" thickBot="1" x14ac:dyDescent="0.3">
      <c r="M102" s="663"/>
      <c r="N102" s="663"/>
    </row>
    <row r="103" spans="1:26" s="631" customFormat="1" ht="60" x14ac:dyDescent="0.25">
      <c r="B103" s="664" t="s">
        <v>34</v>
      </c>
      <c r="C103" s="664" t="s">
        <v>35</v>
      </c>
      <c r="D103" s="664" t="s">
        <v>36</v>
      </c>
      <c r="E103" s="664" t="s">
        <v>37</v>
      </c>
      <c r="F103" s="664" t="s">
        <v>38</v>
      </c>
      <c r="G103" s="664" t="s">
        <v>39</v>
      </c>
      <c r="H103" s="664" t="s">
        <v>40</v>
      </c>
      <c r="I103" s="664" t="s">
        <v>41</v>
      </c>
      <c r="J103" s="664" t="s">
        <v>42</v>
      </c>
      <c r="K103" s="664" t="s">
        <v>43</v>
      </c>
      <c r="L103" s="664" t="s">
        <v>44</v>
      </c>
      <c r="M103" s="665" t="s">
        <v>45</v>
      </c>
      <c r="N103" s="664" t="s">
        <v>46</v>
      </c>
      <c r="O103" s="664" t="s">
        <v>47</v>
      </c>
      <c r="P103" s="666" t="s">
        <v>48</v>
      </c>
      <c r="Q103" s="666" t="s">
        <v>49</v>
      </c>
    </row>
    <row r="104" spans="1:26" s="827" customFormat="1" ht="198" customHeight="1" x14ac:dyDescent="0.25">
      <c r="A104" s="869">
        <v>1</v>
      </c>
      <c r="B104" s="870" t="s">
        <v>994</v>
      </c>
      <c r="C104" s="870" t="s">
        <v>994</v>
      </c>
      <c r="D104" s="871" t="s">
        <v>997</v>
      </c>
      <c r="E104" s="871" t="s">
        <v>1003</v>
      </c>
      <c r="F104" s="894" t="s">
        <v>0</v>
      </c>
      <c r="G104" s="873" t="s">
        <v>50</v>
      </c>
      <c r="H104" s="874">
        <v>41246</v>
      </c>
      <c r="I104" s="874">
        <v>41988</v>
      </c>
      <c r="J104" s="875" t="s">
        <v>20</v>
      </c>
      <c r="K104" s="876">
        <v>0</v>
      </c>
      <c r="L104" s="876">
        <f>(I104-H104)/30</f>
        <v>24.733333333333334</v>
      </c>
      <c r="M104" s="877">
        <f>(100+100+112+120+80)-42</f>
        <v>470</v>
      </c>
      <c r="N104" s="878" t="s">
        <v>50</v>
      </c>
      <c r="O104" s="879">
        <f>2208355080-436448-67681180+352759780-2733944-411220+172126730</f>
        <v>2661978798</v>
      </c>
      <c r="P104" s="880" t="s">
        <v>1004</v>
      </c>
      <c r="Q104" s="237" t="s">
        <v>1035</v>
      </c>
      <c r="R104" s="826"/>
      <c r="S104" s="826"/>
      <c r="T104" s="826"/>
      <c r="U104" s="826"/>
      <c r="V104" s="826"/>
      <c r="W104" s="826"/>
      <c r="X104" s="826"/>
      <c r="Y104" s="826"/>
      <c r="Z104" s="826"/>
    </row>
    <row r="105" spans="1:26" s="327" customFormat="1" x14ac:dyDescent="0.25">
      <c r="A105" s="316"/>
      <c r="B105" s="329" t="s">
        <v>30</v>
      </c>
      <c r="C105" s="330"/>
      <c r="D105" s="317"/>
      <c r="E105" s="331"/>
      <c r="F105" s="332"/>
      <c r="G105" s="332"/>
      <c r="H105" s="332"/>
      <c r="I105" s="321"/>
      <c r="J105" s="321"/>
      <c r="K105" s="333">
        <f>SUM(K103:K104)</f>
        <v>0</v>
      </c>
      <c r="L105" s="524"/>
      <c r="M105" s="333">
        <f>SUM(M104:M104)</f>
        <v>470</v>
      </c>
      <c r="N105" s="334"/>
      <c r="O105" s="328"/>
      <c r="P105" s="328"/>
      <c r="Q105" s="524"/>
    </row>
    <row r="106" spans="1:26" x14ac:dyDescent="0.25">
      <c r="B106" s="335"/>
      <c r="C106" s="335"/>
      <c r="D106" s="335"/>
      <c r="E106" s="336"/>
      <c r="F106" s="335"/>
      <c r="G106" s="335"/>
      <c r="H106" s="335"/>
      <c r="I106" s="335"/>
      <c r="J106" s="335"/>
      <c r="K106" s="335"/>
      <c r="L106" s="335"/>
      <c r="M106" s="335"/>
      <c r="N106" s="335"/>
      <c r="O106" s="335"/>
      <c r="P106" s="335"/>
    </row>
    <row r="107" spans="1:26" ht="30.75" customHeight="1" x14ac:dyDescent="0.25">
      <c r="B107" s="354" t="s">
        <v>95</v>
      </c>
      <c r="C107" s="692">
        <f>K105</f>
        <v>0</v>
      </c>
      <c r="H107" s="346"/>
      <c r="I107" s="346"/>
      <c r="J107" s="346"/>
      <c r="K107" s="346"/>
      <c r="L107" s="346"/>
      <c r="M107" s="346"/>
      <c r="N107" s="335"/>
      <c r="O107" s="335"/>
      <c r="P107" s="335"/>
    </row>
    <row r="109" spans="1:26" ht="15.75" thickBot="1" x14ac:dyDescent="0.3"/>
    <row r="110" spans="1:26" ht="30.75" thickBot="1" x14ac:dyDescent="0.3">
      <c r="B110" s="693" t="s">
        <v>96</v>
      </c>
      <c r="C110" s="694" t="s">
        <v>97</v>
      </c>
      <c r="D110" s="693" t="s">
        <v>29</v>
      </c>
      <c r="E110" s="694" t="s">
        <v>98</v>
      </c>
    </row>
    <row r="111" spans="1:26" x14ac:dyDescent="0.25">
      <c r="B111" s="695" t="s">
        <v>99</v>
      </c>
      <c r="C111" s="696">
        <v>20</v>
      </c>
      <c r="D111" s="696">
        <v>0</v>
      </c>
      <c r="E111" s="1181">
        <f>+D111+D112+D113</f>
        <v>0</v>
      </c>
    </row>
    <row r="112" spans="1:26" x14ac:dyDescent="0.25">
      <c r="B112" s="695" t="s">
        <v>100</v>
      </c>
      <c r="C112" s="514">
        <v>30</v>
      </c>
      <c r="D112" s="691">
        <v>0</v>
      </c>
      <c r="E112" s="1182"/>
    </row>
    <row r="113" spans="2:17" ht="15.75" thickBot="1" x14ac:dyDescent="0.3">
      <c r="B113" s="695" t="s">
        <v>101</v>
      </c>
      <c r="C113" s="697">
        <v>40</v>
      </c>
      <c r="D113" s="697">
        <v>0</v>
      </c>
      <c r="E113" s="1183"/>
    </row>
    <row r="115" spans="2:17" ht="15.75" thickBot="1" x14ac:dyDescent="0.3"/>
    <row r="116" spans="2:17" ht="27" thickBot="1" x14ac:dyDescent="0.3">
      <c r="B116" s="1146" t="s">
        <v>102</v>
      </c>
      <c r="C116" s="1147"/>
      <c r="D116" s="1147"/>
      <c r="E116" s="1147"/>
      <c r="F116" s="1147"/>
      <c r="G116" s="1147"/>
      <c r="H116" s="1147"/>
      <c r="I116" s="1147"/>
      <c r="J116" s="1147"/>
      <c r="K116" s="1147"/>
      <c r="L116" s="1147"/>
      <c r="M116" s="1147"/>
      <c r="N116" s="1148"/>
    </row>
    <row r="118" spans="2:17" x14ac:dyDescent="0.25">
      <c r="B118" s="1096" t="s">
        <v>77</v>
      </c>
      <c r="C118" s="1096" t="s">
        <v>78</v>
      </c>
      <c r="D118" s="1096" t="s">
        <v>79</v>
      </c>
      <c r="E118" s="1096" t="s">
        <v>80</v>
      </c>
      <c r="F118" s="1096" t="s">
        <v>81</v>
      </c>
      <c r="G118" s="1096" t="s">
        <v>82</v>
      </c>
      <c r="H118" s="1096" t="s">
        <v>83</v>
      </c>
      <c r="I118" s="1096" t="s">
        <v>84</v>
      </c>
      <c r="J118" s="1093" t="s">
        <v>85</v>
      </c>
      <c r="K118" s="1094"/>
      <c r="L118" s="1095"/>
      <c r="M118" s="1096" t="s">
        <v>86</v>
      </c>
      <c r="N118" s="1096" t="s">
        <v>692</v>
      </c>
      <c r="O118" s="1096" t="s">
        <v>693</v>
      </c>
      <c r="P118" s="1098" t="s">
        <v>21</v>
      </c>
      <c r="Q118" s="1099"/>
    </row>
    <row r="119" spans="2:17" ht="41.25" customHeight="1" x14ac:dyDescent="0.25">
      <c r="B119" s="1097"/>
      <c r="C119" s="1097"/>
      <c r="D119" s="1097"/>
      <c r="E119" s="1097"/>
      <c r="F119" s="1097"/>
      <c r="G119" s="1097"/>
      <c r="H119" s="1097"/>
      <c r="I119" s="1097"/>
      <c r="J119" s="667" t="s">
        <v>87</v>
      </c>
      <c r="K119" s="667" t="s">
        <v>88</v>
      </c>
      <c r="L119" s="667" t="s">
        <v>89</v>
      </c>
      <c r="M119" s="1097"/>
      <c r="N119" s="1097"/>
      <c r="O119" s="1097"/>
      <c r="P119" s="1100"/>
      <c r="Q119" s="1101"/>
    </row>
    <row r="120" spans="2:17" s="883" customFormat="1" ht="41.25" customHeight="1" x14ac:dyDescent="0.25">
      <c r="B120" s="1362" t="s">
        <v>1036</v>
      </c>
      <c r="C120" s="1364">
        <v>470</v>
      </c>
      <c r="D120" s="1366" t="s">
        <v>1037</v>
      </c>
      <c r="E120" s="1352">
        <v>52228410</v>
      </c>
      <c r="F120" s="1352" t="s">
        <v>527</v>
      </c>
      <c r="G120" s="1352" t="s">
        <v>970</v>
      </c>
      <c r="H120" s="1358" t="s">
        <v>1038</v>
      </c>
      <c r="I120" s="999" t="s">
        <v>1039</v>
      </c>
      <c r="J120" s="678" t="s">
        <v>994</v>
      </c>
      <c r="K120" s="678" t="s">
        <v>1040</v>
      </c>
      <c r="L120" s="904" t="s">
        <v>1041</v>
      </c>
      <c r="M120" s="1125" t="s">
        <v>0</v>
      </c>
      <c r="N120" s="1360" t="s">
        <v>0</v>
      </c>
      <c r="O120" s="1360" t="s">
        <v>0</v>
      </c>
      <c r="P120" s="1354"/>
      <c r="Q120" s="1355"/>
    </row>
    <row r="121" spans="2:17" ht="30" x14ac:dyDescent="0.25">
      <c r="B121" s="1363"/>
      <c r="C121" s="1365"/>
      <c r="D121" s="1367"/>
      <c r="E121" s="1353"/>
      <c r="F121" s="1353"/>
      <c r="G121" s="1353"/>
      <c r="H121" s="1359"/>
      <c r="I121" s="1000"/>
      <c r="J121" s="678" t="s">
        <v>1042</v>
      </c>
      <c r="K121" s="351" t="s">
        <v>1043</v>
      </c>
      <c r="L121" s="524" t="s">
        <v>1044</v>
      </c>
      <c r="M121" s="1126"/>
      <c r="N121" s="1361"/>
      <c r="O121" s="1361"/>
      <c r="P121" s="1356"/>
      <c r="Q121" s="1357"/>
    </row>
    <row r="122" spans="2:17" s="700" customFormat="1" ht="135.75" customHeight="1" x14ac:dyDescent="0.25">
      <c r="B122" s="678" t="s">
        <v>721</v>
      </c>
      <c r="C122" s="671">
        <v>470</v>
      </c>
      <c r="D122" s="678" t="s">
        <v>1045</v>
      </c>
      <c r="E122" s="654">
        <v>40378171</v>
      </c>
      <c r="F122" s="678" t="s">
        <v>110</v>
      </c>
      <c r="G122" s="654" t="s">
        <v>970</v>
      </c>
      <c r="H122" s="905">
        <v>34796</v>
      </c>
      <c r="I122" s="312" t="s">
        <v>1046</v>
      </c>
      <c r="J122" s="678" t="s">
        <v>1047</v>
      </c>
      <c r="K122" s="351" t="s">
        <v>1048</v>
      </c>
      <c r="L122" s="524" t="s">
        <v>1049</v>
      </c>
      <c r="M122" s="655" t="s">
        <v>20</v>
      </c>
      <c r="N122" s="655" t="s">
        <v>20</v>
      </c>
      <c r="O122" s="655" t="s">
        <v>0</v>
      </c>
      <c r="P122" s="1179" t="s">
        <v>1050</v>
      </c>
      <c r="Q122" s="1180"/>
    </row>
    <row r="123" spans="2:17" s="700" customFormat="1" ht="45" customHeight="1" x14ac:dyDescent="0.25">
      <c r="B123" s="678" t="s">
        <v>728</v>
      </c>
      <c r="C123" s="671">
        <v>470</v>
      </c>
      <c r="D123" s="656" t="s">
        <v>1051</v>
      </c>
      <c r="E123" s="739">
        <v>11323570</v>
      </c>
      <c r="F123" s="739" t="s">
        <v>527</v>
      </c>
      <c r="G123" s="656" t="s">
        <v>508</v>
      </c>
      <c r="H123" s="906">
        <v>36056</v>
      </c>
      <c r="I123" s="739" t="s">
        <v>1046</v>
      </c>
      <c r="J123" s="678" t="s">
        <v>994</v>
      </c>
      <c r="K123" s="739" t="s">
        <v>1052</v>
      </c>
      <c r="L123" s="907" t="s">
        <v>1053</v>
      </c>
      <c r="M123" s="655" t="s">
        <v>0</v>
      </c>
      <c r="N123" s="655" t="s">
        <v>0</v>
      </c>
      <c r="O123" s="655" t="s">
        <v>0</v>
      </c>
      <c r="P123" s="1177" t="s">
        <v>1054</v>
      </c>
      <c r="Q123" s="1072"/>
    </row>
    <row r="124" spans="2:17" x14ac:dyDescent="0.25">
      <c r="B124" s="656"/>
      <c r="C124" s="738"/>
      <c r="D124" s="656"/>
      <c r="E124" s="739"/>
      <c r="F124" s="739"/>
      <c r="G124" s="656"/>
      <c r="H124" s="906"/>
      <c r="I124" s="739"/>
      <c r="J124" s="678"/>
      <c r="K124" s="739"/>
      <c r="L124" s="739"/>
      <c r="M124" s="739"/>
      <c r="N124" s="739"/>
      <c r="O124" s="739"/>
      <c r="P124" s="863"/>
      <c r="Q124" s="864"/>
    </row>
    <row r="126" spans="2:17" ht="15.75" thickBot="1" x14ac:dyDescent="0.3"/>
    <row r="127" spans="2:17" ht="30" x14ac:dyDescent="0.25">
      <c r="B127" s="659" t="s">
        <v>19</v>
      </c>
      <c r="C127" s="659" t="s">
        <v>96</v>
      </c>
      <c r="D127" s="667" t="s">
        <v>97</v>
      </c>
      <c r="E127" s="659" t="s">
        <v>29</v>
      </c>
      <c r="F127" s="694" t="s">
        <v>103</v>
      </c>
      <c r="G127" s="701"/>
    </row>
    <row r="128" spans="2:17" ht="105" customHeight="1" x14ac:dyDescent="0.2">
      <c r="B128" s="1137" t="s">
        <v>104</v>
      </c>
      <c r="C128" s="702" t="s">
        <v>105</v>
      </c>
      <c r="D128" s="691">
        <v>25</v>
      </c>
      <c r="E128" s="691">
        <v>25</v>
      </c>
      <c r="F128" s="1088">
        <f>+E128+E129+E130</f>
        <v>35</v>
      </c>
      <c r="G128" s="703"/>
    </row>
    <row r="129" spans="2:7" ht="75" customHeight="1" x14ac:dyDescent="0.2">
      <c r="B129" s="1137"/>
      <c r="C129" s="702" t="s">
        <v>106</v>
      </c>
      <c r="D129" s="521">
        <v>25</v>
      </c>
      <c r="E129" s="691">
        <v>0</v>
      </c>
      <c r="F129" s="1089"/>
      <c r="G129" s="703"/>
    </row>
    <row r="130" spans="2:7" ht="60" x14ac:dyDescent="0.2">
      <c r="B130" s="1137"/>
      <c r="C130" s="702" t="s">
        <v>107</v>
      </c>
      <c r="D130" s="691">
        <v>10</v>
      </c>
      <c r="E130" s="691">
        <v>10</v>
      </c>
      <c r="F130" s="1090"/>
      <c r="G130" s="703"/>
    </row>
    <row r="131" spans="2:7" x14ac:dyDescent="0.25">
      <c r="C131"/>
    </row>
    <row r="134" spans="2:7" x14ac:dyDescent="0.25">
      <c r="B134" s="647" t="s">
        <v>108</v>
      </c>
    </row>
    <row r="137" spans="2:7" x14ac:dyDescent="0.25">
      <c r="B137" s="658" t="s">
        <v>19</v>
      </c>
      <c r="C137" s="658" t="s">
        <v>28</v>
      </c>
      <c r="D137" s="659" t="s">
        <v>29</v>
      </c>
      <c r="E137" s="659" t="s">
        <v>30</v>
      </c>
    </row>
    <row r="138" spans="2:7" ht="42.75" x14ac:dyDescent="0.25">
      <c r="B138" s="704" t="s">
        <v>735</v>
      </c>
      <c r="C138" s="705">
        <v>40</v>
      </c>
      <c r="D138" s="691">
        <f>+E111</f>
        <v>0</v>
      </c>
      <c r="E138" s="1141">
        <f>+D138+D139</f>
        <v>35</v>
      </c>
    </row>
    <row r="139" spans="2:7" ht="71.25" x14ac:dyDescent="0.25">
      <c r="B139" s="704" t="s">
        <v>736</v>
      </c>
      <c r="C139" s="705">
        <v>60</v>
      </c>
      <c r="D139" s="691">
        <f>+F128</f>
        <v>35</v>
      </c>
      <c r="E139" s="1142"/>
    </row>
  </sheetData>
  <mergeCells count="85">
    <mergeCell ref="E31:F31"/>
    <mergeCell ref="C9:N9"/>
    <mergeCell ref="B2:P2"/>
    <mergeCell ref="B4:P4"/>
    <mergeCell ref="A5:L5"/>
    <mergeCell ref="C7:N7"/>
    <mergeCell ref="C8:N8"/>
    <mergeCell ref="C10:N10"/>
    <mergeCell ref="C11:E11"/>
    <mergeCell ref="B15:C22"/>
    <mergeCell ref="B23:C23"/>
    <mergeCell ref="E30:F30"/>
    <mergeCell ref="P67:Q67"/>
    <mergeCell ref="E32:F32"/>
    <mergeCell ref="E33:F33"/>
    <mergeCell ref="E34:F34"/>
    <mergeCell ref="E41:E42"/>
    <mergeCell ref="M46:N46"/>
    <mergeCell ref="C59:N59"/>
    <mergeCell ref="B61:N61"/>
    <mergeCell ref="P64:Q64"/>
    <mergeCell ref="P65:Q65"/>
    <mergeCell ref="P66:Q66"/>
    <mergeCell ref="B55:B56"/>
    <mergeCell ref="C55:C56"/>
    <mergeCell ref="D55:E55"/>
    <mergeCell ref="B82:B83"/>
    <mergeCell ref="C82:C83"/>
    <mergeCell ref="D82:D83"/>
    <mergeCell ref="E82:E83"/>
    <mergeCell ref="F82:F83"/>
    <mergeCell ref="P68:Q68"/>
    <mergeCell ref="P69:Q69"/>
    <mergeCell ref="P70:Q70"/>
    <mergeCell ref="P71:Q71"/>
    <mergeCell ref="B77:N77"/>
    <mergeCell ref="E111:E113"/>
    <mergeCell ref="O82:O83"/>
    <mergeCell ref="P82:Q83"/>
    <mergeCell ref="P84:Q84"/>
    <mergeCell ref="P85:Q85"/>
    <mergeCell ref="P86:Q86"/>
    <mergeCell ref="P87:Q87"/>
    <mergeCell ref="G82:G83"/>
    <mergeCell ref="H82:H83"/>
    <mergeCell ref="I82:I83"/>
    <mergeCell ref="J82:L82"/>
    <mergeCell ref="M82:M83"/>
    <mergeCell ref="N82:N83"/>
    <mergeCell ref="B90:N90"/>
    <mergeCell ref="D93:E93"/>
    <mergeCell ref="D94:E94"/>
    <mergeCell ref="B97:P97"/>
    <mergeCell ref="B100:N100"/>
    <mergeCell ref="G120:G121"/>
    <mergeCell ref="B116:N116"/>
    <mergeCell ref="B118:B119"/>
    <mergeCell ref="C118:C119"/>
    <mergeCell ref="D118:D119"/>
    <mergeCell ref="E118:E119"/>
    <mergeCell ref="F118:F119"/>
    <mergeCell ref="G118:G119"/>
    <mergeCell ref="H118:H119"/>
    <mergeCell ref="I118:I119"/>
    <mergeCell ref="J118:L118"/>
    <mergeCell ref="B120:B121"/>
    <mergeCell ref="C120:C121"/>
    <mergeCell ref="D120:D121"/>
    <mergeCell ref="E120:E121"/>
    <mergeCell ref="F120:F121"/>
    <mergeCell ref="P120:Q121"/>
    <mergeCell ref="M118:M119"/>
    <mergeCell ref="N118:N119"/>
    <mergeCell ref="O118:O119"/>
    <mergeCell ref="P118:Q119"/>
    <mergeCell ref="H120:H121"/>
    <mergeCell ref="I120:I121"/>
    <mergeCell ref="M120:M121"/>
    <mergeCell ref="N120:N121"/>
    <mergeCell ref="O120:O121"/>
    <mergeCell ref="P122:Q122"/>
    <mergeCell ref="P123:Q123"/>
    <mergeCell ref="B128:B130"/>
    <mergeCell ref="F128:F130"/>
    <mergeCell ref="E138:E139"/>
  </mergeCells>
  <dataValidations count="2">
    <dataValidation type="decimal" allowBlank="1" showInputMessage="1" showErrorMessage="1" sqref="WVH983055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55 VRT983055 VHX983055 UYB983055 UOF983055 UEJ983055 TUN983055 TKR983055 TAV983055 SQZ983055 SHD983055 RXH983055 RNL983055 RDP983055 QTT983055 QJX983055 QAB983055 PQF983055 PGJ983055 OWN983055 OMR983055 OCV983055 NSZ983055 NJD983055 MZH983055 MPL983055 MFP983055 LVT983055 LLX983055 LCB983055 KSF983055 KIJ983055 JYN983055 JOR983055 JEV983055 IUZ983055 ILD983055 IBH983055 HRL983055 HHP983055 GXT983055 GNX983055 GEB983055 FUF983055 FKJ983055 FAN983055 EQR983055 EGV983055 DWZ983055 DND983055 DDH983055 CTL983055 CJP983055 BZT983055 BPX983055 BGB983055 AWF983055 AMJ983055 ACN983055 SR983055 IV983055 C983055 WVH917519 WLL917519 WBP917519 VRT917519 VHX917519 UYB917519 UOF917519 UEJ917519 TUN917519 TKR917519 TAV917519 SQZ917519 SHD917519 RXH917519 RNL917519 RDP917519 QTT917519 QJX917519 QAB917519 PQF917519 PGJ917519 OWN917519 OMR917519 OCV917519 NSZ917519 NJD917519 MZH917519 MPL917519 MFP917519 LVT917519 LLX917519 LCB917519 KSF917519 KIJ917519 JYN917519 JOR917519 JEV917519 IUZ917519 ILD917519 IBH917519 HRL917519 HHP917519 GXT917519 GNX917519 GEB917519 FUF917519 FKJ917519 FAN917519 EQR917519 EGV917519 DWZ917519 DND917519 DDH917519 CTL917519 CJP917519 BZT917519 BPX917519 BGB917519 AWF917519 AMJ917519 ACN917519 SR917519 IV917519 C917519 WVH851983 WLL851983 WBP851983 VRT851983 VHX851983 UYB851983 UOF851983 UEJ851983 TUN851983 TKR851983 TAV851983 SQZ851983 SHD851983 RXH851983 RNL851983 RDP851983 QTT851983 QJX851983 QAB851983 PQF851983 PGJ851983 OWN851983 OMR851983 OCV851983 NSZ851983 NJD851983 MZH851983 MPL851983 MFP851983 LVT851983 LLX851983 LCB851983 KSF851983 KIJ851983 JYN851983 JOR851983 JEV851983 IUZ851983 ILD851983 IBH851983 HRL851983 HHP851983 GXT851983 GNX851983 GEB851983 FUF851983 FKJ851983 FAN851983 EQR851983 EGV851983 DWZ851983 DND851983 DDH851983 CTL851983 CJP851983 BZT851983 BPX851983 BGB851983 AWF851983 AMJ851983 ACN851983 SR851983 IV851983 C851983 WVH786447 WLL786447 WBP786447 VRT786447 VHX786447 UYB786447 UOF786447 UEJ786447 TUN786447 TKR786447 TAV786447 SQZ786447 SHD786447 RXH786447 RNL786447 RDP786447 QTT786447 QJX786447 QAB786447 PQF786447 PGJ786447 OWN786447 OMR786447 OCV786447 NSZ786447 NJD786447 MZH786447 MPL786447 MFP786447 LVT786447 LLX786447 LCB786447 KSF786447 KIJ786447 JYN786447 JOR786447 JEV786447 IUZ786447 ILD786447 IBH786447 HRL786447 HHP786447 GXT786447 GNX786447 GEB786447 FUF786447 FKJ786447 FAN786447 EQR786447 EGV786447 DWZ786447 DND786447 DDH786447 CTL786447 CJP786447 BZT786447 BPX786447 BGB786447 AWF786447 AMJ786447 ACN786447 SR786447 IV786447 C786447 WVH720911 WLL720911 WBP720911 VRT720911 VHX720911 UYB720911 UOF720911 UEJ720911 TUN720911 TKR720911 TAV720911 SQZ720911 SHD720911 RXH720911 RNL720911 RDP720911 QTT720911 QJX720911 QAB720911 PQF720911 PGJ720911 OWN720911 OMR720911 OCV720911 NSZ720911 NJD720911 MZH720911 MPL720911 MFP720911 LVT720911 LLX720911 LCB720911 KSF720911 KIJ720911 JYN720911 JOR720911 JEV720911 IUZ720911 ILD720911 IBH720911 HRL720911 HHP720911 GXT720911 GNX720911 GEB720911 FUF720911 FKJ720911 FAN720911 EQR720911 EGV720911 DWZ720911 DND720911 DDH720911 CTL720911 CJP720911 BZT720911 BPX720911 BGB720911 AWF720911 AMJ720911 ACN720911 SR720911 IV720911 C720911 WVH655375 WLL655375 WBP655375 VRT655375 VHX655375 UYB655375 UOF655375 UEJ655375 TUN655375 TKR655375 TAV655375 SQZ655375 SHD655375 RXH655375 RNL655375 RDP655375 QTT655375 QJX655375 QAB655375 PQF655375 PGJ655375 OWN655375 OMR655375 OCV655375 NSZ655375 NJD655375 MZH655375 MPL655375 MFP655375 LVT655375 LLX655375 LCB655375 KSF655375 KIJ655375 JYN655375 JOR655375 JEV655375 IUZ655375 ILD655375 IBH655375 HRL655375 HHP655375 GXT655375 GNX655375 GEB655375 FUF655375 FKJ655375 FAN655375 EQR655375 EGV655375 DWZ655375 DND655375 DDH655375 CTL655375 CJP655375 BZT655375 BPX655375 BGB655375 AWF655375 AMJ655375 ACN655375 SR655375 IV655375 C655375 WVH589839 WLL589839 WBP589839 VRT589839 VHX589839 UYB589839 UOF589839 UEJ589839 TUN589839 TKR589839 TAV589839 SQZ589839 SHD589839 RXH589839 RNL589839 RDP589839 QTT589839 QJX589839 QAB589839 PQF589839 PGJ589839 OWN589839 OMR589839 OCV589839 NSZ589839 NJD589839 MZH589839 MPL589839 MFP589839 LVT589839 LLX589839 LCB589839 KSF589839 KIJ589839 JYN589839 JOR589839 JEV589839 IUZ589839 ILD589839 IBH589839 HRL589839 HHP589839 GXT589839 GNX589839 GEB589839 FUF589839 FKJ589839 FAN589839 EQR589839 EGV589839 DWZ589839 DND589839 DDH589839 CTL589839 CJP589839 BZT589839 BPX589839 BGB589839 AWF589839 AMJ589839 ACN589839 SR589839 IV589839 C589839 WVH524303 WLL524303 WBP524303 VRT524303 VHX524303 UYB524303 UOF524303 UEJ524303 TUN524303 TKR524303 TAV524303 SQZ524303 SHD524303 RXH524303 RNL524303 RDP524303 QTT524303 QJX524303 QAB524303 PQF524303 PGJ524303 OWN524303 OMR524303 OCV524303 NSZ524303 NJD524303 MZH524303 MPL524303 MFP524303 LVT524303 LLX524303 LCB524303 KSF524303 KIJ524303 JYN524303 JOR524303 JEV524303 IUZ524303 ILD524303 IBH524303 HRL524303 HHP524303 GXT524303 GNX524303 GEB524303 FUF524303 FKJ524303 FAN524303 EQR524303 EGV524303 DWZ524303 DND524303 DDH524303 CTL524303 CJP524303 BZT524303 BPX524303 BGB524303 AWF524303 AMJ524303 ACN524303 SR524303 IV524303 C524303 WVH458767 WLL458767 WBP458767 VRT458767 VHX458767 UYB458767 UOF458767 UEJ458767 TUN458767 TKR458767 TAV458767 SQZ458767 SHD458767 RXH458767 RNL458767 RDP458767 QTT458767 QJX458767 QAB458767 PQF458767 PGJ458767 OWN458767 OMR458767 OCV458767 NSZ458767 NJD458767 MZH458767 MPL458767 MFP458767 LVT458767 LLX458767 LCB458767 KSF458767 KIJ458767 JYN458767 JOR458767 JEV458767 IUZ458767 ILD458767 IBH458767 HRL458767 HHP458767 GXT458767 GNX458767 GEB458767 FUF458767 FKJ458767 FAN458767 EQR458767 EGV458767 DWZ458767 DND458767 DDH458767 CTL458767 CJP458767 BZT458767 BPX458767 BGB458767 AWF458767 AMJ458767 ACN458767 SR458767 IV458767 C458767 WVH393231 WLL393231 WBP393231 VRT393231 VHX393231 UYB393231 UOF393231 UEJ393231 TUN393231 TKR393231 TAV393231 SQZ393231 SHD393231 RXH393231 RNL393231 RDP393231 QTT393231 QJX393231 QAB393231 PQF393231 PGJ393231 OWN393231 OMR393231 OCV393231 NSZ393231 NJD393231 MZH393231 MPL393231 MFP393231 LVT393231 LLX393231 LCB393231 KSF393231 KIJ393231 JYN393231 JOR393231 JEV393231 IUZ393231 ILD393231 IBH393231 HRL393231 HHP393231 GXT393231 GNX393231 GEB393231 FUF393231 FKJ393231 FAN393231 EQR393231 EGV393231 DWZ393231 DND393231 DDH393231 CTL393231 CJP393231 BZT393231 BPX393231 BGB393231 AWF393231 AMJ393231 ACN393231 SR393231 IV393231 C393231 WVH327695 WLL327695 WBP327695 VRT327695 VHX327695 UYB327695 UOF327695 UEJ327695 TUN327695 TKR327695 TAV327695 SQZ327695 SHD327695 RXH327695 RNL327695 RDP327695 QTT327695 QJX327695 QAB327695 PQF327695 PGJ327695 OWN327695 OMR327695 OCV327695 NSZ327695 NJD327695 MZH327695 MPL327695 MFP327695 LVT327695 LLX327695 LCB327695 KSF327695 KIJ327695 JYN327695 JOR327695 JEV327695 IUZ327695 ILD327695 IBH327695 HRL327695 HHP327695 GXT327695 GNX327695 GEB327695 FUF327695 FKJ327695 FAN327695 EQR327695 EGV327695 DWZ327695 DND327695 DDH327695 CTL327695 CJP327695 BZT327695 BPX327695 BGB327695 AWF327695 AMJ327695 ACN327695 SR327695 IV327695 C327695 WVH262159 WLL262159 WBP262159 VRT262159 VHX262159 UYB262159 UOF262159 UEJ262159 TUN262159 TKR262159 TAV262159 SQZ262159 SHD262159 RXH262159 RNL262159 RDP262159 QTT262159 QJX262159 QAB262159 PQF262159 PGJ262159 OWN262159 OMR262159 OCV262159 NSZ262159 NJD262159 MZH262159 MPL262159 MFP262159 LVT262159 LLX262159 LCB262159 KSF262159 KIJ262159 JYN262159 JOR262159 JEV262159 IUZ262159 ILD262159 IBH262159 HRL262159 HHP262159 GXT262159 GNX262159 GEB262159 FUF262159 FKJ262159 FAN262159 EQR262159 EGV262159 DWZ262159 DND262159 DDH262159 CTL262159 CJP262159 BZT262159 BPX262159 BGB262159 AWF262159 AMJ262159 ACN262159 SR262159 IV262159 C262159 WVH196623 WLL196623 WBP196623 VRT196623 VHX196623 UYB196623 UOF196623 UEJ196623 TUN196623 TKR196623 TAV196623 SQZ196623 SHD196623 RXH196623 RNL196623 RDP196623 QTT196623 QJX196623 QAB196623 PQF196623 PGJ196623 OWN196623 OMR196623 OCV196623 NSZ196623 NJD196623 MZH196623 MPL196623 MFP196623 LVT196623 LLX196623 LCB196623 KSF196623 KIJ196623 JYN196623 JOR196623 JEV196623 IUZ196623 ILD196623 IBH196623 HRL196623 HHP196623 GXT196623 GNX196623 GEB196623 FUF196623 FKJ196623 FAN196623 EQR196623 EGV196623 DWZ196623 DND196623 DDH196623 CTL196623 CJP196623 BZT196623 BPX196623 BGB196623 AWF196623 AMJ196623 ACN196623 SR196623 IV196623 C196623 WVH131087 WLL131087 WBP131087 VRT131087 VHX131087 UYB131087 UOF131087 UEJ131087 TUN131087 TKR131087 TAV131087 SQZ131087 SHD131087 RXH131087 RNL131087 RDP131087 QTT131087 QJX131087 QAB131087 PQF131087 PGJ131087 OWN131087 OMR131087 OCV131087 NSZ131087 NJD131087 MZH131087 MPL131087 MFP131087 LVT131087 LLX131087 LCB131087 KSF131087 KIJ131087 JYN131087 JOR131087 JEV131087 IUZ131087 ILD131087 IBH131087 HRL131087 HHP131087 GXT131087 GNX131087 GEB131087 FUF131087 FKJ131087 FAN131087 EQR131087 EGV131087 DWZ131087 DND131087 DDH131087 CTL131087 CJP131087 BZT131087 BPX131087 BGB131087 AWF131087 AMJ131087 ACN131087 SR131087 IV131087 C131087 WVH65551 WLL65551 WBP65551 VRT65551 VHX65551 UYB65551 UOF65551 UEJ65551 TUN65551 TKR65551 TAV65551 SQZ65551 SHD65551 RXH65551 RNL65551 RDP65551 QTT65551 QJX65551 QAB65551 PQF65551 PGJ65551 OWN65551 OMR65551 OCV65551 NSZ65551 NJD65551 MZH65551 MPL65551 MFP65551 LVT65551 LLX65551 LCB65551 KSF65551 KIJ65551 JYN65551 JOR65551 JEV65551 IUZ65551 ILD65551 IBH65551 HRL65551 HHP65551 GXT65551 GNX65551 GEB65551 FUF65551 FKJ65551 FAN65551 EQR65551 EGV65551 DWZ65551 DND65551 DDH65551 CTL65551 CJP65551 BZT65551 BPX65551 BGB65551 AWF65551 AMJ65551 ACN65551 SR65551 IV65551 C65551 WLL983055">
      <formula1>0</formula1>
      <formula2>1</formula2>
    </dataValidation>
    <dataValidation type="list" allowBlank="1" showInputMessage="1" showErrorMessage="1" sqref="WVE983055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55 WBM983055 VRQ983055 VHU983055 UXY983055 UOC983055 UEG983055 TUK983055 TKO983055 TAS983055 SQW983055 SHA983055 RXE983055 RNI983055 RDM983055 QTQ983055 QJU983055 PZY983055 PQC983055 PGG983055 OWK983055 OMO983055 OCS983055 NSW983055 NJA983055 MZE983055 MPI983055 MFM983055 LVQ983055 LLU983055 LBY983055 KSC983055 KIG983055 JYK983055 JOO983055 JES983055 IUW983055 ILA983055 IBE983055 HRI983055 HHM983055 GXQ983055 GNU983055 GDY983055 FUC983055 FKG983055 FAK983055 EQO983055 EGS983055 DWW983055 DNA983055 DDE983055 CTI983055 CJM983055 BZQ983055 BPU983055 BFY983055 AWC983055 AMG983055 ACK983055 SO983055 IS983055 A983055 WVE917519 WLI917519 WBM917519 VRQ917519 VHU917519 UXY917519 UOC917519 UEG917519 TUK917519 TKO917519 TAS917519 SQW917519 SHA917519 RXE917519 RNI917519 RDM917519 QTQ917519 QJU917519 PZY917519 PQC917519 PGG917519 OWK917519 OMO917519 OCS917519 NSW917519 NJA917519 MZE917519 MPI917519 MFM917519 LVQ917519 LLU917519 LBY917519 KSC917519 KIG917519 JYK917519 JOO917519 JES917519 IUW917519 ILA917519 IBE917519 HRI917519 HHM917519 GXQ917519 GNU917519 GDY917519 FUC917519 FKG917519 FAK917519 EQO917519 EGS917519 DWW917519 DNA917519 DDE917519 CTI917519 CJM917519 BZQ917519 BPU917519 BFY917519 AWC917519 AMG917519 ACK917519 SO917519 IS917519 A917519 WVE851983 WLI851983 WBM851983 VRQ851983 VHU851983 UXY851983 UOC851983 UEG851983 TUK851983 TKO851983 TAS851983 SQW851983 SHA851983 RXE851983 RNI851983 RDM851983 QTQ851983 QJU851983 PZY851983 PQC851983 PGG851983 OWK851983 OMO851983 OCS851983 NSW851983 NJA851983 MZE851983 MPI851983 MFM851983 LVQ851983 LLU851983 LBY851983 KSC851983 KIG851983 JYK851983 JOO851983 JES851983 IUW851983 ILA851983 IBE851983 HRI851983 HHM851983 GXQ851983 GNU851983 GDY851983 FUC851983 FKG851983 FAK851983 EQO851983 EGS851983 DWW851983 DNA851983 DDE851983 CTI851983 CJM851983 BZQ851983 BPU851983 BFY851983 AWC851983 AMG851983 ACK851983 SO851983 IS851983 A851983 WVE786447 WLI786447 WBM786447 VRQ786447 VHU786447 UXY786447 UOC786447 UEG786447 TUK786447 TKO786447 TAS786447 SQW786447 SHA786447 RXE786447 RNI786447 RDM786447 QTQ786447 QJU786447 PZY786447 PQC786447 PGG786447 OWK786447 OMO786447 OCS786447 NSW786447 NJA786447 MZE786447 MPI786447 MFM786447 LVQ786447 LLU786447 LBY786447 KSC786447 KIG786447 JYK786447 JOO786447 JES786447 IUW786447 ILA786447 IBE786447 HRI786447 HHM786447 GXQ786447 GNU786447 GDY786447 FUC786447 FKG786447 FAK786447 EQO786447 EGS786447 DWW786447 DNA786447 DDE786447 CTI786447 CJM786447 BZQ786447 BPU786447 BFY786447 AWC786447 AMG786447 ACK786447 SO786447 IS786447 A786447 WVE720911 WLI720911 WBM720911 VRQ720911 VHU720911 UXY720911 UOC720911 UEG720911 TUK720911 TKO720911 TAS720911 SQW720911 SHA720911 RXE720911 RNI720911 RDM720911 QTQ720911 QJU720911 PZY720911 PQC720911 PGG720911 OWK720911 OMO720911 OCS720911 NSW720911 NJA720911 MZE720911 MPI720911 MFM720911 LVQ720911 LLU720911 LBY720911 KSC720911 KIG720911 JYK720911 JOO720911 JES720911 IUW720911 ILA720911 IBE720911 HRI720911 HHM720911 GXQ720911 GNU720911 GDY720911 FUC720911 FKG720911 FAK720911 EQO720911 EGS720911 DWW720911 DNA720911 DDE720911 CTI720911 CJM720911 BZQ720911 BPU720911 BFY720911 AWC720911 AMG720911 ACK720911 SO720911 IS720911 A720911 WVE655375 WLI655375 WBM655375 VRQ655375 VHU655375 UXY655375 UOC655375 UEG655375 TUK655375 TKO655375 TAS655375 SQW655375 SHA655375 RXE655375 RNI655375 RDM655375 QTQ655375 QJU655375 PZY655375 PQC655375 PGG655375 OWK655375 OMO655375 OCS655375 NSW655375 NJA655375 MZE655375 MPI655375 MFM655375 LVQ655375 LLU655375 LBY655375 KSC655375 KIG655375 JYK655375 JOO655375 JES655375 IUW655375 ILA655375 IBE655375 HRI655375 HHM655375 GXQ655375 GNU655375 GDY655375 FUC655375 FKG655375 FAK655375 EQO655375 EGS655375 DWW655375 DNA655375 DDE655375 CTI655375 CJM655375 BZQ655375 BPU655375 BFY655375 AWC655375 AMG655375 ACK655375 SO655375 IS655375 A655375 WVE589839 WLI589839 WBM589839 VRQ589839 VHU589839 UXY589839 UOC589839 UEG589839 TUK589839 TKO589839 TAS589839 SQW589839 SHA589839 RXE589839 RNI589839 RDM589839 QTQ589839 QJU589839 PZY589839 PQC589839 PGG589839 OWK589839 OMO589839 OCS589839 NSW589839 NJA589839 MZE589839 MPI589839 MFM589839 LVQ589839 LLU589839 LBY589839 KSC589839 KIG589839 JYK589839 JOO589839 JES589839 IUW589839 ILA589839 IBE589839 HRI589839 HHM589839 GXQ589839 GNU589839 GDY589839 FUC589839 FKG589839 FAK589839 EQO589839 EGS589839 DWW589839 DNA589839 DDE589839 CTI589839 CJM589839 BZQ589839 BPU589839 BFY589839 AWC589839 AMG589839 ACK589839 SO589839 IS589839 A589839 WVE524303 WLI524303 WBM524303 VRQ524303 VHU524303 UXY524303 UOC524303 UEG524303 TUK524303 TKO524303 TAS524303 SQW524303 SHA524303 RXE524303 RNI524303 RDM524303 QTQ524303 QJU524303 PZY524303 PQC524303 PGG524303 OWK524303 OMO524303 OCS524303 NSW524303 NJA524303 MZE524303 MPI524303 MFM524303 LVQ524303 LLU524303 LBY524303 KSC524303 KIG524303 JYK524303 JOO524303 JES524303 IUW524303 ILA524303 IBE524303 HRI524303 HHM524303 GXQ524303 GNU524303 GDY524303 FUC524303 FKG524303 FAK524303 EQO524303 EGS524303 DWW524303 DNA524303 DDE524303 CTI524303 CJM524303 BZQ524303 BPU524303 BFY524303 AWC524303 AMG524303 ACK524303 SO524303 IS524303 A524303 WVE458767 WLI458767 WBM458767 VRQ458767 VHU458767 UXY458767 UOC458767 UEG458767 TUK458767 TKO458767 TAS458767 SQW458767 SHA458767 RXE458767 RNI458767 RDM458767 QTQ458767 QJU458767 PZY458767 PQC458767 PGG458767 OWK458767 OMO458767 OCS458767 NSW458767 NJA458767 MZE458767 MPI458767 MFM458767 LVQ458767 LLU458767 LBY458767 KSC458767 KIG458767 JYK458767 JOO458767 JES458767 IUW458767 ILA458767 IBE458767 HRI458767 HHM458767 GXQ458767 GNU458767 GDY458767 FUC458767 FKG458767 FAK458767 EQO458767 EGS458767 DWW458767 DNA458767 DDE458767 CTI458767 CJM458767 BZQ458767 BPU458767 BFY458767 AWC458767 AMG458767 ACK458767 SO458767 IS458767 A458767 WVE393231 WLI393231 WBM393231 VRQ393231 VHU393231 UXY393231 UOC393231 UEG393231 TUK393231 TKO393231 TAS393231 SQW393231 SHA393231 RXE393231 RNI393231 RDM393231 QTQ393231 QJU393231 PZY393231 PQC393231 PGG393231 OWK393231 OMO393231 OCS393231 NSW393231 NJA393231 MZE393231 MPI393231 MFM393231 LVQ393231 LLU393231 LBY393231 KSC393231 KIG393231 JYK393231 JOO393231 JES393231 IUW393231 ILA393231 IBE393231 HRI393231 HHM393231 GXQ393231 GNU393231 GDY393231 FUC393231 FKG393231 FAK393231 EQO393231 EGS393231 DWW393231 DNA393231 DDE393231 CTI393231 CJM393231 BZQ393231 BPU393231 BFY393231 AWC393231 AMG393231 ACK393231 SO393231 IS393231 A393231 WVE327695 WLI327695 WBM327695 VRQ327695 VHU327695 UXY327695 UOC327695 UEG327695 TUK327695 TKO327695 TAS327695 SQW327695 SHA327695 RXE327695 RNI327695 RDM327695 QTQ327695 QJU327695 PZY327695 PQC327695 PGG327695 OWK327695 OMO327695 OCS327695 NSW327695 NJA327695 MZE327695 MPI327695 MFM327695 LVQ327695 LLU327695 LBY327695 KSC327695 KIG327695 JYK327695 JOO327695 JES327695 IUW327695 ILA327695 IBE327695 HRI327695 HHM327695 GXQ327695 GNU327695 GDY327695 FUC327695 FKG327695 FAK327695 EQO327695 EGS327695 DWW327695 DNA327695 DDE327695 CTI327695 CJM327695 BZQ327695 BPU327695 BFY327695 AWC327695 AMG327695 ACK327695 SO327695 IS327695 A327695 WVE262159 WLI262159 WBM262159 VRQ262159 VHU262159 UXY262159 UOC262159 UEG262159 TUK262159 TKO262159 TAS262159 SQW262159 SHA262159 RXE262159 RNI262159 RDM262159 QTQ262159 QJU262159 PZY262159 PQC262159 PGG262159 OWK262159 OMO262159 OCS262159 NSW262159 NJA262159 MZE262159 MPI262159 MFM262159 LVQ262159 LLU262159 LBY262159 KSC262159 KIG262159 JYK262159 JOO262159 JES262159 IUW262159 ILA262159 IBE262159 HRI262159 HHM262159 GXQ262159 GNU262159 GDY262159 FUC262159 FKG262159 FAK262159 EQO262159 EGS262159 DWW262159 DNA262159 DDE262159 CTI262159 CJM262159 BZQ262159 BPU262159 BFY262159 AWC262159 AMG262159 ACK262159 SO262159 IS262159 A262159 WVE196623 WLI196623 WBM196623 VRQ196623 VHU196623 UXY196623 UOC196623 UEG196623 TUK196623 TKO196623 TAS196623 SQW196623 SHA196623 RXE196623 RNI196623 RDM196623 QTQ196623 QJU196623 PZY196623 PQC196623 PGG196623 OWK196623 OMO196623 OCS196623 NSW196623 NJA196623 MZE196623 MPI196623 MFM196623 LVQ196623 LLU196623 LBY196623 KSC196623 KIG196623 JYK196623 JOO196623 JES196623 IUW196623 ILA196623 IBE196623 HRI196623 HHM196623 GXQ196623 GNU196623 GDY196623 FUC196623 FKG196623 FAK196623 EQO196623 EGS196623 DWW196623 DNA196623 DDE196623 CTI196623 CJM196623 BZQ196623 BPU196623 BFY196623 AWC196623 AMG196623 ACK196623 SO196623 IS196623 A196623 WVE131087 WLI131087 WBM131087 VRQ131087 VHU131087 UXY131087 UOC131087 UEG131087 TUK131087 TKO131087 TAS131087 SQW131087 SHA131087 RXE131087 RNI131087 RDM131087 QTQ131087 QJU131087 PZY131087 PQC131087 PGG131087 OWK131087 OMO131087 OCS131087 NSW131087 NJA131087 MZE131087 MPI131087 MFM131087 LVQ131087 LLU131087 LBY131087 KSC131087 KIG131087 JYK131087 JOO131087 JES131087 IUW131087 ILA131087 IBE131087 HRI131087 HHM131087 GXQ131087 GNU131087 GDY131087 FUC131087 FKG131087 FAK131087 EQO131087 EGS131087 DWW131087 DNA131087 DDE131087 CTI131087 CJM131087 BZQ131087 BPU131087 BFY131087 AWC131087 AMG131087 ACK131087 SO131087 IS131087 A131087 WVE65551 WLI65551 WBM65551 VRQ65551 VHU65551 UXY65551 UOC65551 UEG65551 TUK65551 TKO65551 TAS65551 SQW65551 SHA65551 RXE65551 RNI65551 RDM65551 QTQ65551 QJU65551 PZY65551 PQC65551 PGG65551 OWK65551 OMO65551 OCS65551 NSW65551 NJA65551 MZE65551 MPI65551 MFM65551 LVQ65551 LLU65551 LBY65551 KSC65551 KIG65551 JYK65551 JOO65551 JES65551 IUW65551 ILA65551 IBE65551 HRI65551 HHM65551 GXQ65551 GNU65551 GDY65551 FUC65551 FKG65551 FAK65551 EQO65551 EGS65551 DWW65551 DNA65551 DDE65551 CTI65551 CJM65551 BZQ65551 BPU65551 BFY65551 AWC65551 AMG65551 ACK65551 SO65551 IS65551 A65551">
      <formula1>"1,2,3,4,5"</formula1>
    </dataValidation>
  </dataValidations>
  <pageMargins left="0.7" right="0.7" top="0.75" bottom="0.75" header="0.3" footer="0.3"/>
  <pageSetup orientation="portrait"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0"/>
  <sheetViews>
    <sheetView topLeftCell="A154" zoomScale="80" zoomScaleNormal="80" workbookViewId="0">
      <selection activeCell="D33" sqref="D33"/>
    </sheetView>
  </sheetViews>
  <sheetFormatPr baseColWidth="10" defaultRowHeight="14.25" x14ac:dyDescent="0.2"/>
  <cols>
    <col min="1" max="1" width="11.42578125" style="59"/>
    <col min="2" max="2" width="33" style="59" customWidth="1"/>
    <col min="3" max="3" width="22.85546875" style="59" customWidth="1"/>
    <col min="4" max="4" width="23.42578125" style="59" customWidth="1"/>
    <col min="5" max="5" width="23" style="59" bestFit="1" customWidth="1"/>
    <col min="6" max="7" width="11.42578125" style="59"/>
    <col min="8" max="8" width="18.85546875" style="59" customWidth="1"/>
    <col min="9" max="9" width="12.7109375" style="59" bestFit="1" customWidth="1"/>
    <col min="10" max="10" width="31.5703125" style="59" customWidth="1"/>
    <col min="11" max="11" width="30.28515625" style="59" customWidth="1"/>
    <col min="12" max="12" width="17" style="59" customWidth="1"/>
    <col min="13" max="14" width="11.42578125" style="59"/>
    <col min="15" max="15" width="14.7109375" style="59" customWidth="1"/>
    <col min="16" max="16" width="11.42578125" style="59"/>
    <col min="17" max="17" width="25.85546875" style="59" customWidth="1"/>
    <col min="18" max="257" width="11.42578125" style="59"/>
    <col min="258" max="258" width="33" style="59" customWidth="1"/>
    <col min="259" max="259" width="22.85546875" style="59" customWidth="1"/>
    <col min="260" max="260" width="23.42578125" style="59" customWidth="1"/>
    <col min="261" max="261" width="23" style="59" bestFit="1" customWidth="1"/>
    <col min="262" max="263" width="11.42578125" style="59"/>
    <col min="264" max="264" width="18.85546875" style="59" customWidth="1"/>
    <col min="265" max="265" width="12.7109375" style="59" bestFit="1" customWidth="1"/>
    <col min="266" max="266" width="18.28515625" style="59" customWidth="1"/>
    <col min="267" max="267" width="30.28515625" style="59" customWidth="1"/>
    <col min="268" max="268" width="17" style="59" customWidth="1"/>
    <col min="269" max="270" width="11.42578125" style="59"/>
    <col min="271" max="271" width="14.7109375" style="59" customWidth="1"/>
    <col min="272" max="272" width="11.42578125" style="59"/>
    <col min="273" max="273" width="21" style="59" customWidth="1"/>
    <col min="274" max="513" width="11.42578125" style="59"/>
    <col min="514" max="514" width="33" style="59" customWidth="1"/>
    <col min="515" max="515" width="22.85546875" style="59" customWidth="1"/>
    <col min="516" max="516" width="23.42578125" style="59" customWidth="1"/>
    <col min="517" max="517" width="23" style="59" bestFit="1" customWidth="1"/>
    <col min="518" max="519" width="11.42578125" style="59"/>
    <col min="520" max="520" width="18.85546875" style="59" customWidth="1"/>
    <col min="521" max="521" width="12.7109375" style="59" bestFit="1" customWidth="1"/>
    <col min="522" max="522" width="18.28515625" style="59" customWidth="1"/>
    <col min="523" max="523" width="30.28515625" style="59" customWidth="1"/>
    <col min="524" max="524" width="17" style="59" customWidth="1"/>
    <col min="525" max="526" width="11.42578125" style="59"/>
    <col min="527" max="527" width="14.7109375" style="59" customWidth="1"/>
    <col min="528" max="528" width="11.42578125" style="59"/>
    <col min="529" max="529" width="21" style="59" customWidth="1"/>
    <col min="530" max="769" width="11.42578125" style="59"/>
    <col min="770" max="770" width="33" style="59" customWidth="1"/>
    <col min="771" max="771" width="22.85546875" style="59" customWidth="1"/>
    <col min="772" max="772" width="23.42578125" style="59" customWidth="1"/>
    <col min="773" max="773" width="23" style="59" bestFit="1" customWidth="1"/>
    <col min="774" max="775" width="11.42578125" style="59"/>
    <col min="776" max="776" width="18.85546875" style="59" customWidth="1"/>
    <col min="777" max="777" width="12.7109375" style="59" bestFit="1" customWidth="1"/>
    <col min="778" max="778" width="18.28515625" style="59" customWidth="1"/>
    <col min="779" max="779" width="30.28515625" style="59" customWidth="1"/>
    <col min="780" max="780" width="17" style="59" customWidth="1"/>
    <col min="781" max="782" width="11.42578125" style="59"/>
    <col min="783" max="783" width="14.7109375" style="59" customWidth="1"/>
    <col min="784" max="784" width="11.42578125" style="59"/>
    <col min="785" max="785" width="21" style="59" customWidth="1"/>
    <col min="786" max="1025" width="11.42578125" style="59"/>
    <col min="1026" max="1026" width="33" style="59" customWidth="1"/>
    <col min="1027" max="1027" width="22.85546875" style="59" customWidth="1"/>
    <col min="1028" max="1028" width="23.42578125" style="59" customWidth="1"/>
    <col min="1029" max="1029" width="23" style="59" bestFit="1" customWidth="1"/>
    <col min="1030" max="1031" width="11.42578125" style="59"/>
    <col min="1032" max="1032" width="18.85546875" style="59" customWidth="1"/>
    <col min="1033" max="1033" width="12.7109375" style="59" bestFit="1" customWidth="1"/>
    <col min="1034" max="1034" width="18.28515625" style="59" customWidth="1"/>
    <col min="1035" max="1035" width="30.28515625" style="59" customWidth="1"/>
    <col min="1036" max="1036" width="17" style="59" customWidth="1"/>
    <col min="1037" max="1038" width="11.42578125" style="59"/>
    <col min="1039" max="1039" width="14.7109375" style="59" customWidth="1"/>
    <col min="1040" max="1040" width="11.42578125" style="59"/>
    <col min="1041" max="1041" width="21" style="59" customWidth="1"/>
    <col min="1042" max="1281" width="11.42578125" style="59"/>
    <col min="1282" max="1282" width="33" style="59" customWidth="1"/>
    <col min="1283" max="1283" width="22.85546875" style="59" customWidth="1"/>
    <col min="1284" max="1284" width="23.42578125" style="59" customWidth="1"/>
    <col min="1285" max="1285" width="23" style="59" bestFit="1" customWidth="1"/>
    <col min="1286" max="1287" width="11.42578125" style="59"/>
    <col min="1288" max="1288" width="18.85546875" style="59" customWidth="1"/>
    <col min="1289" max="1289" width="12.7109375" style="59" bestFit="1" customWidth="1"/>
    <col min="1290" max="1290" width="18.28515625" style="59" customWidth="1"/>
    <col min="1291" max="1291" width="30.28515625" style="59" customWidth="1"/>
    <col min="1292" max="1292" width="17" style="59" customWidth="1"/>
    <col min="1293" max="1294" width="11.42578125" style="59"/>
    <col min="1295" max="1295" width="14.7109375" style="59" customWidth="1"/>
    <col min="1296" max="1296" width="11.42578125" style="59"/>
    <col min="1297" max="1297" width="21" style="59" customWidth="1"/>
    <col min="1298" max="1537" width="11.42578125" style="59"/>
    <col min="1538" max="1538" width="33" style="59" customWidth="1"/>
    <col min="1539" max="1539" width="22.85546875" style="59" customWidth="1"/>
    <col min="1540" max="1540" width="23.42578125" style="59" customWidth="1"/>
    <col min="1541" max="1541" width="23" style="59" bestFit="1" customWidth="1"/>
    <col min="1542" max="1543" width="11.42578125" style="59"/>
    <col min="1544" max="1544" width="18.85546875" style="59" customWidth="1"/>
    <col min="1545" max="1545" width="12.7109375" style="59" bestFit="1" customWidth="1"/>
    <col min="1546" max="1546" width="18.28515625" style="59" customWidth="1"/>
    <col min="1547" max="1547" width="30.28515625" style="59" customWidth="1"/>
    <col min="1548" max="1548" width="17" style="59" customWidth="1"/>
    <col min="1549" max="1550" width="11.42578125" style="59"/>
    <col min="1551" max="1551" width="14.7109375" style="59" customWidth="1"/>
    <col min="1552" max="1552" width="11.42578125" style="59"/>
    <col min="1553" max="1553" width="21" style="59" customWidth="1"/>
    <col min="1554" max="1793" width="11.42578125" style="59"/>
    <col min="1794" max="1794" width="33" style="59" customWidth="1"/>
    <col min="1795" max="1795" width="22.85546875" style="59" customWidth="1"/>
    <col min="1796" max="1796" width="23.42578125" style="59" customWidth="1"/>
    <col min="1797" max="1797" width="23" style="59" bestFit="1" customWidth="1"/>
    <col min="1798" max="1799" width="11.42578125" style="59"/>
    <col min="1800" max="1800" width="18.85546875" style="59" customWidth="1"/>
    <col min="1801" max="1801" width="12.7109375" style="59" bestFit="1" customWidth="1"/>
    <col min="1802" max="1802" width="18.28515625" style="59" customWidth="1"/>
    <col min="1803" max="1803" width="30.28515625" style="59" customWidth="1"/>
    <col min="1804" max="1804" width="17" style="59" customWidth="1"/>
    <col min="1805" max="1806" width="11.42578125" style="59"/>
    <col min="1807" max="1807" width="14.7109375" style="59" customWidth="1"/>
    <col min="1808" max="1808" width="11.42578125" style="59"/>
    <col min="1809" max="1809" width="21" style="59" customWidth="1"/>
    <col min="1810" max="2049" width="11.42578125" style="59"/>
    <col min="2050" max="2050" width="33" style="59" customWidth="1"/>
    <col min="2051" max="2051" width="22.85546875" style="59" customWidth="1"/>
    <col min="2052" max="2052" width="23.42578125" style="59" customWidth="1"/>
    <col min="2053" max="2053" width="23" style="59" bestFit="1" customWidth="1"/>
    <col min="2054" max="2055" width="11.42578125" style="59"/>
    <col min="2056" max="2056" width="18.85546875" style="59" customWidth="1"/>
    <col min="2057" max="2057" width="12.7109375" style="59" bestFit="1" customWidth="1"/>
    <col min="2058" max="2058" width="18.28515625" style="59" customWidth="1"/>
    <col min="2059" max="2059" width="30.28515625" style="59" customWidth="1"/>
    <col min="2060" max="2060" width="17" style="59" customWidth="1"/>
    <col min="2061" max="2062" width="11.42578125" style="59"/>
    <col min="2063" max="2063" width="14.7109375" style="59" customWidth="1"/>
    <col min="2064" max="2064" width="11.42578125" style="59"/>
    <col min="2065" max="2065" width="21" style="59" customWidth="1"/>
    <col min="2066" max="2305" width="11.42578125" style="59"/>
    <col min="2306" max="2306" width="33" style="59" customWidth="1"/>
    <col min="2307" max="2307" width="22.85546875" style="59" customWidth="1"/>
    <col min="2308" max="2308" width="23.42578125" style="59" customWidth="1"/>
    <col min="2309" max="2309" width="23" style="59" bestFit="1" customWidth="1"/>
    <col min="2310" max="2311" width="11.42578125" style="59"/>
    <col min="2312" max="2312" width="18.85546875" style="59" customWidth="1"/>
    <col min="2313" max="2313" width="12.7109375" style="59" bestFit="1" customWidth="1"/>
    <col min="2314" max="2314" width="18.28515625" style="59" customWidth="1"/>
    <col min="2315" max="2315" width="30.28515625" style="59" customWidth="1"/>
    <col min="2316" max="2316" width="17" style="59" customWidth="1"/>
    <col min="2317" max="2318" width="11.42578125" style="59"/>
    <col min="2319" max="2319" width="14.7109375" style="59" customWidth="1"/>
    <col min="2320" max="2320" width="11.42578125" style="59"/>
    <col min="2321" max="2321" width="21" style="59" customWidth="1"/>
    <col min="2322" max="2561" width="11.42578125" style="59"/>
    <col min="2562" max="2562" width="33" style="59" customWidth="1"/>
    <col min="2563" max="2563" width="22.85546875" style="59" customWidth="1"/>
    <col min="2564" max="2564" width="23.42578125" style="59" customWidth="1"/>
    <col min="2565" max="2565" width="23" style="59" bestFit="1" customWidth="1"/>
    <col min="2566" max="2567" width="11.42578125" style="59"/>
    <col min="2568" max="2568" width="18.85546875" style="59" customWidth="1"/>
    <col min="2569" max="2569" width="12.7109375" style="59" bestFit="1" customWidth="1"/>
    <col min="2570" max="2570" width="18.28515625" style="59" customWidth="1"/>
    <col min="2571" max="2571" width="30.28515625" style="59" customWidth="1"/>
    <col min="2572" max="2572" width="17" style="59" customWidth="1"/>
    <col min="2573" max="2574" width="11.42578125" style="59"/>
    <col min="2575" max="2575" width="14.7109375" style="59" customWidth="1"/>
    <col min="2576" max="2576" width="11.42578125" style="59"/>
    <col min="2577" max="2577" width="21" style="59" customWidth="1"/>
    <col min="2578" max="2817" width="11.42578125" style="59"/>
    <col min="2818" max="2818" width="33" style="59" customWidth="1"/>
    <col min="2819" max="2819" width="22.85546875" style="59" customWidth="1"/>
    <col min="2820" max="2820" width="23.42578125" style="59" customWidth="1"/>
    <col min="2821" max="2821" width="23" style="59" bestFit="1" customWidth="1"/>
    <col min="2822" max="2823" width="11.42578125" style="59"/>
    <col min="2824" max="2824" width="18.85546875" style="59" customWidth="1"/>
    <col min="2825" max="2825" width="12.7109375" style="59" bestFit="1" customWidth="1"/>
    <col min="2826" max="2826" width="18.28515625" style="59" customWidth="1"/>
    <col min="2827" max="2827" width="30.28515625" style="59" customWidth="1"/>
    <col min="2828" max="2828" width="17" style="59" customWidth="1"/>
    <col min="2829" max="2830" width="11.42578125" style="59"/>
    <col min="2831" max="2831" width="14.7109375" style="59" customWidth="1"/>
    <col min="2832" max="2832" width="11.42578125" style="59"/>
    <col min="2833" max="2833" width="21" style="59" customWidth="1"/>
    <col min="2834" max="3073" width="11.42578125" style="59"/>
    <col min="3074" max="3074" width="33" style="59" customWidth="1"/>
    <col min="3075" max="3075" width="22.85546875" style="59" customWidth="1"/>
    <col min="3076" max="3076" width="23.42578125" style="59" customWidth="1"/>
    <col min="3077" max="3077" width="23" style="59" bestFit="1" customWidth="1"/>
    <col min="3078" max="3079" width="11.42578125" style="59"/>
    <col min="3080" max="3080" width="18.85546875" style="59" customWidth="1"/>
    <col min="3081" max="3081" width="12.7109375" style="59" bestFit="1" customWidth="1"/>
    <col min="3082" max="3082" width="18.28515625" style="59" customWidth="1"/>
    <col min="3083" max="3083" width="30.28515625" style="59" customWidth="1"/>
    <col min="3084" max="3084" width="17" style="59" customWidth="1"/>
    <col min="3085" max="3086" width="11.42578125" style="59"/>
    <col min="3087" max="3087" width="14.7109375" style="59" customWidth="1"/>
    <col min="3088" max="3088" width="11.42578125" style="59"/>
    <col min="3089" max="3089" width="21" style="59" customWidth="1"/>
    <col min="3090" max="3329" width="11.42578125" style="59"/>
    <col min="3330" max="3330" width="33" style="59" customWidth="1"/>
    <col min="3331" max="3331" width="22.85546875" style="59" customWidth="1"/>
    <col min="3332" max="3332" width="23.42578125" style="59" customWidth="1"/>
    <col min="3333" max="3333" width="23" style="59" bestFit="1" customWidth="1"/>
    <col min="3334" max="3335" width="11.42578125" style="59"/>
    <col min="3336" max="3336" width="18.85546875" style="59" customWidth="1"/>
    <col min="3337" max="3337" width="12.7109375" style="59" bestFit="1" customWidth="1"/>
    <col min="3338" max="3338" width="18.28515625" style="59" customWidth="1"/>
    <col min="3339" max="3339" width="30.28515625" style="59" customWidth="1"/>
    <col min="3340" max="3340" width="17" style="59" customWidth="1"/>
    <col min="3341" max="3342" width="11.42578125" style="59"/>
    <col min="3343" max="3343" width="14.7109375" style="59" customWidth="1"/>
    <col min="3344" max="3344" width="11.42578125" style="59"/>
    <col min="3345" max="3345" width="21" style="59" customWidth="1"/>
    <col min="3346" max="3585" width="11.42578125" style="59"/>
    <col min="3586" max="3586" width="33" style="59" customWidth="1"/>
    <col min="3587" max="3587" width="22.85546875" style="59" customWidth="1"/>
    <col min="3588" max="3588" width="23.42578125" style="59" customWidth="1"/>
    <col min="3589" max="3589" width="23" style="59" bestFit="1" customWidth="1"/>
    <col min="3590" max="3591" width="11.42578125" style="59"/>
    <col min="3592" max="3592" width="18.85546875" style="59" customWidth="1"/>
    <col min="3593" max="3593" width="12.7109375" style="59" bestFit="1" customWidth="1"/>
    <col min="3594" max="3594" width="18.28515625" style="59" customWidth="1"/>
    <col min="3595" max="3595" width="30.28515625" style="59" customWidth="1"/>
    <col min="3596" max="3596" width="17" style="59" customWidth="1"/>
    <col min="3597" max="3598" width="11.42578125" style="59"/>
    <col min="3599" max="3599" width="14.7109375" style="59" customWidth="1"/>
    <col min="3600" max="3600" width="11.42578125" style="59"/>
    <col min="3601" max="3601" width="21" style="59" customWidth="1"/>
    <col min="3602" max="3841" width="11.42578125" style="59"/>
    <col min="3842" max="3842" width="33" style="59" customWidth="1"/>
    <col min="3843" max="3843" width="22.85546875" style="59" customWidth="1"/>
    <col min="3844" max="3844" width="23.42578125" style="59" customWidth="1"/>
    <col min="3845" max="3845" width="23" style="59" bestFit="1" customWidth="1"/>
    <col min="3846" max="3847" width="11.42578125" style="59"/>
    <col min="3848" max="3848" width="18.85546875" style="59" customWidth="1"/>
    <col min="3849" max="3849" width="12.7109375" style="59" bestFit="1" customWidth="1"/>
    <col min="3850" max="3850" width="18.28515625" style="59" customWidth="1"/>
    <col min="3851" max="3851" width="30.28515625" style="59" customWidth="1"/>
    <col min="3852" max="3852" width="17" style="59" customWidth="1"/>
    <col min="3853" max="3854" width="11.42578125" style="59"/>
    <col min="3855" max="3855" width="14.7109375" style="59" customWidth="1"/>
    <col min="3856" max="3856" width="11.42578125" style="59"/>
    <col min="3857" max="3857" width="21" style="59" customWidth="1"/>
    <col min="3858" max="4097" width="11.42578125" style="59"/>
    <col min="4098" max="4098" width="33" style="59" customWidth="1"/>
    <col min="4099" max="4099" width="22.85546875" style="59" customWidth="1"/>
    <col min="4100" max="4100" width="23.42578125" style="59" customWidth="1"/>
    <col min="4101" max="4101" width="23" style="59" bestFit="1" customWidth="1"/>
    <col min="4102" max="4103" width="11.42578125" style="59"/>
    <col min="4104" max="4104" width="18.85546875" style="59" customWidth="1"/>
    <col min="4105" max="4105" width="12.7109375" style="59" bestFit="1" customWidth="1"/>
    <col min="4106" max="4106" width="18.28515625" style="59" customWidth="1"/>
    <col min="4107" max="4107" width="30.28515625" style="59" customWidth="1"/>
    <col min="4108" max="4108" width="17" style="59" customWidth="1"/>
    <col min="4109" max="4110" width="11.42578125" style="59"/>
    <col min="4111" max="4111" width="14.7109375" style="59" customWidth="1"/>
    <col min="4112" max="4112" width="11.42578125" style="59"/>
    <col min="4113" max="4113" width="21" style="59" customWidth="1"/>
    <col min="4114" max="4353" width="11.42578125" style="59"/>
    <col min="4354" max="4354" width="33" style="59" customWidth="1"/>
    <col min="4355" max="4355" width="22.85546875" style="59" customWidth="1"/>
    <col min="4356" max="4356" width="23.42578125" style="59" customWidth="1"/>
    <col min="4357" max="4357" width="23" style="59" bestFit="1" customWidth="1"/>
    <col min="4358" max="4359" width="11.42578125" style="59"/>
    <col min="4360" max="4360" width="18.85546875" style="59" customWidth="1"/>
    <col min="4361" max="4361" width="12.7109375" style="59" bestFit="1" customWidth="1"/>
    <col min="4362" max="4362" width="18.28515625" style="59" customWidth="1"/>
    <col min="4363" max="4363" width="30.28515625" style="59" customWidth="1"/>
    <col min="4364" max="4364" width="17" style="59" customWidth="1"/>
    <col min="4365" max="4366" width="11.42578125" style="59"/>
    <col min="4367" max="4367" width="14.7109375" style="59" customWidth="1"/>
    <col min="4368" max="4368" width="11.42578125" style="59"/>
    <col min="4369" max="4369" width="21" style="59" customWidth="1"/>
    <col min="4370" max="4609" width="11.42578125" style="59"/>
    <col min="4610" max="4610" width="33" style="59" customWidth="1"/>
    <col min="4611" max="4611" width="22.85546875" style="59" customWidth="1"/>
    <col min="4612" max="4612" width="23.42578125" style="59" customWidth="1"/>
    <col min="4613" max="4613" width="23" style="59" bestFit="1" customWidth="1"/>
    <col min="4614" max="4615" width="11.42578125" style="59"/>
    <col min="4616" max="4616" width="18.85546875" style="59" customWidth="1"/>
    <col min="4617" max="4617" width="12.7109375" style="59" bestFit="1" customWidth="1"/>
    <col min="4618" max="4618" width="18.28515625" style="59" customWidth="1"/>
    <col min="4619" max="4619" width="30.28515625" style="59" customWidth="1"/>
    <col min="4620" max="4620" width="17" style="59" customWidth="1"/>
    <col min="4621" max="4622" width="11.42578125" style="59"/>
    <col min="4623" max="4623" width="14.7109375" style="59" customWidth="1"/>
    <col min="4624" max="4624" width="11.42578125" style="59"/>
    <col min="4625" max="4625" width="21" style="59" customWidth="1"/>
    <col min="4626" max="4865" width="11.42578125" style="59"/>
    <col min="4866" max="4866" width="33" style="59" customWidth="1"/>
    <col min="4867" max="4867" width="22.85546875" style="59" customWidth="1"/>
    <col min="4868" max="4868" width="23.42578125" style="59" customWidth="1"/>
    <col min="4869" max="4869" width="23" style="59" bestFit="1" customWidth="1"/>
    <col min="4870" max="4871" width="11.42578125" style="59"/>
    <col min="4872" max="4872" width="18.85546875" style="59" customWidth="1"/>
    <col min="4873" max="4873" width="12.7109375" style="59" bestFit="1" customWidth="1"/>
    <col min="4874" max="4874" width="18.28515625" style="59" customWidth="1"/>
    <col min="4875" max="4875" width="30.28515625" style="59" customWidth="1"/>
    <col min="4876" max="4876" width="17" style="59" customWidth="1"/>
    <col min="4877" max="4878" width="11.42578125" style="59"/>
    <col min="4879" max="4879" width="14.7109375" style="59" customWidth="1"/>
    <col min="4880" max="4880" width="11.42578125" style="59"/>
    <col min="4881" max="4881" width="21" style="59" customWidth="1"/>
    <col min="4882" max="5121" width="11.42578125" style="59"/>
    <col min="5122" max="5122" width="33" style="59" customWidth="1"/>
    <col min="5123" max="5123" width="22.85546875" style="59" customWidth="1"/>
    <col min="5124" max="5124" width="23.42578125" style="59" customWidth="1"/>
    <col min="5125" max="5125" width="23" style="59" bestFit="1" customWidth="1"/>
    <col min="5126" max="5127" width="11.42578125" style="59"/>
    <col min="5128" max="5128" width="18.85546875" style="59" customWidth="1"/>
    <col min="5129" max="5129" width="12.7109375" style="59" bestFit="1" customWidth="1"/>
    <col min="5130" max="5130" width="18.28515625" style="59" customWidth="1"/>
    <col min="5131" max="5131" width="30.28515625" style="59" customWidth="1"/>
    <col min="5132" max="5132" width="17" style="59" customWidth="1"/>
    <col min="5133" max="5134" width="11.42578125" style="59"/>
    <col min="5135" max="5135" width="14.7109375" style="59" customWidth="1"/>
    <col min="5136" max="5136" width="11.42578125" style="59"/>
    <col min="5137" max="5137" width="21" style="59" customWidth="1"/>
    <col min="5138" max="5377" width="11.42578125" style="59"/>
    <col min="5378" max="5378" width="33" style="59" customWidth="1"/>
    <col min="5379" max="5379" width="22.85546875" style="59" customWidth="1"/>
    <col min="5380" max="5380" width="23.42578125" style="59" customWidth="1"/>
    <col min="5381" max="5381" width="23" style="59" bestFit="1" customWidth="1"/>
    <col min="5382" max="5383" width="11.42578125" style="59"/>
    <col min="5384" max="5384" width="18.85546875" style="59" customWidth="1"/>
    <col min="5385" max="5385" width="12.7109375" style="59" bestFit="1" customWidth="1"/>
    <col min="5386" max="5386" width="18.28515625" style="59" customWidth="1"/>
    <col min="5387" max="5387" width="30.28515625" style="59" customWidth="1"/>
    <col min="5388" max="5388" width="17" style="59" customWidth="1"/>
    <col min="5389" max="5390" width="11.42578125" style="59"/>
    <col min="5391" max="5391" width="14.7109375" style="59" customWidth="1"/>
    <col min="5392" max="5392" width="11.42578125" style="59"/>
    <col min="5393" max="5393" width="21" style="59" customWidth="1"/>
    <col min="5394" max="5633" width="11.42578125" style="59"/>
    <col min="5634" max="5634" width="33" style="59" customWidth="1"/>
    <col min="5635" max="5635" width="22.85546875" style="59" customWidth="1"/>
    <col min="5636" max="5636" width="23.42578125" style="59" customWidth="1"/>
    <col min="5637" max="5637" width="23" style="59" bestFit="1" customWidth="1"/>
    <col min="5638" max="5639" width="11.42578125" style="59"/>
    <col min="5640" max="5640" width="18.85546875" style="59" customWidth="1"/>
    <col min="5641" max="5641" width="12.7109375" style="59" bestFit="1" customWidth="1"/>
    <col min="5642" max="5642" width="18.28515625" style="59" customWidth="1"/>
    <col min="5643" max="5643" width="30.28515625" style="59" customWidth="1"/>
    <col min="5644" max="5644" width="17" style="59" customWidth="1"/>
    <col min="5645" max="5646" width="11.42578125" style="59"/>
    <col min="5647" max="5647" width="14.7109375" style="59" customWidth="1"/>
    <col min="5648" max="5648" width="11.42578125" style="59"/>
    <col min="5649" max="5649" width="21" style="59" customWidth="1"/>
    <col min="5650" max="5889" width="11.42578125" style="59"/>
    <col min="5890" max="5890" width="33" style="59" customWidth="1"/>
    <col min="5891" max="5891" width="22.85546875" style="59" customWidth="1"/>
    <col min="5892" max="5892" width="23.42578125" style="59" customWidth="1"/>
    <col min="5893" max="5893" width="23" style="59" bestFit="1" customWidth="1"/>
    <col min="5894" max="5895" width="11.42578125" style="59"/>
    <col min="5896" max="5896" width="18.85546875" style="59" customWidth="1"/>
    <col min="5897" max="5897" width="12.7109375" style="59" bestFit="1" customWidth="1"/>
    <col min="5898" max="5898" width="18.28515625" style="59" customWidth="1"/>
    <col min="5899" max="5899" width="30.28515625" style="59" customWidth="1"/>
    <col min="5900" max="5900" width="17" style="59" customWidth="1"/>
    <col min="5901" max="5902" width="11.42578125" style="59"/>
    <col min="5903" max="5903" width="14.7109375" style="59" customWidth="1"/>
    <col min="5904" max="5904" width="11.42578125" style="59"/>
    <col min="5905" max="5905" width="21" style="59" customWidth="1"/>
    <col min="5906" max="6145" width="11.42578125" style="59"/>
    <col min="6146" max="6146" width="33" style="59" customWidth="1"/>
    <col min="6147" max="6147" width="22.85546875" style="59" customWidth="1"/>
    <col min="6148" max="6148" width="23.42578125" style="59" customWidth="1"/>
    <col min="6149" max="6149" width="23" style="59" bestFit="1" customWidth="1"/>
    <col min="6150" max="6151" width="11.42578125" style="59"/>
    <col min="6152" max="6152" width="18.85546875" style="59" customWidth="1"/>
    <col min="6153" max="6153" width="12.7109375" style="59" bestFit="1" customWidth="1"/>
    <col min="6154" max="6154" width="18.28515625" style="59" customWidth="1"/>
    <col min="6155" max="6155" width="30.28515625" style="59" customWidth="1"/>
    <col min="6156" max="6156" width="17" style="59" customWidth="1"/>
    <col min="6157" max="6158" width="11.42578125" style="59"/>
    <col min="6159" max="6159" width="14.7109375" style="59" customWidth="1"/>
    <col min="6160" max="6160" width="11.42578125" style="59"/>
    <col min="6161" max="6161" width="21" style="59" customWidth="1"/>
    <col min="6162" max="6401" width="11.42578125" style="59"/>
    <col min="6402" max="6402" width="33" style="59" customWidth="1"/>
    <col min="6403" max="6403" width="22.85546875" style="59" customWidth="1"/>
    <col min="6404" max="6404" width="23.42578125" style="59" customWidth="1"/>
    <col min="6405" max="6405" width="23" style="59" bestFit="1" customWidth="1"/>
    <col min="6406" max="6407" width="11.42578125" style="59"/>
    <col min="6408" max="6408" width="18.85546875" style="59" customWidth="1"/>
    <col min="6409" max="6409" width="12.7109375" style="59" bestFit="1" customWidth="1"/>
    <col min="6410" max="6410" width="18.28515625" style="59" customWidth="1"/>
    <col min="6411" max="6411" width="30.28515625" style="59" customWidth="1"/>
    <col min="6412" max="6412" width="17" style="59" customWidth="1"/>
    <col min="6413" max="6414" width="11.42578125" style="59"/>
    <col min="6415" max="6415" width="14.7109375" style="59" customWidth="1"/>
    <col min="6416" max="6416" width="11.42578125" style="59"/>
    <col min="6417" max="6417" width="21" style="59" customWidth="1"/>
    <col min="6418" max="6657" width="11.42578125" style="59"/>
    <col min="6658" max="6658" width="33" style="59" customWidth="1"/>
    <col min="6659" max="6659" width="22.85546875" style="59" customWidth="1"/>
    <col min="6660" max="6660" width="23.42578125" style="59" customWidth="1"/>
    <col min="6661" max="6661" width="23" style="59" bestFit="1" customWidth="1"/>
    <col min="6662" max="6663" width="11.42578125" style="59"/>
    <col min="6664" max="6664" width="18.85546875" style="59" customWidth="1"/>
    <col min="6665" max="6665" width="12.7109375" style="59" bestFit="1" customWidth="1"/>
    <col min="6666" max="6666" width="18.28515625" style="59" customWidth="1"/>
    <col min="6667" max="6667" width="30.28515625" style="59" customWidth="1"/>
    <col min="6668" max="6668" width="17" style="59" customWidth="1"/>
    <col min="6669" max="6670" width="11.42578125" style="59"/>
    <col min="6671" max="6671" width="14.7109375" style="59" customWidth="1"/>
    <col min="6672" max="6672" width="11.42578125" style="59"/>
    <col min="6673" max="6673" width="21" style="59" customWidth="1"/>
    <col min="6674" max="6913" width="11.42578125" style="59"/>
    <col min="6914" max="6914" width="33" style="59" customWidth="1"/>
    <col min="6915" max="6915" width="22.85546875" style="59" customWidth="1"/>
    <col min="6916" max="6916" width="23.42578125" style="59" customWidth="1"/>
    <col min="6917" max="6917" width="23" style="59" bestFit="1" customWidth="1"/>
    <col min="6918" max="6919" width="11.42578125" style="59"/>
    <col min="6920" max="6920" width="18.85546875" style="59" customWidth="1"/>
    <col min="6921" max="6921" width="12.7109375" style="59" bestFit="1" customWidth="1"/>
    <col min="6922" max="6922" width="18.28515625" style="59" customWidth="1"/>
    <col min="6923" max="6923" width="30.28515625" style="59" customWidth="1"/>
    <col min="6924" max="6924" width="17" style="59" customWidth="1"/>
    <col min="6925" max="6926" width="11.42578125" style="59"/>
    <col min="6927" max="6927" width="14.7109375" style="59" customWidth="1"/>
    <col min="6928" max="6928" width="11.42578125" style="59"/>
    <col min="6929" max="6929" width="21" style="59" customWidth="1"/>
    <col min="6930" max="7169" width="11.42578125" style="59"/>
    <col min="7170" max="7170" width="33" style="59" customWidth="1"/>
    <col min="7171" max="7171" width="22.85546875" style="59" customWidth="1"/>
    <col min="7172" max="7172" width="23.42578125" style="59" customWidth="1"/>
    <col min="7173" max="7173" width="23" style="59" bestFit="1" customWidth="1"/>
    <col min="7174" max="7175" width="11.42578125" style="59"/>
    <col min="7176" max="7176" width="18.85546875" style="59" customWidth="1"/>
    <col min="7177" max="7177" width="12.7109375" style="59" bestFit="1" customWidth="1"/>
    <col min="7178" max="7178" width="18.28515625" style="59" customWidth="1"/>
    <col min="7179" max="7179" width="30.28515625" style="59" customWidth="1"/>
    <col min="7180" max="7180" width="17" style="59" customWidth="1"/>
    <col min="7181" max="7182" width="11.42578125" style="59"/>
    <col min="7183" max="7183" width="14.7109375" style="59" customWidth="1"/>
    <col min="7184" max="7184" width="11.42578125" style="59"/>
    <col min="7185" max="7185" width="21" style="59" customWidth="1"/>
    <col min="7186" max="7425" width="11.42578125" style="59"/>
    <col min="7426" max="7426" width="33" style="59" customWidth="1"/>
    <col min="7427" max="7427" width="22.85546875" style="59" customWidth="1"/>
    <col min="7428" max="7428" width="23.42578125" style="59" customWidth="1"/>
    <col min="7429" max="7429" width="23" style="59" bestFit="1" customWidth="1"/>
    <col min="7430" max="7431" width="11.42578125" style="59"/>
    <col min="7432" max="7432" width="18.85546875" style="59" customWidth="1"/>
    <col min="7433" max="7433" width="12.7109375" style="59" bestFit="1" customWidth="1"/>
    <col min="7434" max="7434" width="18.28515625" style="59" customWidth="1"/>
    <col min="7435" max="7435" width="30.28515625" style="59" customWidth="1"/>
    <col min="7436" max="7436" width="17" style="59" customWidth="1"/>
    <col min="7437" max="7438" width="11.42578125" style="59"/>
    <col min="7439" max="7439" width="14.7109375" style="59" customWidth="1"/>
    <col min="7440" max="7440" width="11.42578125" style="59"/>
    <col min="7441" max="7441" width="21" style="59" customWidth="1"/>
    <col min="7442" max="7681" width="11.42578125" style="59"/>
    <col min="7682" max="7682" width="33" style="59" customWidth="1"/>
    <col min="7683" max="7683" width="22.85546875" style="59" customWidth="1"/>
    <col min="7684" max="7684" width="23.42578125" style="59" customWidth="1"/>
    <col min="7685" max="7685" width="23" style="59" bestFit="1" customWidth="1"/>
    <col min="7686" max="7687" width="11.42578125" style="59"/>
    <col min="7688" max="7688" width="18.85546875" style="59" customWidth="1"/>
    <col min="7689" max="7689" width="12.7109375" style="59" bestFit="1" customWidth="1"/>
    <col min="7690" max="7690" width="18.28515625" style="59" customWidth="1"/>
    <col min="7691" max="7691" width="30.28515625" style="59" customWidth="1"/>
    <col min="7692" max="7692" width="17" style="59" customWidth="1"/>
    <col min="7693" max="7694" width="11.42578125" style="59"/>
    <col min="7695" max="7695" width="14.7109375" style="59" customWidth="1"/>
    <col min="7696" max="7696" width="11.42578125" style="59"/>
    <col min="7697" max="7697" width="21" style="59" customWidth="1"/>
    <col min="7698" max="7937" width="11.42578125" style="59"/>
    <col min="7938" max="7938" width="33" style="59" customWidth="1"/>
    <col min="7939" max="7939" width="22.85546875" style="59" customWidth="1"/>
    <col min="7940" max="7940" width="23.42578125" style="59" customWidth="1"/>
    <col min="7941" max="7941" width="23" style="59" bestFit="1" customWidth="1"/>
    <col min="7942" max="7943" width="11.42578125" style="59"/>
    <col min="7944" max="7944" width="18.85546875" style="59" customWidth="1"/>
    <col min="7945" max="7945" width="12.7109375" style="59" bestFit="1" customWidth="1"/>
    <col min="7946" max="7946" width="18.28515625" style="59" customWidth="1"/>
    <col min="7947" max="7947" width="30.28515625" style="59" customWidth="1"/>
    <col min="7948" max="7948" width="17" style="59" customWidth="1"/>
    <col min="7949" max="7950" width="11.42578125" style="59"/>
    <col min="7951" max="7951" width="14.7109375" style="59" customWidth="1"/>
    <col min="7952" max="7952" width="11.42578125" style="59"/>
    <col min="7953" max="7953" width="21" style="59" customWidth="1"/>
    <col min="7954" max="8193" width="11.42578125" style="59"/>
    <col min="8194" max="8194" width="33" style="59" customWidth="1"/>
    <col min="8195" max="8195" width="22.85546875" style="59" customWidth="1"/>
    <col min="8196" max="8196" width="23.42578125" style="59" customWidth="1"/>
    <col min="8197" max="8197" width="23" style="59" bestFit="1" customWidth="1"/>
    <col min="8198" max="8199" width="11.42578125" style="59"/>
    <col min="8200" max="8200" width="18.85546875" style="59" customWidth="1"/>
    <col min="8201" max="8201" width="12.7109375" style="59" bestFit="1" customWidth="1"/>
    <col min="8202" max="8202" width="18.28515625" style="59" customWidth="1"/>
    <col min="8203" max="8203" width="30.28515625" style="59" customWidth="1"/>
    <col min="8204" max="8204" width="17" style="59" customWidth="1"/>
    <col min="8205" max="8206" width="11.42578125" style="59"/>
    <col min="8207" max="8207" width="14.7109375" style="59" customWidth="1"/>
    <col min="8208" max="8208" width="11.42578125" style="59"/>
    <col min="8209" max="8209" width="21" style="59" customWidth="1"/>
    <col min="8210" max="8449" width="11.42578125" style="59"/>
    <col min="8450" max="8450" width="33" style="59" customWidth="1"/>
    <col min="8451" max="8451" width="22.85546875" style="59" customWidth="1"/>
    <col min="8452" max="8452" width="23.42578125" style="59" customWidth="1"/>
    <col min="8453" max="8453" width="23" style="59" bestFit="1" customWidth="1"/>
    <col min="8454" max="8455" width="11.42578125" style="59"/>
    <col min="8456" max="8456" width="18.85546875" style="59" customWidth="1"/>
    <col min="8457" max="8457" width="12.7109375" style="59" bestFit="1" customWidth="1"/>
    <col min="8458" max="8458" width="18.28515625" style="59" customWidth="1"/>
    <col min="8459" max="8459" width="30.28515625" style="59" customWidth="1"/>
    <col min="8460" max="8460" width="17" style="59" customWidth="1"/>
    <col min="8461" max="8462" width="11.42578125" style="59"/>
    <col min="8463" max="8463" width="14.7109375" style="59" customWidth="1"/>
    <col min="8464" max="8464" width="11.42578125" style="59"/>
    <col min="8465" max="8465" width="21" style="59" customWidth="1"/>
    <col min="8466" max="8705" width="11.42578125" style="59"/>
    <col min="8706" max="8706" width="33" style="59" customWidth="1"/>
    <col min="8707" max="8707" width="22.85546875" style="59" customWidth="1"/>
    <col min="8708" max="8708" width="23.42578125" style="59" customWidth="1"/>
    <col min="8709" max="8709" width="23" style="59" bestFit="1" customWidth="1"/>
    <col min="8710" max="8711" width="11.42578125" style="59"/>
    <col min="8712" max="8712" width="18.85546875" style="59" customWidth="1"/>
    <col min="8713" max="8713" width="12.7109375" style="59" bestFit="1" customWidth="1"/>
    <col min="8714" max="8714" width="18.28515625" style="59" customWidth="1"/>
    <col min="8715" max="8715" width="30.28515625" style="59" customWidth="1"/>
    <col min="8716" max="8716" width="17" style="59" customWidth="1"/>
    <col min="8717" max="8718" width="11.42578125" style="59"/>
    <col min="8719" max="8719" width="14.7109375" style="59" customWidth="1"/>
    <col min="8720" max="8720" width="11.42578125" style="59"/>
    <col min="8721" max="8721" width="21" style="59" customWidth="1"/>
    <col min="8722" max="8961" width="11.42578125" style="59"/>
    <col min="8962" max="8962" width="33" style="59" customWidth="1"/>
    <col min="8963" max="8963" width="22.85546875" style="59" customWidth="1"/>
    <col min="8964" max="8964" width="23.42578125" style="59" customWidth="1"/>
    <col min="8965" max="8965" width="23" style="59" bestFit="1" customWidth="1"/>
    <col min="8966" max="8967" width="11.42578125" style="59"/>
    <col min="8968" max="8968" width="18.85546875" style="59" customWidth="1"/>
    <col min="8969" max="8969" width="12.7109375" style="59" bestFit="1" customWidth="1"/>
    <col min="8970" max="8970" width="18.28515625" style="59" customWidth="1"/>
    <col min="8971" max="8971" width="30.28515625" style="59" customWidth="1"/>
    <col min="8972" max="8972" width="17" style="59" customWidth="1"/>
    <col min="8973" max="8974" width="11.42578125" style="59"/>
    <col min="8975" max="8975" width="14.7109375" style="59" customWidth="1"/>
    <col min="8976" max="8976" width="11.42578125" style="59"/>
    <col min="8977" max="8977" width="21" style="59" customWidth="1"/>
    <col min="8978" max="9217" width="11.42578125" style="59"/>
    <col min="9218" max="9218" width="33" style="59" customWidth="1"/>
    <col min="9219" max="9219" width="22.85546875" style="59" customWidth="1"/>
    <col min="9220" max="9220" width="23.42578125" style="59" customWidth="1"/>
    <col min="9221" max="9221" width="23" style="59" bestFit="1" customWidth="1"/>
    <col min="9222" max="9223" width="11.42578125" style="59"/>
    <col min="9224" max="9224" width="18.85546875" style="59" customWidth="1"/>
    <col min="9225" max="9225" width="12.7109375" style="59" bestFit="1" customWidth="1"/>
    <col min="9226" max="9226" width="18.28515625" style="59" customWidth="1"/>
    <col min="9227" max="9227" width="30.28515625" style="59" customWidth="1"/>
    <col min="9228" max="9228" width="17" style="59" customWidth="1"/>
    <col min="9229" max="9230" width="11.42578125" style="59"/>
    <col min="9231" max="9231" width="14.7109375" style="59" customWidth="1"/>
    <col min="9232" max="9232" width="11.42578125" style="59"/>
    <col min="9233" max="9233" width="21" style="59" customWidth="1"/>
    <col min="9234" max="9473" width="11.42578125" style="59"/>
    <col min="9474" max="9474" width="33" style="59" customWidth="1"/>
    <col min="9475" max="9475" width="22.85546875" style="59" customWidth="1"/>
    <col min="9476" max="9476" width="23.42578125" style="59" customWidth="1"/>
    <col min="9477" max="9477" width="23" style="59" bestFit="1" customWidth="1"/>
    <col min="9478" max="9479" width="11.42578125" style="59"/>
    <col min="9480" max="9480" width="18.85546875" style="59" customWidth="1"/>
    <col min="9481" max="9481" width="12.7109375" style="59" bestFit="1" customWidth="1"/>
    <col min="9482" max="9482" width="18.28515625" style="59" customWidth="1"/>
    <col min="9483" max="9483" width="30.28515625" style="59" customWidth="1"/>
    <col min="9484" max="9484" width="17" style="59" customWidth="1"/>
    <col min="9485" max="9486" width="11.42578125" style="59"/>
    <col min="9487" max="9487" width="14.7109375" style="59" customWidth="1"/>
    <col min="9488" max="9488" width="11.42578125" style="59"/>
    <col min="9489" max="9489" width="21" style="59" customWidth="1"/>
    <col min="9490" max="9729" width="11.42578125" style="59"/>
    <col min="9730" max="9730" width="33" style="59" customWidth="1"/>
    <col min="9731" max="9731" width="22.85546875" style="59" customWidth="1"/>
    <col min="9732" max="9732" width="23.42578125" style="59" customWidth="1"/>
    <col min="9733" max="9733" width="23" style="59" bestFit="1" customWidth="1"/>
    <col min="9734" max="9735" width="11.42578125" style="59"/>
    <col min="9736" max="9736" width="18.85546875" style="59" customWidth="1"/>
    <col min="9737" max="9737" width="12.7109375" style="59" bestFit="1" customWidth="1"/>
    <col min="9738" max="9738" width="18.28515625" style="59" customWidth="1"/>
    <col min="9739" max="9739" width="30.28515625" style="59" customWidth="1"/>
    <col min="9740" max="9740" width="17" style="59" customWidth="1"/>
    <col min="9741" max="9742" width="11.42578125" style="59"/>
    <col min="9743" max="9743" width="14.7109375" style="59" customWidth="1"/>
    <col min="9744" max="9744" width="11.42578125" style="59"/>
    <col min="9745" max="9745" width="21" style="59" customWidth="1"/>
    <col min="9746" max="9985" width="11.42578125" style="59"/>
    <col min="9986" max="9986" width="33" style="59" customWidth="1"/>
    <col min="9987" max="9987" width="22.85546875" style="59" customWidth="1"/>
    <col min="9988" max="9988" width="23.42578125" style="59" customWidth="1"/>
    <col min="9989" max="9989" width="23" style="59" bestFit="1" customWidth="1"/>
    <col min="9990" max="9991" width="11.42578125" style="59"/>
    <col min="9992" max="9992" width="18.85546875" style="59" customWidth="1"/>
    <col min="9993" max="9993" width="12.7109375" style="59" bestFit="1" customWidth="1"/>
    <col min="9994" max="9994" width="18.28515625" style="59" customWidth="1"/>
    <col min="9995" max="9995" width="30.28515625" style="59" customWidth="1"/>
    <col min="9996" max="9996" width="17" style="59" customWidth="1"/>
    <col min="9997" max="9998" width="11.42578125" style="59"/>
    <col min="9999" max="9999" width="14.7109375" style="59" customWidth="1"/>
    <col min="10000" max="10000" width="11.42578125" style="59"/>
    <col min="10001" max="10001" width="21" style="59" customWidth="1"/>
    <col min="10002" max="10241" width="11.42578125" style="59"/>
    <col min="10242" max="10242" width="33" style="59" customWidth="1"/>
    <col min="10243" max="10243" width="22.85546875" style="59" customWidth="1"/>
    <col min="10244" max="10244" width="23.42578125" style="59" customWidth="1"/>
    <col min="10245" max="10245" width="23" style="59" bestFit="1" customWidth="1"/>
    <col min="10246" max="10247" width="11.42578125" style="59"/>
    <col min="10248" max="10248" width="18.85546875" style="59" customWidth="1"/>
    <col min="10249" max="10249" width="12.7109375" style="59" bestFit="1" customWidth="1"/>
    <col min="10250" max="10250" width="18.28515625" style="59" customWidth="1"/>
    <col min="10251" max="10251" width="30.28515625" style="59" customWidth="1"/>
    <col min="10252" max="10252" width="17" style="59" customWidth="1"/>
    <col min="10253" max="10254" width="11.42578125" style="59"/>
    <col min="10255" max="10255" width="14.7109375" style="59" customWidth="1"/>
    <col min="10256" max="10256" width="11.42578125" style="59"/>
    <col min="10257" max="10257" width="21" style="59" customWidth="1"/>
    <col min="10258" max="10497" width="11.42578125" style="59"/>
    <col min="10498" max="10498" width="33" style="59" customWidth="1"/>
    <col min="10499" max="10499" width="22.85546875" style="59" customWidth="1"/>
    <col min="10500" max="10500" width="23.42578125" style="59" customWidth="1"/>
    <col min="10501" max="10501" width="23" style="59" bestFit="1" customWidth="1"/>
    <col min="10502" max="10503" width="11.42578125" style="59"/>
    <col min="10504" max="10504" width="18.85546875" style="59" customWidth="1"/>
    <col min="10505" max="10505" width="12.7109375" style="59" bestFit="1" customWidth="1"/>
    <col min="10506" max="10506" width="18.28515625" style="59" customWidth="1"/>
    <col min="10507" max="10507" width="30.28515625" style="59" customWidth="1"/>
    <col min="10508" max="10508" width="17" style="59" customWidth="1"/>
    <col min="10509" max="10510" width="11.42578125" style="59"/>
    <col min="10511" max="10511" width="14.7109375" style="59" customWidth="1"/>
    <col min="10512" max="10512" width="11.42578125" style="59"/>
    <col min="10513" max="10513" width="21" style="59" customWidth="1"/>
    <col min="10514" max="10753" width="11.42578125" style="59"/>
    <col min="10754" max="10754" width="33" style="59" customWidth="1"/>
    <col min="10755" max="10755" width="22.85546875" style="59" customWidth="1"/>
    <col min="10756" max="10756" width="23.42578125" style="59" customWidth="1"/>
    <col min="10757" max="10757" width="23" style="59" bestFit="1" customWidth="1"/>
    <col min="10758" max="10759" width="11.42578125" style="59"/>
    <col min="10760" max="10760" width="18.85546875" style="59" customWidth="1"/>
    <col min="10761" max="10761" width="12.7109375" style="59" bestFit="1" customWidth="1"/>
    <col min="10762" max="10762" width="18.28515625" style="59" customWidth="1"/>
    <col min="10763" max="10763" width="30.28515625" style="59" customWidth="1"/>
    <col min="10764" max="10764" width="17" style="59" customWidth="1"/>
    <col min="10765" max="10766" width="11.42578125" style="59"/>
    <col min="10767" max="10767" width="14.7109375" style="59" customWidth="1"/>
    <col min="10768" max="10768" width="11.42578125" style="59"/>
    <col min="10769" max="10769" width="21" style="59" customWidth="1"/>
    <col min="10770" max="11009" width="11.42578125" style="59"/>
    <col min="11010" max="11010" width="33" style="59" customWidth="1"/>
    <col min="11011" max="11011" width="22.85546875" style="59" customWidth="1"/>
    <col min="11012" max="11012" width="23.42578125" style="59" customWidth="1"/>
    <col min="11013" max="11013" width="23" style="59" bestFit="1" customWidth="1"/>
    <col min="11014" max="11015" width="11.42578125" style="59"/>
    <col min="11016" max="11016" width="18.85546875" style="59" customWidth="1"/>
    <col min="11017" max="11017" width="12.7109375" style="59" bestFit="1" customWidth="1"/>
    <col min="11018" max="11018" width="18.28515625" style="59" customWidth="1"/>
    <col min="11019" max="11019" width="30.28515625" style="59" customWidth="1"/>
    <col min="11020" max="11020" width="17" style="59" customWidth="1"/>
    <col min="11021" max="11022" width="11.42578125" style="59"/>
    <col min="11023" max="11023" width="14.7109375" style="59" customWidth="1"/>
    <col min="11024" max="11024" width="11.42578125" style="59"/>
    <col min="11025" max="11025" width="21" style="59" customWidth="1"/>
    <col min="11026" max="11265" width="11.42578125" style="59"/>
    <col min="11266" max="11266" width="33" style="59" customWidth="1"/>
    <col min="11267" max="11267" width="22.85546875" style="59" customWidth="1"/>
    <col min="11268" max="11268" width="23.42578125" style="59" customWidth="1"/>
    <col min="11269" max="11269" width="23" style="59" bestFit="1" customWidth="1"/>
    <col min="11270" max="11271" width="11.42578125" style="59"/>
    <col min="11272" max="11272" width="18.85546875" style="59" customWidth="1"/>
    <col min="11273" max="11273" width="12.7109375" style="59" bestFit="1" customWidth="1"/>
    <col min="11274" max="11274" width="18.28515625" style="59" customWidth="1"/>
    <col min="11275" max="11275" width="30.28515625" style="59" customWidth="1"/>
    <col min="11276" max="11276" width="17" style="59" customWidth="1"/>
    <col min="11277" max="11278" width="11.42578125" style="59"/>
    <col min="11279" max="11279" width="14.7109375" style="59" customWidth="1"/>
    <col min="11280" max="11280" width="11.42578125" style="59"/>
    <col min="11281" max="11281" width="21" style="59" customWidth="1"/>
    <col min="11282" max="11521" width="11.42578125" style="59"/>
    <col min="11522" max="11522" width="33" style="59" customWidth="1"/>
    <col min="11523" max="11523" width="22.85546875" style="59" customWidth="1"/>
    <col min="11524" max="11524" width="23.42578125" style="59" customWidth="1"/>
    <col min="11525" max="11525" width="23" style="59" bestFit="1" customWidth="1"/>
    <col min="11526" max="11527" width="11.42578125" style="59"/>
    <col min="11528" max="11528" width="18.85546875" style="59" customWidth="1"/>
    <col min="11529" max="11529" width="12.7109375" style="59" bestFit="1" customWidth="1"/>
    <col min="11530" max="11530" width="18.28515625" style="59" customWidth="1"/>
    <col min="11531" max="11531" width="30.28515625" style="59" customWidth="1"/>
    <col min="11532" max="11532" width="17" style="59" customWidth="1"/>
    <col min="11533" max="11534" width="11.42578125" style="59"/>
    <col min="11535" max="11535" width="14.7109375" style="59" customWidth="1"/>
    <col min="11536" max="11536" width="11.42578125" style="59"/>
    <col min="11537" max="11537" width="21" style="59" customWidth="1"/>
    <col min="11538" max="11777" width="11.42578125" style="59"/>
    <col min="11778" max="11778" width="33" style="59" customWidth="1"/>
    <col min="11779" max="11779" width="22.85546875" style="59" customWidth="1"/>
    <col min="11780" max="11780" width="23.42578125" style="59" customWidth="1"/>
    <col min="11781" max="11781" width="23" style="59" bestFit="1" customWidth="1"/>
    <col min="11782" max="11783" width="11.42578125" style="59"/>
    <col min="11784" max="11784" width="18.85546875" style="59" customWidth="1"/>
    <col min="11785" max="11785" width="12.7109375" style="59" bestFit="1" customWidth="1"/>
    <col min="11786" max="11786" width="18.28515625" style="59" customWidth="1"/>
    <col min="11787" max="11787" width="30.28515625" style="59" customWidth="1"/>
    <col min="11788" max="11788" width="17" style="59" customWidth="1"/>
    <col min="11789" max="11790" width="11.42578125" style="59"/>
    <col min="11791" max="11791" width="14.7109375" style="59" customWidth="1"/>
    <col min="11792" max="11792" width="11.42578125" style="59"/>
    <col min="11793" max="11793" width="21" style="59" customWidth="1"/>
    <col min="11794" max="12033" width="11.42578125" style="59"/>
    <col min="12034" max="12034" width="33" style="59" customWidth="1"/>
    <col min="12035" max="12035" width="22.85546875" style="59" customWidth="1"/>
    <col min="12036" max="12036" width="23.42578125" style="59" customWidth="1"/>
    <col min="12037" max="12037" width="23" style="59" bestFit="1" customWidth="1"/>
    <col min="12038" max="12039" width="11.42578125" style="59"/>
    <col min="12040" max="12040" width="18.85546875" style="59" customWidth="1"/>
    <col min="12041" max="12041" width="12.7109375" style="59" bestFit="1" customWidth="1"/>
    <col min="12042" max="12042" width="18.28515625" style="59" customWidth="1"/>
    <col min="12043" max="12043" width="30.28515625" style="59" customWidth="1"/>
    <col min="12044" max="12044" width="17" style="59" customWidth="1"/>
    <col min="12045" max="12046" width="11.42578125" style="59"/>
    <col min="12047" max="12047" width="14.7109375" style="59" customWidth="1"/>
    <col min="12048" max="12048" width="11.42578125" style="59"/>
    <col min="12049" max="12049" width="21" style="59" customWidth="1"/>
    <col min="12050" max="12289" width="11.42578125" style="59"/>
    <col min="12290" max="12290" width="33" style="59" customWidth="1"/>
    <col min="12291" max="12291" width="22.85546875" style="59" customWidth="1"/>
    <col min="12292" max="12292" width="23.42578125" style="59" customWidth="1"/>
    <col min="12293" max="12293" width="23" style="59" bestFit="1" customWidth="1"/>
    <col min="12294" max="12295" width="11.42578125" style="59"/>
    <col min="12296" max="12296" width="18.85546875" style="59" customWidth="1"/>
    <col min="12297" max="12297" width="12.7109375" style="59" bestFit="1" customWidth="1"/>
    <col min="12298" max="12298" width="18.28515625" style="59" customWidth="1"/>
    <col min="12299" max="12299" width="30.28515625" style="59" customWidth="1"/>
    <col min="12300" max="12300" width="17" style="59" customWidth="1"/>
    <col min="12301" max="12302" width="11.42578125" style="59"/>
    <col min="12303" max="12303" width="14.7109375" style="59" customWidth="1"/>
    <col min="12304" max="12304" width="11.42578125" style="59"/>
    <col min="12305" max="12305" width="21" style="59" customWidth="1"/>
    <col min="12306" max="12545" width="11.42578125" style="59"/>
    <col min="12546" max="12546" width="33" style="59" customWidth="1"/>
    <col min="12547" max="12547" width="22.85546875" style="59" customWidth="1"/>
    <col min="12548" max="12548" width="23.42578125" style="59" customWidth="1"/>
    <col min="12549" max="12549" width="23" style="59" bestFit="1" customWidth="1"/>
    <col min="12550" max="12551" width="11.42578125" style="59"/>
    <col min="12552" max="12552" width="18.85546875" style="59" customWidth="1"/>
    <col min="12553" max="12553" width="12.7109375" style="59" bestFit="1" customWidth="1"/>
    <col min="12554" max="12554" width="18.28515625" style="59" customWidth="1"/>
    <col min="12555" max="12555" width="30.28515625" style="59" customWidth="1"/>
    <col min="12556" max="12556" width="17" style="59" customWidth="1"/>
    <col min="12557" max="12558" width="11.42578125" style="59"/>
    <col min="12559" max="12559" width="14.7109375" style="59" customWidth="1"/>
    <col min="12560" max="12560" width="11.42578125" style="59"/>
    <col min="12561" max="12561" width="21" style="59" customWidth="1"/>
    <col min="12562" max="12801" width="11.42578125" style="59"/>
    <col min="12802" max="12802" width="33" style="59" customWidth="1"/>
    <col min="12803" max="12803" width="22.85546875" style="59" customWidth="1"/>
    <col min="12804" max="12804" width="23.42578125" style="59" customWidth="1"/>
    <col min="12805" max="12805" width="23" style="59" bestFit="1" customWidth="1"/>
    <col min="12806" max="12807" width="11.42578125" style="59"/>
    <col min="12808" max="12808" width="18.85546875" style="59" customWidth="1"/>
    <col min="12809" max="12809" width="12.7109375" style="59" bestFit="1" customWidth="1"/>
    <col min="12810" max="12810" width="18.28515625" style="59" customWidth="1"/>
    <col min="12811" max="12811" width="30.28515625" style="59" customWidth="1"/>
    <col min="12812" max="12812" width="17" style="59" customWidth="1"/>
    <col min="12813" max="12814" width="11.42578125" style="59"/>
    <col min="12815" max="12815" width="14.7109375" style="59" customWidth="1"/>
    <col min="12816" max="12816" width="11.42578125" style="59"/>
    <col min="12817" max="12817" width="21" style="59" customWidth="1"/>
    <col min="12818" max="13057" width="11.42578125" style="59"/>
    <col min="13058" max="13058" width="33" style="59" customWidth="1"/>
    <col min="13059" max="13059" width="22.85546875" style="59" customWidth="1"/>
    <col min="13060" max="13060" width="23.42578125" style="59" customWidth="1"/>
    <col min="13061" max="13061" width="23" style="59" bestFit="1" customWidth="1"/>
    <col min="13062" max="13063" width="11.42578125" style="59"/>
    <col min="13064" max="13064" width="18.85546875" style="59" customWidth="1"/>
    <col min="13065" max="13065" width="12.7109375" style="59" bestFit="1" customWidth="1"/>
    <col min="13066" max="13066" width="18.28515625" style="59" customWidth="1"/>
    <col min="13067" max="13067" width="30.28515625" style="59" customWidth="1"/>
    <col min="13068" max="13068" width="17" style="59" customWidth="1"/>
    <col min="13069" max="13070" width="11.42578125" style="59"/>
    <col min="13071" max="13071" width="14.7109375" style="59" customWidth="1"/>
    <col min="13072" max="13072" width="11.42578125" style="59"/>
    <col min="13073" max="13073" width="21" style="59" customWidth="1"/>
    <col min="13074" max="13313" width="11.42578125" style="59"/>
    <col min="13314" max="13314" width="33" style="59" customWidth="1"/>
    <col min="13315" max="13315" width="22.85546875" style="59" customWidth="1"/>
    <col min="13316" max="13316" width="23.42578125" style="59" customWidth="1"/>
    <col min="13317" max="13317" width="23" style="59" bestFit="1" customWidth="1"/>
    <col min="13318" max="13319" width="11.42578125" style="59"/>
    <col min="13320" max="13320" width="18.85546875" style="59" customWidth="1"/>
    <col min="13321" max="13321" width="12.7109375" style="59" bestFit="1" customWidth="1"/>
    <col min="13322" max="13322" width="18.28515625" style="59" customWidth="1"/>
    <col min="13323" max="13323" width="30.28515625" style="59" customWidth="1"/>
    <col min="13324" max="13324" width="17" style="59" customWidth="1"/>
    <col min="13325" max="13326" width="11.42578125" style="59"/>
    <col min="13327" max="13327" width="14.7109375" style="59" customWidth="1"/>
    <col min="13328" max="13328" width="11.42578125" style="59"/>
    <col min="13329" max="13329" width="21" style="59" customWidth="1"/>
    <col min="13330" max="13569" width="11.42578125" style="59"/>
    <col min="13570" max="13570" width="33" style="59" customWidth="1"/>
    <col min="13571" max="13571" width="22.85546875" style="59" customWidth="1"/>
    <col min="13572" max="13572" width="23.42578125" style="59" customWidth="1"/>
    <col min="13573" max="13573" width="23" style="59" bestFit="1" customWidth="1"/>
    <col min="13574" max="13575" width="11.42578125" style="59"/>
    <col min="13576" max="13576" width="18.85546875" style="59" customWidth="1"/>
    <col min="13577" max="13577" width="12.7109375" style="59" bestFit="1" customWidth="1"/>
    <col min="13578" max="13578" width="18.28515625" style="59" customWidth="1"/>
    <col min="13579" max="13579" width="30.28515625" style="59" customWidth="1"/>
    <col min="13580" max="13580" width="17" style="59" customWidth="1"/>
    <col min="13581" max="13582" width="11.42578125" style="59"/>
    <col min="13583" max="13583" width="14.7109375" style="59" customWidth="1"/>
    <col min="13584" max="13584" width="11.42578125" style="59"/>
    <col min="13585" max="13585" width="21" style="59" customWidth="1"/>
    <col min="13586" max="13825" width="11.42578125" style="59"/>
    <col min="13826" max="13826" width="33" style="59" customWidth="1"/>
    <col min="13827" max="13827" width="22.85546875" style="59" customWidth="1"/>
    <col min="13828" max="13828" width="23.42578125" style="59" customWidth="1"/>
    <col min="13829" max="13829" width="23" style="59" bestFit="1" customWidth="1"/>
    <col min="13830" max="13831" width="11.42578125" style="59"/>
    <col min="13832" max="13832" width="18.85546875" style="59" customWidth="1"/>
    <col min="13833" max="13833" width="12.7109375" style="59" bestFit="1" customWidth="1"/>
    <col min="13834" max="13834" width="18.28515625" style="59" customWidth="1"/>
    <col min="13835" max="13835" width="30.28515625" style="59" customWidth="1"/>
    <col min="13836" max="13836" width="17" style="59" customWidth="1"/>
    <col min="13837" max="13838" width="11.42578125" style="59"/>
    <col min="13839" max="13839" width="14.7109375" style="59" customWidth="1"/>
    <col min="13840" max="13840" width="11.42578125" style="59"/>
    <col min="13841" max="13841" width="21" style="59" customWidth="1"/>
    <col min="13842" max="14081" width="11.42578125" style="59"/>
    <col min="14082" max="14082" width="33" style="59" customWidth="1"/>
    <col min="14083" max="14083" width="22.85546875" style="59" customWidth="1"/>
    <col min="14084" max="14084" width="23.42578125" style="59" customWidth="1"/>
    <col min="14085" max="14085" width="23" style="59" bestFit="1" customWidth="1"/>
    <col min="14086" max="14087" width="11.42578125" style="59"/>
    <col min="14088" max="14088" width="18.85546875" style="59" customWidth="1"/>
    <col min="14089" max="14089" width="12.7109375" style="59" bestFit="1" customWidth="1"/>
    <col min="14090" max="14090" width="18.28515625" style="59" customWidth="1"/>
    <col min="14091" max="14091" width="30.28515625" style="59" customWidth="1"/>
    <col min="14092" max="14092" width="17" style="59" customWidth="1"/>
    <col min="14093" max="14094" width="11.42578125" style="59"/>
    <col min="14095" max="14095" width="14.7109375" style="59" customWidth="1"/>
    <col min="14096" max="14096" width="11.42578125" style="59"/>
    <col min="14097" max="14097" width="21" style="59" customWidth="1"/>
    <col min="14098" max="14337" width="11.42578125" style="59"/>
    <col min="14338" max="14338" width="33" style="59" customWidth="1"/>
    <col min="14339" max="14339" width="22.85546875" style="59" customWidth="1"/>
    <col min="14340" max="14340" width="23.42578125" style="59" customWidth="1"/>
    <col min="14341" max="14341" width="23" style="59" bestFit="1" customWidth="1"/>
    <col min="14342" max="14343" width="11.42578125" style="59"/>
    <col min="14344" max="14344" width="18.85546875" style="59" customWidth="1"/>
    <col min="14345" max="14345" width="12.7109375" style="59" bestFit="1" customWidth="1"/>
    <col min="14346" max="14346" width="18.28515625" style="59" customWidth="1"/>
    <col min="14347" max="14347" width="30.28515625" style="59" customWidth="1"/>
    <col min="14348" max="14348" width="17" style="59" customWidth="1"/>
    <col min="14349" max="14350" width="11.42578125" style="59"/>
    <col min="14351" max="14351" width="14.7109375" style="59" customWidth="1"/>
    <col min="14352" max="14352" width="11.42578125" style="59"/>
    <col min="14353" max="14353" width="21" style="59" customWidth="1"/>
    <col min="14354" max="14593" width="11.42578125" style="59"/>
    <col min="14594" max="14594" width="33" style="59" customWidth="1"/>
    <col min="14595" max="14595" width="22.85546875" style="59" customWidth="1"/>
    <col min="14596" max="14596" width="23.42578125" style="59" customWidth="1"/>
    <col min="14597" max="14597" width="23" style="59" bestFit="1" customWidth="1"/>
    <col min="14598" max="14599" width="11.42578125" style="59"/>
    <col min="14600" max="14600" width="18.85546875" style="59" customWidth="1"/>
    <col min="14601" max="14601" width="12.7109375" style="59" bestFit="1" customWidth="1"/>
    <col min="14602" max="14602" width="18.28515625" style="59" customWidth="1"/>
    <col min="14603" max="14603" width="30.28515625" style="59" customWidth="1"/>
    <col min="14604" max="14604" width="17" style="59" customWidth="1"/>
    <col min="14605" max="14606" width="11.42578125" style="59"/>
    <col min="14607" max="14607" width="14.7109375" style="59" customWidth="1"/>
    <col min="14608" max="14608" width="11.42578125" style="59"/>
    <col min="14609" max="14609" width="21" style="59" customWidth="1"/>
    <col min="14610" max="14849" width="11.42578125" style="59"/>
    <col min="14850" max="14850" width="33" style="59" customWidth="1"/>
    <col min="14851" max="14851" width="22.85546875" style="59" customWidth="1"/>
    <col min="14852" max="14852" width="23.42578125" style="59" customWidth="1"/>
    <col min="14853" max="14853" width="23" style="59" bestFit="1" customWidth="1"/>
    <col min="14854" max="14855" width="11.42578125" style="59"/>
    <col min="14856" max="14856" width="18.85546875" style="59" customWidth="1"/>
    <col min="14857" max="14857" width="12.7109375" style="59" bestFit="1" customWidth="1"/>
    <col min="14858" max="14858" width="18.28515625" style="59" customWidth="1"/>
    <col min="14859" max="14859" width="30.28515625" style="59" customWidth="1"/>
    <col min="14860" max="14860" width="17" style="59" customWidth="1"/>
    <col min="14861" max="14862" width="11.42578125" style="59"/>
    <col min="14863" max="14863" width="14.7109375" style="59" customWidth="1"/>
    <col min="14864" max="14864" width="11.42578125" style="59"/>
    <col min="14865" max="14865" width="21" style="59" customWidth="1"/>
    <col min="14866" max="15105" width="11.42578125" style="59"/>
    <col min="15106" max="15106" width="33" style="59" customWidth="1"/>
    <col min="15107" max="15107" width="22.85546875" style="59" customWidth="1"/>
    <col min="15108" max="15108" width="23.42578125" style="59" customWidth="1"/>
    <col min="15109" max="15109" width="23" style="59" bestFit="1" customWidth="1"/>
    <col min="15110" max="15111" width="11.42578125" style="59"/>
    <col min="15112" max="15112" width="18.85546875" style="59" customWidth="1"/>
    <col min="15113" max="15113" width="12.7109375" style="59" bestFit="1" customWidth="1"/>
    <col min="15114" max="15114" width="18.28515625" style="59" customWidth="1"/>
    <col min="15115" max="15115" width="30.28515625" style="59" customWidth="1"/>
    <col min="15116" max="15116" width="17" style="59" customWidth="1"/>
    <col min="15117" max="15118" width="11.42578125" style="59"/>
    <col min="15119" max="15119" width="14.7109375" style="59" customWidth="1"/>
    <col min="15120" max="15120" width="11.42578125" style="59"/>
    <col min="15121" max="15121" width="21" style="59" customWidth="1"/>
    <col min="15122" max="15361" width="11.42578125" style="59"/>
    <col min="15362" max="15362" width="33" style="59" customWidth="1"/>
    <col min="15363" max="15363" width="22.85546875" style="59" customWidth="1"/>
    <col min="15364" max="15364" width="23.42578125" style="59" customWidth="1"/>
    <col min="15365" max="15365" width="23" style="59" bestFit="1" customWidth="1"/>
    <col min="15366" max="15367" width="11.42578125" style="59"/>
    <col min="15368" max="15368" width="18.85546875" style="59" customWidth="1"/>
    <col min="15369" max="15369" width="12.7109375" style="59" bestFit="1" customWidth="1"/>
    <col min="15370" max="15370" width="18.28515625" style="59" customWidth="1"/>
    <col min="15371" max="15371" width="30.28515625" style="59" customWidth="1"/>
    <col min="15372" max="15372" width="17" style="59" customWidth="1"/>
    <col min="15373" max="15374" width="11.42578125" style="59"/>
    <col min="15375" max="15375" width="14.7109375" style="59" customWidth="1"/>
    <col min="15376" max="15376" width="11.42578125" style="59"/>
    <col min="15377" max="15377" width="21" style="59" customWidth="1"/>
    <col min="15378" max="15617" width="11.42578125" style="59"/>
    <col min="15618" max="15618" width="33" style="59" customWidth="1"/>
    <col min="15619" max="15619" width="22.85546875" style="59" customWidth="1"/>
    <col min="15620" max="15620" width="23.42578125" style="59" customWidth="1"/>
    <col min="15621" max="15621" width="23" style="59" bestFit="1" customWidth="1"/>
    <col min="15622" max="15623" width="11.42578125" style="59"/>
    <col min="15624" max="15624" width="18.85546875" style="59" customWidth="1"/>
    <col min="15625" max="15625" width="12.7109375" style="59" bestFit="1" customWidth="1"/>
    <col min="15626" max="15626" width="18.28515625" style="59" customWidth="1"/>
    <col min="15627" max="15627" width="30.28515625" style="59" customWidth="1"/>
    <col min="15628" max="15628" width="17" style="59" customWidth="1"/>
    <col min="15629" max="15630" width="11.42578125" style="59"/>
    <col min="15631" max="15631" width="14.7109375" style="59" customWidth="1"/>
    <col min="15632" max="15632" width="11.42578125" style="59"/>
    <col min="15633" max="15633" width="21" style="59" customWidth="1"/>
    <col min="15634" max="15873" width="11.42578125" style="59"/>
    <col min="15874" max="15874" width="33" style="59" customWidth="1"/>
    <col min="15875" max="15875" width="22.85546875" style="59" customWidth="1"/>
    <col min="15876" max="15876" width="23.42578125" style="59" customWidth="1"/>
    <col min="15877" max="15877" width="23" style="59" bestFit="1" customWidth="1"/>
    <col min="15878" max="15879" width="11.42578125" style="59"/>
    <col min="15880" max="15880" width="18.85546875" style="59" customWidth="1"/>
    <col min="15881" max="15881" width="12.7109375" style="59" bestFit="1" customWidth="1"/>
    <col min="15882" max="15882" width="18.28515625" style="59" customWidth="1"/>
    <col min="15883" max="15883" width="30.28515625" style="59" customWidth="1"/>
    <col min="15884" max="15884" width="17" style="59" customWidth="1"/>
    <col min="15885" max="15886" width="11.42578125" style="59"/>
    <col min="15887" max="15887" width="14.7109375" style="59" customWidth="1"/>
    <col min="15888" max="15888" width="11.42578125" style="59"/>
    <col min="15889" max="15889" width="21" style="59" customWidth="1"/>
    <col min="15890" max="16129" width="11.42578125" style="59"/>
    <col min="16130" max="16130" width="33" style="59" customWidth="1"/>
    <col min="16131" max="16131" width="22.85546875" style="59" customWidth="1"/>
    <col min="16132" max="16132" width="23.42578125" style="59" customWidth="1"/>
    <col min="16133" max="16133" width="23" style="59" bestFit="1" customWidth="1"/>
    <col min="16134" max="16135" width="11.42578125" style="59"/>
    <col min="16136" max="16136" width="18.85546875" style="59" customWidth="1"/>
    <col min="16137" max="16137" width="12.7109375" style="59" bestFit="1" customWidth="1"/>
    <col min="16138" max="16138" width="18.28515625" style="59" customWidth="1"/>
    <col min="16139" max="16139" width="30.28515625" style="59" customWidth="1"/>
    <col min="16140" max="16140" width="17" style="59" customWidth="1"/>
    <col min="16141" max="16142" width="11.42578125" style="59"/>
    <col min="16143" max="16143" width="14.7109375" style="59" customWidth="1"/>
    <col min="16144" max="16144" width="11.42578125" style="59"/>
    <col min="16145" max="16145" width="21" style="59" customWidth="1"/>
    <col min="16146" max="16384" width="11.42578125" style="59"/>
  </cols>
  <sheetData>
    <row r="1" spans="1:16" s="31" customFormat="1" x14ac:dyDescent="0.25"/>
    <row r="2" spans="1:16" s="31" customFormat="1" ht="26.25" x14ac:dyDescent="0.25">
      <c r="B2" s="1159" t="s">
        <v>2</v>
      </c>
      <c r="C2" s="1160"/>
      <c r="D2" s="1160"/>
      <c r="E2" s="1160"/>
      <c r="F2" s="1160"/>
      <c r="G2" s="1160"/>
      <c r="H2" s="1160"/>
      <c r="I2" s="1160"/>
      <c r="J2" s="1160"/>
      <c r="K2" s="1160"/>
      <c r="L2" s="1160"/>
      <c r="M2" s="1160"/>
      <c r="N2" s="1160"/>
      <c r="O2" s="1160"/>
      <c r="P2" s="1160"/>
    </row>
    <row r="3" spans="1:16" s="31" customFormat="1" x14ac:dyDescent="0.25"/>
    <row r="4" spans="1:16" s="31" customFormat="1" ht="26.25" x14ac:dyDescent="0.25">
      <c r="B4" s="1161" t="s">
        <v>3</v>
      </c>
      <c r="C4" s="1161"/>
      <c r="D4" s="1161"/>
      <c r="E4" s="1161"/>
      <c r="F4" s="1161"/>
      <c r="G4" s="1161"/>
      <c r="H4" s="1161"/>
      <c r="I4" s="1161"/>
      <c r="J4" s="1161"/>
      <c r="K4" s="1161"/>
      <c r="L4" s="1161"/>
      <c r="M4" s="1161"/>
      <c r="N4" s="1161"/>
      <c r="O4" s="1161"/>
      <c r="P4" s="1161"/>
    </row>
    <row r="5" spans="1:16" ht="20.25" x14ac:dyDescent="0.3">
      <c r="A5" s="1162" t="s">
        <v>4</v>
      </c>
      <c r="B5" s="1162"/>
      <c r="C5" s="1162"/>
      <c r="D5" s="1162"/>
      <c r="E5" s="1162"/>
      <c r="F5" s="1162"/>
      <c r="G5" s="1162"/>
      <c r="H5" s="1162"/>
      <c r="I5" s="1162"/>
      <c r="J5" s="1162"/>
      <c r="K5" s="1162"/>
      <c r="L5" s="1162"/>
    </row>
    <row r="6" spans="1:16" s="31" customFormat="1" ht="15" thickBot="1" x14ac:dyDescent="0.3"/>
    <row r="7" spans="1:16" s="31" customFormat="1" ht="21" thickBot="1" x14ac:dyDescent="0.3">
      <c r="B7" s="12" t="s">
        <v>5</v>
      </c>
      <c r="C7" s="1075" t="s">
        <v>130</v>
      </c>
      <c r="D7" s="1075"/>
      <c r="E7" s="1075"/>
      <c r="F7" s="1075"/>
      <c r="G7" s="1075"/>
      <c r="H7" s="1075"/>
      <c r="I7" s="1075"/>
      <c r="J7" s="1075"/>
      <c r="K7" s="1075"/>
      <c r="L7" s="1075"/>
      <c r="M7" s="1075"/>
      <c r="N7" s="1076"/>
    </row>
    <row r="8" spans="1:16" s="31" customFormat="1" ht="15.75" thickBot="1" x14ac:dyDescent="0.3">
      <c r="B8" s="13" t="s">
        <v>6</v>
      </c>
      <c r="C8" s="1075"/>
      <c r="D8" s="1075"/>
      <c r="E8" s="1075"/>
      <c r="F8" s="1075"/>
      <c r="G8" s="1075"/>
      <c r="H8" s="1075"/>
      <c r="I8" s="1075"/>
      <c r="J8" s="1075"/>
      <c r="K8" s="1075"/>
      <c r="L8" s="1075"/>
      <c r="M8" s="1075"/>
      <c r="N8" s="1076"/>
    </row>
    <row r="9" spans="1:16" s="31" customFormat="1" ht="15.75" thickBot="1" x14ac:dyDescent="0.3">
      <c r="B9" s="13" t="s">
        <v>7</v>
      </c>
      <c r="C9" s="1075"/>
      <c r="D9" s="1075"/>
      <c r="E9" s="1075"/>
      <c r="F9" s="1075"/>
      <c r="G9" s="1075"/>
      <c r="H9" s="1075"/>
      <c r="I9" s="1075"/>
      <c r="J9" s="1075"/>
      <c r="K9" s="1075"/>
      <c r="L9" s="1075"/>
      <c r="M9" s="1075"/>
      <c r="N9" s="1076"/>
    </row>
    <row r="10" spans="1:16" s="31" customFormat="1" ht="15.75" thickBot="1" x14ac:dyDescent="0.3">
      <c r="B10" s="13" t="s">
        <v>8</v>
      </c>
      <c r="C10" s="1075"/>
      <c r="D10" s="1075"/>
      <c r="E10" s="1075"/>
      <c r="F10" s="1075"/>
      <c r="G10" s="1075"/>
      <c r="H10" s="1075"/>
      <c r="I10" s="1075"/>
      <c r="J10" s="1075"/>
      <c r="K10" s="1075"/>
      <c r="L10" s="1075"/>
      <c r="M10" s="1075"/>
      <c r="N10" s="1076"/>
    </row>
    <row r="11" spans="1:16" s="31" customFormat="1" ht="15.75" thickBot="1" x14ac:dyDescent="0.3">
      <c r="B11" s="13" t="s">
        <v>9</v>
      </c>
      <c r="C11" s="1077">
        <v>29</v>
      </c>
      <c r="D11" s="1077"/>
      <c r="E11" s="1078"/>
      <c r="F11" s="60"/>
      <c r="G11" s="60"/>
      <c r="H11" s="60"/>
      <c r="I11" s="60"/>
      <c r="J11" s="60"/>
      <c r="K11" s="60"/>
      <c r="L11" s="60"/>
      <c r="M11" s="60"/>
      <c r="N11" s="61"/>
    </row>
    <row r="12" spans="1:16" s="31" customFormat="1" ht="15.75" thickBot="1" x14ac:dyDescent="0.3">
      <c r="B12" s="14" t="s">
        <v>10</v>
      </c>
      <c r="C12" s="38">
        <v>42023</v>
      </c>
      <c r="D12" s="490"/>
      <c r="E12" s="490"/>
      <c r="F12" s="490"/>
      <c r="G12" s="490"/>
      <c r="H12" s="490"/>
      <c r="I12" s="490"/>
      <c r="J12" s="490"/>
      <c r="K12" s="490"/>
      <c r="L12" s="490"/>
      <c r="M12" s="490"/>
      <c r="N12" s="491"/>
    </row>
    <row r="13" spans="1:16" s="31" customFormat="1" ht="15.75" x14ac:dyDescent="0.25">
      <c r="B13" s="15"/>
      <c r="C13" s="39"/>
      <c r="D13" s="16"/>
      <c r="E13" s="16"/>
      <c r="F13" s="16"/>
      <c r="G13" s="16"/>
      <c r="H13" s="16"/>
      <c r="I13" s="62"/>
      <c r="J13" s="62"/>
      <c r="K13" s="62"/>
      <c r="L13" s="62"/>
      <c r="M13" s="62"/>
      <c r="N13" s="16"/>
    </row>
    <row r="14" spans="1:16" s="31" customFormat="1" ht="15" x14ac:dyDescent="0.25">
      <c r="I14" s="62"/>
      <c r="J14" s="62"/>
      <c r="K14" s="62"/>
      <c r="L14" s="62"/>
      <c r="M14" s="62"/>
      <c r="N14" s="63"/>
    </row>
    <row r="15" spans="1:16" s="31" customFormat="1" ht="30" x14ac:dyDescent="0.25">
      <c r="B15" s="1071" t="s">
        <v>11</v>
      </c>
      <c r="C15" s="1071"/>
      <c r="D15" s="494" t="s">
        <v>12</v>
      </c>
      <c r="E15" s="494" t="s">
        <v>13</v>
      </c>
      <c r="F15" s="494" t="s">
        <v>14</v>
      </c>
      <c r="G15" s="64"/>
      <c r="I15" s="40"/>
      <c r="J15" s="40"/>
      <c r="K15" s="40"/>
      <c r="L15" s="40"/>
      <c r="M15" s="40"/>
      <c r="N15" s="63"/>
    </row>
    <row r="16" spans="1:16" s="31" customFormat="1" ht="15" x14ac:dyDescent="0.25">
      <c r="B16" s="1071"/>
      <c r="C16" s="1071"/>
      <c r="D16" s="494">
        <v>29</v>
      </c>
      <c r="E16" s="65">
        <v>1328129860</v>
      </c>
      <c r="F16" s="65">
        <v>470</v>
      </c>
      <c r="G16" s="66"/>
      <c r="I16" s="41"/>
      <c r="J16" s="41"/>
      <c r="K16" s="41"/>
      <c r="L16" s="41"/>
      <c r="M16" s="41"/>
      <c r="N16" s="63"/>
    </row>
    <row r="17" spans="1:14" s="31" customFormat="1" ht="15" x14ac:dyDescent="0.25">
      <c r="B17" s="1071"/>
      <c r="C17" s="1071"/>
      <c r="D17" s="494"/>
      <c r="E17" s="65"/>
      <c r="F17" s="65"/>
      <c r="G17" s="66"/>
      <c r="I17" s="41"/>
      <c r="J17" s="41"/>
      <c r="K17" s="41"/>
      <c r="L17" s="41"/>
      <c r="M17" s="41"/>
      <c r="N17" s="63"/>
    </row>
    <row r="18" spans="1:14" s="31" customFormat="1" ht="15" x14ac:dyDescent="0.25">
      <c r="B18" s="1071"/>
      <c r="C18" s="1071"/>
      <c r="D18" s="494"/>
      <c r="E18" s="65"/>
      <c r="F18" s="65"/>
      <c r="G18" s="66"/>
      <c r="I18" s="41"/>
      <c r="J18" s="41"/>
      <c r="K18" s="41"/>
      <c r="L18" s="41"/>
      <c r="M18" s="41"/>
      <c r="N18" s="63"/>
    </row>
    <row r="19" spans="1:14" s="31" customFormat="1" ht="15" x14ac:dyDescent="0.25">
      <c r="B19" s="1071"/>
      <c r="C19" s="1071"/>
      <c r="D19" s="494"/>
      <c r="E19" s="67"/>
      <c r="F19" s="65"/>
      <c r="G19" s="66"/>
      <c r="H19" s="42"/>
      <c r="I19" s="41"/>
      <c r="J19" s="41"/>
      <c r="K19" s="41"/>
      <c r="L19" s="41"/>
      <c r="M19" s="41"/>
      <c r="N19" s="68"/>
    </row>
    <row r="20" spans="1:14" s="31" customFormat="1" ht="15" x14ac:dyDescent="0.25">
      <c r="B20" s="1071"/>
      <c r="C20" s="1071"/>
      <c r="D20" s="494"/>
      <c r="E20" s="67"/>
      <c r="F20" s="65"/>
      <c r="G20" s="66"/>
      <c r="H20" s="42"/>
      <c r="I20" s="520"/>
      <c r="J20" s="520"/>
      <c r="K20" s="520"/>
      <c r="L20" s="520"/>
      <c r="M20" s="520"/>
      <c r="N20" s="68"/>
    </row>
    <row r="21" spans="1:14" s="31" customFormat="1" ht="15" x14ac:dyDescent="0.25">
      <c r="B21" s="1071"/>
      <c r="C21" s="1071"/>
      <c r="D21" s="494"/>
      <c r="E21" s="67"/>
      <c r="F21" s="65"/>
      <c r="G21" s="66"/>
      <c r="H21" s="42"/>
      <c r="I21" s="62"/>
      <c r="J21" s="62"/>
      <c r="K21" s="62"/>
      <c r="L21" s="62"/>
      <c r="M21" s="62"/>
      <c r="N21" s="68"/>
    </row>
    <row r="22" spans="1:14" s="31" customFormat="1" ht="15" x14ac:dyDescent="0.25">
      <c r="B22" s="1071"/>
      <c r="C22" s="1071"/>
      <c r="D22" s="494"/>
      <c r="E22" s="67"/>
      <c r="F22" s="65"/>
      <c r="G22" s="66"/>
      <c r="H22" s="42"/>
      <c r="I22" s="62"/>
      <c r="J22" s="62"/>
      <c r="K22" s="62"/>
      <c r="L22" s="62"/>
      <c r="M22" s="62"/>
      <c r="N22" s="68"/>
    </row>
    <row r="23" spans="1:14" s="31" customFormat="1" ht="15.75" thickBot="1" x14ac:dyDescent="0.3">
      <c r="B23" s="1056" t="s">
        <v>15</v>
      </c>
      <c r="C23" s="1058"/>
      <c r="D23" s="494"/>
      <c r="E23" s="69">
        <f>SUM(E16:E22)</f>
        <v>1328129860</v>
      </c>
      <c r="F23" s="65">
        <f>SUM(F16:F22)</f>
        <v>470</v>
      </c>
      <c r="G23" s="66"/>
      <c r="H23" s="42"/>
      <c r="I23" s="62"/>
      <c r="J23" s="62"/>
      <c r="K23" s="62"/>
      <c r="L23" s="62"/>
      <c r="M23" s="62"/>
      <c r="N23" s="68"/>
    </row>
    <row r="24" spans="1:14" s="31" customFormat="1" ht="57.75" thickBot="1" x14ac:dyDescent="0.3">
      <c r="A24" s="35"/>
      <c r="B24" s="525" t="s">
        <v>16</v>
      </c>
      <c r="C24" s="525" t="s">
        <v>17</v>
      </c>
      <c r="E24" s="40"/>
      <c r="F24" s="40"/>
      <c r="G24" s="40"/>
      <c r="H24" s="40"/>
      <c r="I24" s="36"/>
      <c r="J24" s="36"/>
      <c r="K24" s="36"/>
      <c r="L24" s="36"/>
      <c r="M24" s="36"/>
    </row>
    <row r="25" spans="1:14" s="31" customFormat="1" ht="15.75" thickBot="1" x14ac:dyDescent="0.3">
      <c r="A25" s="70">
        <v>1</v>
      </c>
      <c r="C25" s="71">
        <f>+F23*80%</f>
        <v>376</v>
      </c>
      <c r="D25" s="41"/>
      <c r="E25" s="72">
        <f>E23</f>
        <v>1328129860</v>
      </c>
      <c r="F25" s="44"/>
      <c r="G25" s="44"/>
      <c r="H25" s="44"/>
      <c r="I25" s="73"/>
      <c r="J25" s="73"/>
      <c r="K25" s="73"/>
      <c r="L25" s="73"/>
      <c r="M25" s="73"/>
    </row>
    <row r="26" spans="1:14" s="31" customFormat="1" ht="15" x14ac:dyDescent="0.25">
      <c r="A26" s="74"/>
      <c r="C26" s="17"/>
      <c r="D26" s="41"/>
      <c r="E26" s="45"/>
      <c r="F26" s="44"/>
      <c r="G26" s="44"/>
      <c r="H26" s="44"/>
      <c r="I26" s="73"/>
      <c r="J26" s="73"/>
      <c r="K26" s="73"/>
      <c r="L26" s="73"/>
      <c r="M26" s="73"/>
    </row>
    <row r="27" spans="1:14" s="31" customFormat="1" ht="15" x14ac:dyDescent="0.25">
      <c r="A27" s="74"/>
      <c r="C27" s="17"/>
      <c r="D27" s="41"/>
      <c r="E27" s="45"/>
      <c r="F27" s="44"/>
      <c r="G27" s="44"/>
      <c r="H27" s="44"/>
      <c r="I27" s="73"/>
      <c r="J27" s="73"/>
      <c r="K27" s="73"/>
      <c r="L27" s="73"/>
      <c r="M27" s="73"/>
    </row>
    <row r="28" spans="1:14" s="31" customFormat="1" ht="15" x14ac:dyDescent="0.2">
      <c r="A28" s="74"/>
      <c r="B28" s="75" t="s">
        <v>18</v>
      </c>
      <c r="C28" s="59"/>
      <c r="D28" s="59"/>
      <c r="E28" s="59"/>
      <c r="F28" s="59"/>
      <c r="G28" s="59"/>
      <c r="H28" s="59"/>
      <c r="I28" s="62"/>
      <c r="J28" s="62"/>
      <c r="K28" s="62"/>
      <c r="L28" s="62"/>
      <c r="M28" s="62"/>
      <c r="N28" s="63"/>
    </row>
    <row r="29" spans="1:14" s="31" customFormat="1" ht="15" x14ac:dyDescent="0.2">
      <c r="A29" s="74"/>
      <c r="B29" s="59"/>
      <c r="C29" s="59"/>
      <c r="D29" s="59"/>
      <c r="E29" s="59"/>
      <c r="F29" s="59"/>
      <c r="G29" s="59"/>
      <c r="H29" s="59"/>
      <c r="I29" s="62"/>
      <c r="J29" s="62"/>
      <c r="K29" s="62"/>
      <c r="L29" s="62"/>
      <c r="M29" s="62"/>
      <c r="N29" s="63"/>
    </row>
    <row r="30" spans="1:14" s="31" customFormat="1" ht="15" x14ac:dyDescent="0.2">
      <c r="A30" s="74"/>
      <c r="B30" s="494" t="s">
        <v>19</v>
      </c>
      <c r="C30" s="494" t="s">
        <v>0</v>
      </c>
      <c r="D30" s="494" t="s">
        <v>20</v>
      </c>
      <c r="E30" s="59"/>
      <c r="F30" s="59"/>
      <c r="G30" s="59"/>
      <c r="H30" s="59"/>
      <c r="I30" s="62"/>
      <c r="J30" s="62"/>
      <c r="K30" s="62"/>
      <c r="L30" s="62"/>
      <c r="M30" s="62"/>
      <c r="N30" s="63"/>
    </row>
    <row r="31" spans="1:14" s="31" customFormat="1" ht="15" x14ac:dyDescent="0.2">
      <c r="A31" s="74"/>
      <c r="B31" s="508" t="s">
        <v>22</v>
      </c>
      <c r="C31" s="500" t="s">
        <v>23</v>
      </c>
      <c r="D31" s="500"/>
      <c r="E31" s="59"/>
      <c r="F31" s="59"/>
      <c r="G31" s="59"/>
      <c r="H31" s="59"/>
      <c r="I31" s="62"/>
      <c r="J31" s="62"/>
      <c r="K31" s="62"/>
      <c r="L31" s="62"/>
      <c r="M31" s="62"/>
      <c r="N31" s="63"/>
    </row>
    <row r="32" spans="1:14" s="31" customFormat="1" ht="15" x14ac:dyDescent="0.2">
      <c r="A32" s="74"/>
      <c r="B32" s="508" t="s">
        <v>24</v>
      </c>
      <c r="C32" s="500" t="s">
        <v>23</v>
      </c>
      <c r="D32" s="500"/>
      <c r="E32" s="59"/>
      <c r="F32" s="59"/>
      <c r="G32" s="59"/>
      <c r="H32" s="59"/>
      <c r="I32" s="62"/>
      <c r="J32" s="62"/>
      <c r="K32" s="62"/>
      <c r="L32" s="62"/>
      <c r="M32" s="62"/>
      <c r="N32" s="63"/>
    </row>
    <row r="33" spans="1:14" s="31" customFormat="1" ht="15" x14ac:dyDescent="0.2">
      <c r="A33" s="74"/>
      <c r="B33" s="508" t="s">
        <v>25</v>
      </c>
      <c r="C33" s="500" t="s">
        <v>23</v>
      </c>
      <c r="D33" s="500"/>
      <c r="E33" s="59"/>
      <c r="F33" s="59"/>
      <c r="G33" s="59"/>
      <c r="H33" s="59"/>
      <c r="I33" s="62"/>
      <c r="J33" s="62"/>
      <c r="K33" s="62"/>
      <c r="L33" s="62"/>
      <c r="M33" s="62"/>
      <c r="N33" s="63"/>
    </row>
    <row r="34" spans="1:14" s="31" customFormat="1" ht="15" x14ac:dyDescent="0.2">
      <c r="A34" s="74"/>
      <c r="B34" s="508" t="s">
        <v>26</v>
      </c>
      <c r="C34" s="500" t="s">
        <v>23</v>
      </c>
      <c r="D34" s="500"/>
      <c r="E34" s="59"/>
      <c r="F34" s="59"/>
      <c r="G34" s="59"/>
      <c r="H34" s="59"/>
      <c r="I34" s="62"/>
      <c r="J34" s="62"/>
      <c r="K34" s="62"/>
      <c r="L34" s="62"/>
      <c r="M34" s="62"/>
      <c r="N34" s="63"/>
    </row>
    <row r="35" spans="1:14" s="31" customFormat="1" ht="15" x14ac:dyDescent="0.2">
      <c r="A35" s="74"/>
      <c r="B35" s="59"/>
      <c r="C35" s="59"/>
      <c r="D35" s="59"/>
      <c r="E35" s="59"/>
      <c r="F35" s="59"/>
      <c r="G35" s="59"/>
      <c r="H35" s="59"/>
      <c r="I35" s="62"/>
      <c r="J35" s="62"/>
      <c r="K35" s="62"/>
      <c r="L35" s="62"/>
      <c r="M35" s="62"/>
      <c r="N35" s="63"/>
    </row>
    <row r="36" spans="1:14" s="31" customFormat="1" ht="15" x14ac:dyDescent="0.2">
      <c r="A36" s="74"/>
      <c r="B36" s="59"/>
      <c r="C36" s="59"/>
      <c r="D36" s="59"/>
      <c r="E36" s="59"/>
      <c r="F36" s="59"/>
      <c r="G36" s="59"/>
      <c r="H36" s="59"/>
      <c r="I36" s="62"/>
      <c r="J36" s="62"/>
      <c r="K36" s="62"/>
      <c r="L36" s="62"/>
      <c r="M36" s="62"/>
      <c r="N36" s="63"/>
    </row>
    <row r="37" spans="1:14" s="31" customFormat="1" ht="15" x14ac:dyDescent="0.2">
      <c r="A37" s="74"/>
      <c r="B37" s="75" t="s">
        <v>27</v>
      </c>
      <c r="C37" s="59"/>
      <c r="D37" s="59"/>
      <c r="E37" s="59"/>
      <c r="F37" s="59"/>
      <c r="G37" s="59"/>
      <c r="H37" s="59"/>
      <c r="I37" s="62"/>
      <c r="J37" s="62"/>
      <c r="K37" s="62"/>
      <c r="L37" s="62"/>
      <c r="M37" s="62"/>
      <c r="N37" s="63"/>
    </row>
    <row r="38" spans="1:14" s="31" customFormat="1" ht="15" x14ac:dyDescent="0.2">
      <c r="A38" s="74"/>
      <c r="B38" s="59"/>
      <c r="C38" s="59"/>
      <c r="D38" s="59"/>
      <c r="E38" s="59"/>
      <c r="F38" s="59"/>
      <c r="G38" s="59"/>
      <c r="H38" s="59"/>
      <c r="I38" s="62"/>
      <c r="J38" s="62"/>
      <c r="K38" s="62"/>
      <c r="L38" s="62"/>
      <c r="M38" s="62"/>
      <c r="N38" s="63"/>
    </row>
    <row r="39" spans="1:14" s="31" customFormat="1" ht="15" x14ac:dyDescent="0.2">
      <c r="A39" s="74"/>
      <c r="B39" s="59"/>
      <c r="C39" s="59"/>
      <c r="D39" s="59"/>
      <c r="E39" s="59"/>
      <c r="F39" s="59"/>
      <c r="G39" s="59"/>
      <c r="H39" s="59"/>
      <c r="I39" s="62"/>
      <c r="J39" s="62"/>
      <c r="K39" s="62"/>
      <c r="L39" s="62"/>
      <c r="M39" s="62"/>
      <c r="N39" s="63"/>
    </row>
    <row r="40" spans="1:14" s="31" customFormat="1" ht="15" x14ac:dyDescent="0.2">
      <c r="A40" s="74"/>
      <c r="B40" s="494" t="s">
        <v>19</v>
      </c>
      <c r="C40" s="494" t="s">
        <v>28</v>
      </c>
      <c r="D40" s="493" t="s">
        <v>29</v>
      </c>
      <c r="E40" s="493" t="s">
        <v>30</v>
      </c>
      <c r="F40" s="59"/>
      <c r="G40" s="59"/>
      <c r="H40" s="59"/>
      <c r="I40" s="62"/>
      <c r="J40" s="62"/>
      <c r="K40" s="62"/>
      <c r="L40" s="62"/>
      <c r="M40" s="62"/>
      <c r="N40" s="63"/>
    </row>
    <row r="41" spans="1:14" s="31" customFormat="1" ht="57" x14ac:dyDescent="0.2">
      <c r="A41" s="74"/>
      <c r="B41" s="505" t="s">
        <v>31</v>
      </c>
      <c r="C41" s="503">
        <v>40</v>
      </c>
      <c r="D41" s="500">
        <v>0</v>
      </c>
      <c r="E41" s="1052">
        <f>+D41+D42</f>
        <v>60</v>
      </c>
      <c r="F41" s="59"/>
      <c r="G41" s="59"/>
      <c r="H41" s="59"/>
      <c r="I41" s="62"/>
      <c r="J41" s="62"/>
      <c r="K41" s="62"/>
      <c r="L41" s="62"/>
      <c r="M41" s="62"/>
      <c r="N41" s="63"/>
    </row>
    <row r="42" spans="1:14" s="31" customFormat="1" ht="114" x14ac:dyDescent="0.2">
      <c r="A42" s="74"/>
      <c r="B42" s="505" t="s">
        <v>32</v>
      </c>
      <c r="C42" s="503">
        <v>60</v>
      </c>
      <c r="D42" s="500">
        <v>60</v>
      </c>
      <c r="E42" s="1053"/>
      <c r="F42" s="59"/>
      <c r="G42" s="59"/>
      <c r="H42" s="59"/>
      <c r="I42" s="62"/>
      <c r="J42" s="62"/>
      <c r="K42" s="62"/>
      <c r="L42" s="62"/>
      <c r="M42" s="62"/>
      <c r="N42" s="63"/>
    </row>
    <row r="43" spans="1:14" s="31" customFormat="1" ht="15" x14ac:dyDescent="0.25">
      <c r="A43" s="74"/>
      <c r="C43" s="17"/>
      <c r="D43" s="41"/>
      <c r="E43" s="45"/>
      <c r="F43" s="44"/>
      <c r="G43" s="44"/>
      <c r="H43" s="44"/>
      <c r="I43" s="73"/>
      <c r="J43" s="73"/>
      <c r="K43" s="73"/>
      <c r="L43" s="73"/>
      <c r="M43" s="73"/>
    </row>
    <row r="44" spans="1:14" s="31" customFormat="1" ht="15" x14ac:dyDescent="0.25">
      <c r="A44" s="74"/>
      <c r="C44" s="17"/>
      <c r="D44" s="41"/>
      <c r="E44" s="45"/>
      <c r="F44" s="44"/>
      <c r="G44" s="44"/>
      <c r="H44" s="44"/>
      <c r="I44" s="73"/>
      <c r="J44" s="73"/>
      <c r="K44" s="73"/>
      <c r="L44" s="73"/>
      <c r="M44" s="73"/>
    </row>
    <row r="45" spans="1:14" s="31" customFormat="1" ht="15" x14ac:dyDescent="0.25">
      <c r="A45" s="74"/>
      <c r="C45" s="17"/>
      <c r="D45" s="41"/>
      <c r="E45" s="45"/>
      <c r="F45" s="44"/>
      <c r="G45" s="44"/>
      <c r="H45" s="44"/>
      <c r="I45" s="73"/>
      <c r="J45" s="73"/>
      <c r="K45" s="73"/>
      <c r="L45" s="73"/>
      <c r="M45" s="73"/>
    </row>
    <row r="46" spans="1:14" s="31" customFormat="1" ht="15" thickBot="1" x14ac:dyDescent="0.3">
      <c r="M46" s="1079" t="s">
        <v>131</v>
      </c>
      <c r="N46" s="1079"/>
    </row>
    <row r="47" spans="1:14" s="31" customFormat="1" ht="15" x14ac:dyDescent="0.25">
      <c r="B47" s="75" t="s">
        <v>33</v>
      </c>
      <c r="M47" s="77"/>
      <c r="N47" s="77"/>
    </row>
    <row r="48" spans="1:14" s="31" customFormat="1" ht="15" thickBot="1" x14ac:dyDescent="0.3">
      <c r="M48" s="77"/>
      <c r="N48" s="77"/>
    </row>
    <row r="49" spans="1:26" s="62" customFormat="1" ht="120" x14ac:dyDescent="0.25">
      <c r="B49" s="157" t="s">
        <v>34</v>
      </c>
      <c r="C49" s="157" t="s">
        <v>35</v>
      </c>
      <c r="D49" s="157" t="s">
        <v>36</v>
      </c>
      <c r="E49" s="157" t="s">
        <v>37</v>
      </c>
      <c r="F49" s="157" t="s">
        <v>38</v>
      </c>
      <c r="G49" s="157" t="s">
        <v>39</v>
      </c>
      <c r="H49" s="157" t="s">
        <v>40</v>
      </c>
      <c r="I49" s="157" t="s">
        <v>41</v>
      </c>
      <c r="J49" s="157" t="s">
        <v>42</v>
      </c>
      <c r="K49" s="157" t="s">
        <v>43</v>
      </c>
      <c r="L49" s="157" t="s">
        <v>44</v>
      </c>
      <c r="M49" s="158" t="s">
        <v>45</v>
      </c>
      <c r="N49" s="157" t="s">
        <v>46</v>
      </c>
      <c r="O49" s="157" t="s">
        <v>47</v>
      </c>
      <c r="P49" s="526" t="s">
        <v>48</v>
      </c>
      <c r="Q49" s="526" t="s">
        <v>49</v>
      </c>
    </row>
    <row r="50" spans="1:26" s="495" customFormat="1" ht="264.75" x14ac:dyDescent="0.25">
      <c r="A50" s="503">
        <v>1</v>
      </c>
      <c r="B50" s="148" t="s">
        <v>130</v>
      </c>
      <c r="C50" s="148" t="s">
        <v>130</v>
      </c>
      <c r="D50" s="148" t="s">
        <v>164</v>
      </c>
      <c r="E50" s="148" t="s">
        <v>2051</v>
      </c>
      <c r="F50" s="160" t="s">
        <v>0</v>
      </c>
      <c r="G50" s="161" t="s">
        <v>111</v>
      </c>
      <c r="H50" s="162">
        <v>41277</v>
      </c>
      <c r="I50" s="162">
        <v>41641</v>
      </c>
      <c r="J50" s="163" t="s">
        <v>20</v>
      </c>
      <c r="K50" s="146">
        <f>(I50-H50)/30</f>
        <v>12.133333333333333</v>
      </c>
      <c r="L50" s="164" t="s">
        <v>50</v>
      </c>
      <c r="M50" s="165">
        <v>726</v>
      </c>
      <c r="N50" s="166" t="s">
        <v>50</v>
      </c>
      <c r="O50" s="167">
        <v>300000000</v>
      </c>
      <c r="P50" s="167">
        <v>32</v>
      </c>
      <c r="Q50" s="527" t="s">
        <v>2052</v>
      </c>
      <c r="R50" s="8"/>
      <c r="S50" s="8"/>
      <c r="T50" s="8"/>
      <c r="U50" s="8"/>
      <c r="V50" s="8"/>
      <c r="W50" s="8"/>
      <c r="X50" s="8"/>
      <c r="Y50" s="8"/>
      <c r="Z50" s="8"/>
    </row>
    <row r="51" spans="1:26" s="495" customFormat="1" ht="71.25" x14ac:dyDescent="0.25">
      <c r="A51" s="503">
        <f>+A50+1</f>
        <v>2</v>
      </c>
      <c r="B51" s="148" t="s">
        <v>130</v>
      </c>
      <c r="C51" s="148" t="s">
        <v>130</v>
      </c>
      <c r="D51" s="148" t="s">
        <v>226</v>
      </c>
      <c r="E51" s="148" t="s">
        <v>227</v>
      </c>
      <c r="F51" s="168" t="s">
        <v>20</v>
      </c>
      <c r="G51" s="161" t="s">
        <v>50</v>
      </c>
      <c r="H51" s="162">
        <v>41239</v>
      </c>
      <c r="I51" s="162">
        <v>41274</v>
      </c>
      <c r="J51" s="163" t="s">
        <v>20</v>
      </c>
      <c r="K51" s="146"/>
      <c r="L51" s="169">
        <v>1</v>
      </c>
      <c r="M51" s="165" t="s">
        <v>134</v>
      </c>
      <c r="N51" s="166" t="s">
        <v>50</v>
      </c>
      <c r="O51" s="167">
        <v>158572820</v>
      </c>
      <c r="P51" s="167">
        <v>56</v>
      </c>
      <c r="Q51" s="527" t="s">
        <v>394</v>
      </c>
      <c r="R51" s="8"/>
      <c r="S51" s="8"/>
      <c r="T51" s="8"/>
      <c r="U51" s="8"/>
      <c r="V51" s="8"/>
      <c r="W51" s="8"/>
      <c r="X51" s="8"/>
      <c r="Y51" s="8"/>
      <c r="Z51" s="8"/>
    </row>
    <row r="52" spans="1:26" s="495" customFormat="1" ht="57" x14ac:dyDescent="0.25">
      <c r="A52" s="106">
        <v>3</v>
      </c>
      <c r="B52" s="148" t="s">
        <v>130</v>
      </c>
      <c r="C52" s="148" t="s">
        <v>130</v>
      </c>
      <c r="D52" s="148" t="s">
        <v>228</v>
      </c>
      <c r="E52" s="148" t="s">
        <v>229</v>
      </c>
      <c r="F52" s="168" t="s">
        <v>0</v>
      </c>
      <c r="G52" s="161" t="s">
        <v>112</v>
      </c>
      <c r="H52" s="162">
        <v>39814</v>
      </c>
      <c r="I52" s="162">
        <v>40178</v>
      </c>
      <c r="J52" s="163" t="s">
        <v>20</v>
      </c>
      <c r="K52" s="146"/>
      <c r="L52" s="170">
        <v>12</v>
      </c>
      <c r="M52" s="166">
        <v>350</v>
      </c>
      <c r="N52" s="166" t="s">
        <v>50</v>
      </c>
      <c r="O52" s="167"/>
      <c r="P52" s="167"/>
      <c r="Q52" s="527" t="s">
        <v>395</v>
      </c>
      <c r="R52" s="8"/>
      <c r="S52" s="8"/>
      <c r="T52" s="8"/>
      <c r="U52" s="8"/>
      <c r="V52" s="8"/>
      <c r="W52" s="8"/>
      <c r="X52" s="8"/>
      <c r="Y52" s="8"/>
      <c r="Z52" s="8"/>
    </row>
    <row r="53" spans="1:26" s="495" customFormat="1" ht="85.5" x14ac:dyDescent="0.25">
      <c r="A53" s="503">
        <f>+A110+1</f>
        <v>2</v>
      </c>
      <c r="B53" s="148" t="s">
        <v>130</v>
      </c>
      <c r="C53" s="148" t="s">
        <v>130</v>
      </c>
      <c r="D53" s="527" t="s">
        <v>392</v>
      </c>
      <c r="E53" s="527"/>
      <c r="F53" s="527" t="s">
        <v>0</v>
      </c>
      <c r="G53" s="527" t="s">
        <v>50</v>
      </c>
      <c r="H53" s="136">
        <v>40544</v>
      </c>
      <c r="I53" s="136">
        <v>40908</v>
      </c>
      <c r="J53" s="527" t="s">
        <v>1</v>
      </c>
      <c r="K53" s="147">
        <v>12</v>
      </c>
      <c r="L53" s="527"/>
      <c r="M53" s="527">
        <v>350</v>
      </c>
      <c r="N53" s="527" t="s">
        <v>50</v>
      </c>
      <c r="O53" s="527" t="s">
        <v>274</v>
      </c>
      <c r="P53" s="527">
        <v>2</v>
      </c>
      <c r="Q53" s="527" t="s">
        <v>2047</v>
      </c>
      <c r="R53" s="8"/>
      <c r="S53" s="8"/>
      <c r="T53" s="8"/>
      <c r="U53" s="8"/>
      <c r="V53" s="8"/>
      <c r="W53" s="8"/>
      <c r="X53" s="8"/>
      <c r="Y53" s="8"/>
      <c r="Z53" s="8"/>
    </row>
    <row r="54" spans="1:26" s="495" customFormat="1" x14ac:dyDescent="0.25">
      <c r="A54" s="503">
        <f>+A53+1</f>
        <v>3</v>
      </c>
      <c r="B54" s="148"/>
      <c r="C54" s="171"/>
      <c r="D54" s="148"/>
      <c r="E54" s="172"/>
      <c r="F54" s="161"/>
      <c r="G54" s="161"/>
      <c r="H54" s="162"/>
      <c r="I54" s="162"/>
      <c r="J54" s="163"/>
      <c r="K54" s="146"/>
      <c r="L54" s="163"/>
      <c r="M54" s="166"/>
      <c r="N54" s="166"/>
      <c r="O54" s="167"/>
      <c r="P54" s="167"/>
      <c r="Q54" s="527"/>
      <c r="R54" s="8"/>
      <c r="S54" s="8"/>
      <c r="T54" s="8"/>
      <c r="U54" s="8"/>
      <c r="V54" s="8"/>
      <c r="W54" s="8"/>
      <c r="X54" s="8"/>
      <c r="Y54" s="8"/>
      <c r="Z54" s="8"/>
    </row>
    <row r="55" spans="1:26" s="495" customFormat="1" x14ac:dyDescent="0.25">
      <c r="A55" s="503">
        <f>+A54+1</f>
        <v>4</v>
      </c>
      <c r="B55" s="148"/>
      <c r="C55" s="171"/>
      <c r="D55" s="148"/>
      <c r="E55" s="172"/>
      <c r="F55" s="161"/>
      <c r="G55" s="161"/>
      <c r="H55" s="162"/>
      <c r="I55" s="164"/>
      <c r="J55" s="163"/>
      <c r="K55" s="163"/>
      <c r="L55" s="163"/>
      <c r="M55" s="166"/>
      <c r="N55" s="166"/>
      <c r="O55" s="167"/>
      <c r="P55" s="167"/>
      <c r="Q55" s="527"/>
      <c r="R55" s="8"/>
      <c r="S55" s="8"/>
      <c r="T55" s="8"/>
      <c r="U55" s="8"/>
      <c r="V55" s="8"/>
      <c r="W55" s="8"/>
      <c r="X55" s="8"/>
      <c r="Y55" s="8"/>
      <c r="Z55" s="8"/>
    </row>
    <row r="56" spans="1:26" s="495" customFormat="1" x14ac:dyDescent="0.25">
      <c r="A56" s="503">
        <f>+A55+1</f>
        <v>5</v>
      </c>
      <c r="B56" s="148"/>
      <c r="C56" s="171"/>
      <c r="D56" s="148"/>
      <c r="E56" s="172"/>
      <c r="F56" s="161"/>
      <c r="G56" s="161"/>
      <c r="H56" s="162"/>
      <c r="I56" s="164"/>
      <c r="J56" s="163"/>
      <c r="K56" s="163"/>
      <c r="L56" s="163"/>
      <c r="M56" s="166"/>
      <c r="N56" s="166"/>
      <c r="O56" s="167"/>
      <c r="P56" s="167"/>
      <c r="Q56" s="527"/>
      <c r="R56" s="8"/>
      <c r="S56" s="8"/>
      <c r="T56" s="8"/>
      <c r="U56" s="8"/>
      <c r="V56" s="8"/>
      <c r="W56" s="8"/>
      <c r="X56" s="8"/>
      <c r="Y56" s="8"/>
      <c r="Z56" s="8"/>
    </row>
    <row r="57" spans="1:26" s="495" customFormat="1" x14ac:dyDescent="0.25">
      <c r="A57" s="503">
        <f>+A56+1</f>
        <v>6</v>
      </c>
      <c r="B57" s="148"/>
      <c r="C57" s="171"/>
      <c r="D57" s="148"/>
      <c r="E57" s="172"/>
      <c r="F57" s="161"/>
      <c r="G57" s="161"/>
      <c r="H57" s="162"/>
      <c r="I57" s="162"/>
      <c r="J57" s="163"/>
      <c r="K57" s="163"/>
      <c r="L57" s="163"/>
      <c r="M57" s="166"/>
      <c r="N57" s="166"/>
      <c r="O57" s="167"/>
      <c r="P57" s="167"/>
      <c r="Q57" s="527"/>
      <c r="R57" s="8"/>
      <c r="S57" s="8"/>
      <c r="T57" s="8"/>
      <c r="U57" s="8"/>
      <c r="V57" s="8"/>
      <c r="W57" s="8"/>
      <c r="X57" s="8"/>
      <c r="Y57" s="8"/>
      <c r="Z57" s="8"/>
    </row>
    <row r="58" spans="1:26" s="495" customFormat="1" x14ac:dyDescent="0.25">
      <c r="A58" s="503"/>
      <c r="B58" s="173" t="s">
        <v>30</v>
      </c>
      <c r="C58" s="171"/>
      <c r="D58" s="148"/>
      <c r="E58" s="172"/>
      <c r="F58" s="161"/>
      <c r="G58" s="161"/>
      <c r="H58" s="161"/>
      <c r="I58" s="163"/>
      <c r="J58" s="163"/>
      <c r="K58" s="138">
        <f>SUM(K50:K57)</f>
        <v>24.133333333333333</v>
      </c>
      <c r="L58" s="174"/>
      <c r="M58" s="987">
        <v>726</v>
      </c>
      <c r="N58" s="174">
        <f>SUM(N50:N57)</f>
        <v>0</v>
      </c>
      <c r="O58" s="167"/>
      <c r="P58" s="167"/>
      <c r="Q58" s="527"/>
    </row>
    <row r="59" spans="1:26" s="31" customFormat="1" x14ac:dyDescent="0.25">
      <c r="E59" s="46"/>
      <c r="K59" s="47"/>
    </row>
    <row r="60" spans="1:26" s="31" customFormat="1" ht="15" x14ac:dyDescent="0.25">
      <c r="B60" s="1049" t="s">
        <v>51</v>
      </c>
      <c r="C60" s="1049" t="s">
        <v>52</v>
      </c>
      <c r="D60" s="1080" t="s">
        <v>53</v>
      </c>
      <c r="E60" s="1080"/>
      <c r="K60" s="48"/>
      <c r="L60" s="48"/>
      <c r="M60" s="48"/>
    </row>
    <row r="61" spans="1:26" s="31" customFormat="1" ht="18" x14ac:dyDescent="0.25">
      <c r="B61" s="1051"/>
      <c r="C61" s="1051"/>
      <c r="D61" s="493" t="s">
        <v>54</v>
      </c>
      <c r="E61" s="49" t="s">
        <v>55</v>
      </c>
      <c r="H61" s="32"/>
      <c r="I61" s="542">
        <v>40194</v>
      </c>
      <c r="J61" s="990"/>
      <c r="K61" s="542"/>
      <c r="L61" s="991"/>
      <c r="M61" s="990"/>
    </row>
    <row r="62" spans="1:26" s="31" customFormat="1" ht="18" x14ac:dyDescent="0.25">
      <c r="B62" s="50" t="s">
        <v>56</v>
      </c>
      <c r="C62" s="52">
        <f>+K58</f>
        <v>24.133333333333333</v>
      </c>
      <c r="D62" s="500" t="s">
        <v>23</v>
      </c>
      <c r="E62" s="500"/>
      <c r="F62" s="33"/>
      <c r="G62" s="33"/>
      <c r="H62" s="33"/>
      <c r="I62" s="992"/>
      <c r="J62" s="992"/>
      <c r="K62" s="990"/>
      <c r="L62" s="381">
        <f>K50+K51+K110+K52</f>
        <v>24.133333333333333</v>
      </c>
      <c r="M62" s="992"/>
    </row>
    <row r="63" spans="1:26" s="31" customFormat="1" ht="15" x14ac:dyDescent="0.25">
      <c r="B63" s="50" t="s">
        <v>57</v>
      </c>
      <c r="C63" s="54">
        <f>+M58</f>
        <v>726</v>
      </c>
      <c r="D63" s="500" t="s">
        <v>23</v>
      </c>
      <c r="E63" s="500"/>
      <c r="I63" s="990"/>
      <c r="J63" s="990"/>
      <c r="K63" s="990"/>
      <c r="L63" s="990"/>
      <c r="M63" s="990"/>
    </row>
    <row r="64" spans="1:26" s="31" customFormat="1" x14ac:dyDescent="0.25">
      <c r="B64" s="55"/>
      <c r="C64" s="1163"/>
      <c r="D64" s="1163"/>
      <c r="E64" s="1163"/>
      <c r="F64" s="1163"/>
      <c r="G64" s="1163"/>
      <c r="H64" s="1163"/>
      <c r="I64" s="1163"/>
      <c r="J64" s="1163"/>
      <c r="K64" s="1163"/>
      <c r="L64" s="1163"/>
      <c r="M64" s="1163"/>
      <c r="N64" s="1163"/>
    </row>
    <row r="65" spans="2:18" s="31" customFormat="1" ht="15" thickBot="1" x14ac:dyDescent="0.3"/>
    <row r="66" spans="2:18" s="31" customFormat="1" ht="27" thickBot="1" x14ac:dyDescent="0.3">
      <c r="B66" s="1164" t="s">
        <v>58</v>
      </c>
      <c r="C66" s="1164"/>
      <c r="D66" s="1164"/>
      <c r="E66" s="1164"/>
      <c r="F66" s="1164"/>
      <c r="G66" s="1164"/>
      <c r="H66" s="1164"/>
      <c r="I66" s="1164"/>
      <c r="J66" s="1164"/>
      <c r="K66" s="1164"/>
      <c r="L66" s="1164"/>
      <c r="M66" s="1164"/>
      <c r="N66" s="1164"/>
    </row>
    <row r="67" spans="2:18" s="31" customFormat="1" x14ac:dyDescent="0.25"/>
    <row r="68" spans="2:18" s="31" customFormat="1" x14ac:dyDescent="0.25"/>
    <row r="69" spans="2:18" s="31" customFormat="1" ht="210" x14ac:dyDescent="0.25">
      <c r="B69" s="494" t="s">
        <v>59</v>
      </c>
      <c r="C69" s="80" t="s">
        <v>60</v>
      </c>
      <c r="D69" s="80" t="s">
        <v>61</v>
      </c>
      <c r="E69" s="80" t="s">
        <v>62</v>
      </c>
      <c r="F69" s="80" t="s">
        <v>63</v>
      </c>
      <c r="G69" s="80" t="s">
        <v>64</v>
      </c>
      <c r="H69" s="80" t="s">
        <v>2053</v>
      </c>
      <c r="I69" s="494" t="s">
        <v>1123</v>
      </c>
      <c r="J69" s="80" t="s">
        <v>66</v>
      </c>
      <c r="K69" s="80" t="s">
        <v>67</v>
      </c>
      <c r="L69" s="80" t="s">
        <v>68</v>
      </c>
      <c r="M69" s="80" t="s">
        <v>69</v>
      </c>
      <c r="N69" s="81" t="s">
        <v>70</v>
      </c>
      <c r="O69" s="81" t="s">
        <v>71</v>
      </c>
      <c r="P69" s="1056" t="s">
        <v>21</v>
      </c>
      <c r="Q69" s="1058"/>
      <c r="R69" s="80" t="s">
        <v>72</v>
      </c>
    </row>
    <row r="70" spans="2:18" s="31" customFormat="1" ht="162" customHeight="1" x14ac:dyDescent="0.2">
      <c r="B70" s="195" t="s">
        <v>230</v>
      </c>
      <c r="C70" s="203" t="s">
        <v>231</v>
      </c>
      <c r="D70" s="203" t="s">
        <v>232</v>
      </c>
      <c r="E70" s="203">
        <v>110</v>
      </c>
      <c r="F70" s="147" t="s">
        <v>112</v>
      </c>
      <c r="G70" s="147" t="s">
        <v>0</v>
      </c>
      <c r="H70" s="190" t="s">
        <v>112</v>
      </c>
      <c r="I70" s="190" t="s">
        <v>112</v>
      </c>
      <c r="J70" s="190" t="s">
        <v>112</v>
      </c>
      <c r="K70" s="203" t="s">
        <v>0</v>
      </c>
      <c r="L70" s="203" t="s">
        <v>0</v>
      </c>
      <c r="M70" s="203" t="s">
        <v>0</v>
      </c>
      <c r="N70" s="203" t="s">
        <v>0</v>
      </c>
      <c r="O70" s="203" t="s">
        <v>0</v>
      </c>
      <c r="P70" s="1299"/>
      <c r="Q70" s="1300"/>
      <c r="R70" s="147" t="s">
        <v>0</v>
      </c>
    </row>
    <row r="71" spans="2:18" s="31" customFormat="1" ht="28.5" x14ac:dyDescent="0.2">
      <c r="B71" s="195" t="s">
        <v>230</v>
      </c>
      <c r="C71" s="203" t="s">
        <v>231</v>
      </c>
      <c r="D71" s="191" t="s">
        <v>234</v>
      </c>
      <c r="E71" s="191">
        <v>140</v>
      </c>
      <c r="F71" s="147" t="s">
        <v>112</v>
      </c>
      <c r="G71" s="147" t="s">
        <v>0</v>
      </c>
      <c r="H71" s="190" t="s">
        <v>112</v>
      </c>
      <c r="I71" s="190" t="s">
        <v>112</v>
      </c>
      <c r="J71" s="190" t="s">
        <v>112</v>
      </c>
      <c r="K71" s="203" t="s">
        <v>0</v>
      </c>
      <c r="L71" s="203" t="s">
        <v>0</v>
      </c>
      <c r="M71" s="203" t="s">
        <v>0</v>
      </c>
      <c r="N71" s="203" t="s">
        <v>0</v>
      </c>
      <c r="O71" s="203" t="s">
        <v>0</v>
      </c>
      <c r="P71" s="1299"/>
      <c r="Q71" s="1300"/>
      <c r="R71" s="147" t="s">
        <v>0</v>
      </c>
    </row>
    <row r="72" spans="2:18" s="31" customFormat="1" ht="31.5" customHeight="1" x14ac:dyDescent="0.2">
      <c r="B72" s="195" t="s">
        <v>116</v>
      </c>
      <c r="C72" s="203" t="s">
        <v>231</v>
      </c>
      <c r="D72" s="191" t="s">
        <v>235</v>
      </c>
      <c r="E72" s="191">
        <v>120</v>
      </c>
      <c r="F72" s="190" t="s">
        <v>112</v>
      </c>
      <c r="G72" s="190" t="s">
        <v>112</v>
      </c>
      <c r="H72" s="190" t="s">
        <v>0</v>
      </c>
      <c r="I72" s="190" t="s">
        <v>112</v>
      </c>
      <c r="J72" s="190" t="s">
        <v>112</v>
      </c>
      <c r="K72" s="203" t="s">
        <v>0</v>
      </c>
      <c r="L72" s="203" t="s">
        <v>0</v>
      </c>
      <c r="M72" s="203" t="s">
        <v>0</v>
      </c>
      <c r="N72" s="203" t="s">
        <v>0</v>
      </c>
      <c r="O72" s="203" t="s">
        <v>0</v>
      </c>
      <c r="P72" s="1299"/>
      <c r="Q72" s="1300"/>
      <c r="R72" s="132" t="s">
        <v>0</v>
      </c>
    </row>
    <row r="73" spans="2:18" s="31" customFormat="1" x14ac:dyDescent="0.2">
      <c r="B73" s="195" t="s">
        <v>116</v>
      </c>
      <c r="C73" s="203" t="s">
        <v>231</v>
      </c>
      <c r="D73" s="191" t="s">
        <v>236</v>
      </c>
      <c r="E73" s="191">
        <v>100</v>
      </c>
      <c r="F73" s="190" t="s">
        <v>112</v>
      </c>
      <c r="G73" s="190" t="s">
        <v>112</v>
      </c>
      <c r="H73" s="190" t="s">
        <v>0</v>
      </c>
      <c r="I73" s="190" t="s">
        <v>112</v>
      </c>
      <c r="J73" s="190" t="s">
        <v>112</v>
      </c>
      <c r="K73" s="203" t="s">
        <v>0</v>
      </c>
      <c r="L73" s="203" t="s">
        <v>0</v>
      </c>
      <c r="M73" s="203" t="s">
        <v>0</v>
      </c>
      <c r="N73" s="203" t="s">
        <v>0</v>
      </c>
      <c r="O73" s="203" t="s">
        <v>0</v>
      </c>
      <c r="P73" s="1299"/>
      <c r="Q73" s="1300"/>
      <c r="R73" s="132" t="s">
        <v>0</v>
      </c>
    </row>
    <row r="74" spans="2:18" s="31" customFormat="1" ht="15" x14ac:dyDescent="0.2">
      <c r="B74" s="11"/>
      <c r="C74" s="11"/>
      <c r="D74" s="56"/>
      <c r="E74" s="56"/>
      <c r="F74" s="516"/>
      <c r="G74" s="58"/>
      <c r="H74" s="516"/>
      <c r="I74" s="508"/>
      <c r="J74" s="11"/>
      <c r="K74" s="11"/>
      <c r="L74" s="508"/>
      <c r="M74" s="508"/>
      <c r="N74" s="508"/>
      <c r="O74" s="508"/>
      <c r="P74" s="1056"/>
      <c r="Q74" s="1058"/>
      <c r="R74" s="500"/>
    </row>
    <row r="75" spans="2:18" s="31" customFormat="1" ht="15" x14ac:dyDescent="0.2">
      <c r="B75" s="11"/>
      <c r="C75" s="11"/>
      <c r="D75" s="56"/>
      <c r="E75" s="56"/>
      <c r="F75" s="516"/>
      <c r="G75" s="58"/>
      <c r="H75" s="516"/>
      <c r="I75" s="508"/>
      <c r="J75" s="11"/>
      <c r="K75" s="11"/>
      <c r="L75" s="508"/>
      <c r="M75" s="508"/>
      <c r="N75" s="508"/>
      <c r="O75" s="508"/>
      <c r="P75" s="1056"/>
      <c r="Q75" s="1058"/>
      <c r="R75" s="508"/>
    </row>
    <row r="76" spans="2:18" s="31" customFormat="1" ht="15" x14ac:dyDescent="0.25">
      <c r="B76" s="508"/>
      <c r="C76" s="508"/>
      <c r="D76" s="508"/>
      <c r="E76" s="508"/>
      <c r="F76" s="508"/>
      <c r="G76" s="131"/>
      <c r="H76" s="508"/>
      <c r="I76" s="508"/>
      <c r="J76" s="508"/>
      <c r="K76" s="508"/>
      <c r="L76" s="508"/>
      <c r="M76" s="508"/>
      <c r="N76" s="508"/>
      <c r="O76" s="508"/>
      <c r="P76" s="1056"/>
      <c r="Q76" s="1058"/>
      <c r="R76" s="508"/>
    </row>
    <row r="77" spans="2:18" s="31" customFormat="1" x14ac:dyDescent="0.25">
      <c r="B77" s="31" t="s">
        <v>73</v>
      </c>
      <c r="H77" s="508"/>
      <c r="I77" s="508"/>
    </row>
    <row r="78" spans="2:18" s="31" customFormat="1" x14ac:dyDescent="0.25">
      <c r="B78" s="31" t="s">
        <v>74</v>
      </c>
    </row>
    <row r="79" spans="2:18" s="31" customFormat="1" x14ac:dyDescent="0.25">
      <c r="B79" s="31" t="s">
        <v>75</v>
      </c>
    </row>
    <row r="80" spans="2:18" s="31" customFormat="1" x14ac:dyDescent="0.25"/>
    <row r="81" spans="2:17" s="31" customFormat="1" ht="15" thickBot="1" x14ac:dyDescent="0.3"/>
    <row r="82" spans="2:17" s="31" customFormat="1" ht="27" thickBot="1" x14ac:dyDescent="0.3">
      <c r="B82" s="1165" t="s">
        <v>76</v>
      </c>
      <c r="C82" s="1166"/>
      <c r="D82" s="1166"/>
      <c r="E82" s="1166"/>
      <c r="F82" s="1166"/>
      <c r="G82" s="1166"/>
      <c r="H82" s="1166"/>
      <c r="I82" s="1166"/>
      <c r="J82" s="1166"/>
      <c r="K82" s="1166"/>
      <c r="L82" s="1166"/>
      <c r="M82" s="1166"/>
      <c r="N82" s="1167"/>
    </row>
    <row r="83" spans="2:17" s="31" customFormat="1" x14ac:dyDescent="0.25"/>
    <row r="84" spans="2:17" s="31" customFormat="1" x14ac:dyDescent="0.25">
      <c r="K84" s="31">
        <f>180/30</f>
        <v>6</v>
      </c>
    </row>
    <row r="85" spans="2:17" s="31" customFormat="1" x14ac:dyDescent="0.25"/>
    <row r="86" spans="2:17" s="31" customFormat="1" x14ac:dyDescent="0.25"/>
    <row r="87" spans="2:17" s="31" customFormat="1" ht="15" x14ac:dyDescent="0.25">
      <c r="B87" s="1350" t="s">
        <v>77</v>
      </c>
      <c r="C87" s="1376" t="s">
        <v>78</v>
      </c>
      <c r="D87" s="1376" t="s">
        <v>79</v>
      </c>
      <c r="E87" s="1376" t="s">
        <v>80</v>
      </c>
      <c r="F87" s="1376" t="s">
        <v>81</v>
      </c>
      <c r="G87" s="1376" t="s">
        <v>82</v>
      </c>
      <c r="H87" s="1376" t="s">
        <v>83</v>
      </c>
      <c r="I87" s="1376" t="s">
        <v>84</v>
      </c>
      <c r="J87" s="1376" t="s">
        <v>85</v>
      </c>
      <c r="K87" s="1376"/>
      <c r="L87" s="1376"/>
      <c r="M87" s="1376" t="s">
        <v>86</v>
      </c>
      <c r="N87" s="1376" t="s">
        <v>335</v>
      </c>
      <c r="O87" s="1376" t="s">
        <v>336</v>
      </c>
      <c r="P87" s="1376" t="s">
        <v>21</v>
      </c>
      <c r="Q87" s="1376"/>
    </row>
    <row r="88" spans="2:17" s="31" customFormat="1" ht="28.5" x14ac:dyDescent="0.2">
      <c r="B88" s="1351"/>
      <c r="C88" s="1376"/>
      <c r="D88" s="1376"/>
      <c r="E88" s="1376"/>
      <c r="F88" s="1376"/>
      <c r="G88" s="1376"/>
      <c r="H88" s="1376"/>
      <c r="I88" s="1376"/>
      <c r="J88" s="195" t="s">
        <v>87</v>
      </c>
      <c r="K88" s="176" t="s">
        <v>88</v>
      </c>
      <c r="L88" s="177" t="s">
        <v>89</v>
      </c>
      <c r="M88" s="1376"/>
      <c r="N88" s="1376"/>
      <c r="O88" s="1376"/>
      <c r="P88" s="1376"/>
      <c r="Q88" s="1376"/>
    </row>
    <row r="89" spans="2:17" s="31" customFormat="1" ht="366" customHeight="1" x14ac:dyDescent="0.2">
      <c r="B89" s="178" t="s">
        <v>90</v>
      </c>
      <c r="C89" s="134" t="s">
        <v>0</v>
      </c>
      <c r="D89" s="147" t="s">
        <v>237</v>
      </c>
      <c r="E89" s="179">
        <v>36307799</v>
      </c>
      <c r="F89" s="527" t="s">
        <v>238</v>
      </c>
      <c r="G89" s="527" t="s">
        <v>239</v>
      </c>
      <c r="H89" s="150">
        <v>39290</v>
      </c>
      <c r="I89" s="180">
        <v>107731</v>
      </c>
      <c r="J89" s="148" t="s">
        <v>441</v>
      </c>
      <c r="K89" s="136" t="s">
        <v>442</v>
      </c>
      <c r="L89" s="136" t="s">
        <v>472</v>
      </c>
      <c r="M89" s="527" t="s">
        <v>0</v>
      </c>
      <c r="N89" s="527" t="s">
        <v>0</v>
      </c>
      <c r="O89" s="527" t="s">
        <v>0</v>
      </c>
      <c r="P89" s="1288" t="s">
        <v>397</v>
      </c>
      <c r="Q89" s="1288"/>
    </row>
    <row r="90" spans="2:17" s="31" customFormat="1" ht="185.25" x14ac:dyDescent="0.2">
      <c r="B90" s="181" t="s">
        <v>90</v>
      </c>
      <c r="C90" s="182" t="s">
        <v>0</v>
      </c>
      <c r="D90" s="182" t="s">
        <v>240</v>
      </c>
      <c r="E90" s="183">
        <v>52714992</v>
      </c>
      <c r="F90" s="181" t="s">
        <v>238</v>
      </c>
      <c r="G90" s="181" t="s">
        <v>241</v>
      </c>
      <c r="H90" s="184">
        <v>38160</v>
      </c>
      <c r="I90" s="182">
        <v>52714992</v>
      </c>
      <c r="J90" s="532" t="s">
        <v>242</v>
      </c>
      <c r="K90" s="532" t="s">
        <v>243</v>
      </c>
      <c r="L90" s="185" t="s">
        <v>244</v>
      </c>
      <c r="M90" s="533" t="s">
        <v>0</v>
      </c>
      <c r="N90" s="533" t="s">
        <v>0</v>
      </c>
      <c r="O90" s="533" t="s">
        <v>0</v>
      </c>
      <c r="P90" s="1372" t="s">
        <v>396</v>
      </c>
      <c r="Q90" s="1373"/>
    </row>
    <row r="91" spans="2:17" s="31" customFormat="1" ht="142.5" x14ac:dyDescent="0.2">
      <c r="B91" s="181" t="s">
        <v>90</v>
      </c>
      <c r="C91" s="182" t="s">
        <v>0</v>
      </c>
      <c r="D91" s="182" t="s">
        <v>398</v>
      </c>
      <c r="E91" s="183">
        <v>47395825</v>
      </c>
      <c r="F91" s="181" t="s">
        <v>238</v>
      </c>
      <c r="G91" s="181" t="s">
        <v>399</v>
      </c>
      <c r="H91" s="184">
        <v>39256</v>
      </c>
      <c r="I91" s="182" t="s">
        <v>400</v>
      </c>
      <c r="J91" s="532" t="s">
        <v>401</v>
      </c>
      <c r="K91" s="532" t="s">
        <v>402</v>
      </c>
      <c r="L91" s="185" t="s">
        <v>403</v>
      </c>
      <c r="M91" s="533" t="s">
        <v>0</v>
      </c>
      <c r="N91" s="533" t="s">
        <v>0</v>
      </c>
      <c r="O91" s="533" t="s">
        <v>0</v>
      </c>
      <c r="P91" s="1372" t="s">
        <v>473</v>
      </c>
      <c r="Q91" s="1373"/>
    </row>
    <row r="92" spans="2:17" s="31" customFormat="1" ht="213.75" x14ac:dyDescent="0.2">
      <c r="B92" s="527" t="s">
        <v>91</v>
      </c>
      <c r="C92" s="134" t="s">
        <v>0</v>
      </c>
      <c r="D92" s="133" t="s">
        <v>245</v>
      </c>
      <c r="E92" s="135">
        <v>1032399950</v>
      </c>
      <c r="F92" s="527" t="s">
        <v>238</v>
      </c>
      <c r="G92" s="527" t="s">
        <v>246</v>
      </c>
      <c r="H92" s="136">
        <v>40781</v>
      </c>
      <c r="I92" s="180">
        <v>123406</v>
      </c>
      <c r="J92" s="527" t="s">
        <v>247</v>
      </c>
      <c r="K92" s="527" t="s">
        <v>248</v>
      </c>
      <c r="L92" s="527" t="s">
        <v>249</v>
      </c>
      <c r="M92" s="527" t="s">
        <v>0</v>
      </c>
      <c r="N92" s="527" t="s">
        <v>0</v>
      </c>
      <c r="O92" s="527" t="s">
        <v>0</v>
      </c>
      <c r="P92" s="1309" t="s">
        <v>474</v>
      </c>
      <c r="Q92" s="1349"/>
    </row>
    <row r="93" spans="2:17" s="31" customFormat="1" ht="85.5" x14ac:dyDescent="0.2">
      <c r="B93" s="147" t="s">
        <v>91</v>
      </c>
      <c r="C93" s="186" t="s">
        <v>0</v>
      </c>
      <c r="D93" s="187" t="s">
        <v>250</v>
      </c>
      <c r="E93" s="188">
        <v>33369718</v>
      </c>
      <c r="F93" s="527" t="s">
        <v>251</v>
      </c>
      <c r="G93" s="187" t="s">
        <v>252</v>
      </c>
      <c r="H93" s="189">
        <v>39009</v>
      </c>
      <c r="I93" s="527" t="s">
        <v>112</v>
      </c>
      <c r="J93" s="176" t="s">
        <v>253</v>
      </c>
      <c r="K93" s="176" t="s">
        <v>254</v>
      </c>
      <c r="L93" s="176" t="s">
        <v>255</v>
      </c>
      <c r="M93" s="195" t="s">
        <v>0</v>
      </c>
      <c r="N93" s="195" t="s">
        <v>0</v>
      </c>
      <c r="O93" s="195" t="s">
        <v>0</v>
      </c>
      <c r="P93" s="1374"/>
      <c r="Q93" s="1375"/>
    </row>
    <row r="94" spans="2:17" s="31" customFormat="1" x14ac:dyDescent="0.25"/>
    <row r="95" spans="2:17" s="31" customFormat="1" ht="15" thickBot="1" x14ac:dyDescent="0.3"/>
    <row r="96" spans="2:17" s="31" customFormat="1" ht="27" thickBot="1" x14ac:dyDescent="0.3">
      <c r="B96" s="1165" t="s">
        <v>92</v>
      </c>
      <c r="C96" s="1166"/>
      <c r="D96" s="1166"/>
      <c r="E96" s="1166"/>
      <c r="F96" s="1166"/>
      <c r="G96" s="1166"/>
      <c r="H96" s="1166"/>
      <c r="I96" s="1166"/>
      <c r="J96" s="1166"/>
      <c r="K96" s="1166"/>
      <c r="L96" s="1166"/>
      <c r="M96" s="1166"/>
      <c r="N96" s="1167"/>
    </row>
    <row r="97" spans="1:26" s="31" customFormat="1" x14ac:dyDescent="0.25"/>
    <row r="98" spans="1:26" s="31" customFormat="1" x14ac:dyDescent="0.25"/>
    <row r="99" spans="1:26" s="31" customFormat="1" ht="30" x14ac:dyDescent="0.25">
      <c r="B99" s="80" t="s">
        <v>19</v>
      </c>
      <c r="C99" s="80" t="s">
        <v>337</v>
      </c>
      <c r="D99" s="1056" t="s">
        <v>21</v>
      </c>
      <c r="E99" s="1058"/>
    </row>
    <row r="100" spans="1:26" s="31" customFormat="1" x14ac:dyDescent="0.25">
      <c r="B100" s="525" t="s">
        <v>143</v>
      </c>
      <c r="C100" s="508" t="s">
        <v>0</v>
      </c>
      <c r="D100" s="1073" t="s">
        <v>162</v>
      </c>
      <c r="E100" s="1073"/>
    </row>
    <row r="101" spans="1:26" s="31" customFormat="1" x14ac:dyDescent="0.25"/>
    <row r="102" spans="1:26" s="31" customFormat="1" x14ac:dyDescent="0.25"/>
    <row r="103" spans="1:26" s="31" customFormat="1" ht="26.25" x14ac:dyDescent="0.25">
      <c r="B103" s="1159" t="s">
        <v>93</v>
      </c>
      <c r="C103" s="1160"/>
      <c r="D103" s="1160"/>
      <c r="E103" s="1160"/>
      <c r="F103" s="1160"/>
      <c r="G103" s="1160"/>
      <c r="H103" s="1160"/>
      <c r="I103" s="1160"/>
      <c r="J103" s="1160"/>
      <c r="K103" s="1160"/>
      <c r="L103" s="1160"/>
      <c r="M103" s="1160"/>
      <c r="N103" s="1160"/>
      <c r="O103" s="1160"/>
      <c r="P103" s="1160"/>
    </row>
    <row r="104" spans="1:26" s="31" customFormat="1" x14ac:dyDescent="0.25"/>
    <row r="105" spans="1:26" s="31" customFormat="1" ht="15" thickBot="1" x14ac:dyDescent="0.3"/>
    <row r="106" spans="1:26" s="31" customFormat="1" ht="27" thickBot="1" x14ac:dyDescent="0.3">
      <c r="B106" s="1165" t="s">
        <v>94</v>
      </c>
      <c r="C106" s="1166"/>
      <c r="D106" s="1166"/>
      <c r="E106" s="1166"/>
      <c r="F106" s="1166"/>
      <c r="G106" s="1166"/>
      <c r="H106" s="1166"/>
      <c r="I106" s="1166"/>
      <c r="J106" s="1166"/>
      <c r="K106" s="1166"/>
      <c r="L106" s="1166"/>
      <c r="M106" s="1166"/>
      <c r="N106" s="1167"/>
    </row>
    <row r="107" spans="1:26" s="31" customFormat="1" x14ac:dyDescent="0.25"/>
    <row r="108" spans="1:26" s="31" customFormat="1" ht="15" thickBot="1" x14ac:dyDescent="0.3">
      <c r="M108" s="77"/>
      <c r="N108" s="77"/>
    </row>
    <row r="109" spans="1:26" s="62" customFormat="1" ht="120" x14ac:dyDescent="0.25">
      <c r="B109" s="78" t="s">
        <v>34</v>
      </c>
      <c r="C109" s="78" t="s">
        <v>35</v>
      </c>
      <c r="D109" s="78" t="s">
        <v>36</v>
      </c>
      <c r="E109" s="78" t="s">
        <v>37</v>
      </c>
      <c r="F109" s="78" t="s">
        <v>38</v>
      </c>
      <c r="G109" s="78" t="s">
        <v>39</v>
      </c>
      <c r="H109" s="78" t="s">
        <v>40</v>
      </c>
      <c r="I109" s="78" t="s">
        <v>41</v>
      </c>
      <c r="J109" s="78" t="s">
        <v>42</v>
      </c>
      <c r="K109" s="78" t="s">
        <v>43</v>
      </c>
      <c r="L109" s="78" t="s">
        <v>44</v>
      </c>
      <c r="M109" s="79" t="s">
        <v>45</v>
      </c>
      <c r="N109" s="78" t="s">
        <v>46</v>
      </c>
      <c r="O109" s="78" t="s">
        <v>47</v>
      </c>
      <c r="P109" s="497" t="s">
        <v>48</v>
      </c>
      <c r="Q109" s="497" t="s">
        <v>49</v>
      </c>
    </row>
    <row r="110" spans="1:26" s="495" customFormat="1" ht="114" x14ac:dyDescent="0.25">
      <c r="A110" s="503">
        <v>1</v>
      </c>
      <c r="B110" s="148" t="s">
        <v>130</v>
      </c>
      <c r="C110" s="148" t="s">
        <v>130</v>
      </c>
      <c r="D110" s="148" t="s">
        <v>444</v>
      </c>
      <c r="E110" s="148" t="s">
        <v>256</v>
      </c>
      <c r="F110" s="168" t="s">
        <v>0</v>
      </c>
      <c r="G110" s="161" t="s">
        <v>50</v>
      </c>
      <c r="H110" s="162">
        <v>41642</v>
      </c>
      <c r="I110" s="162">
        <v>42006</v>
      </c>
      <c r="J110" s="163" t="s">
        <v>20</v>
      </c>
      <c r="K110" s="146">
        <v>12</v>
      </c>
      <c r="L110" s="170" t="s">
        <v>50</v>
      </c>
      <c r="M110" s="165">
        <v>1700</v>
      </c>
      <c r="N110" s="166" t="s">
        <v>50</v>
      </c>
      <c r="O110" s="167">
        <v>410000000</v>
      </c>
      <c r="P110" s="167">
        <v>61</v>
      </c>
      <c r="Q110" s="527" t="s">
        <v>445</v>
      </c>
      <c r="R110" s="8"/>
      <c r="S110" s="8"/>
      <c r="T110" s="8"/>
      <c r="U110" s="8"/>
      <c r="V110" s="8"/>
      <c r="W110" s="8"/>
      <c r="X110" s="8"/>
      <c r="Y110" s="8"/>
      <c r="Z110" s="8"/>
    </row>
    <row r="111" spans="1:26" s="495" customFormat="1" ht="57" x14ac:dyDescent="0.25">
      <c r="A111" s="503">
        <v>2</v>
      </c>
      <c r="B111" s="148" t="s">
        <v>130</v>
      </c>
      <c r="C111" s="148" t="s">
        <v>130</v>
      </c>
      <c r="D111" s="148" t="s">
        <v>257</v>
      </c>
      <c r="E111" s="192" t="s">
        <v>258</v>
      </c>
      <c r="F111" s="161" t="s">
        <v>20</v>
      </c>
      <c r="G111" s="193" t="s">
        <v>50</v>
      </c>
      <c r="H111" s="162">
        <v>40665</v>
      </c>
      <c r="I111" s="162">
        <v>41030</v>
      </c>
      <c r="J111" s="146" t="s">
        <v>55</v>
      </c>
      <c r="K111" s="194">
        <v>0</v>
      </c>
      <c r="L111" s="166">
        <v>12</v>
      </c>
      <c r="M111" s="166" t="s">
        <v>162</v>
      </c>
      <c r="N111" s="166" t="s">
        <v>50</v>
      </c>
      <c r="O111" s="167">
        <v>799704000</v>
      </c>
      <c r="P111" s="167">
        <v>62</v>
      </c>
      <c r="Q111" s="527" t="s">
        <v>259</v>
      </c>
      <c r="R111" s="8"/>
      <c r="S111" s="8"/>
      <c r="T111" s="8"/>
      <c r="U111" s="8"/>
      <c r="V111" s="8"/>
      <c r="W111" s="8"/>
      <c r="X111" s="8"/>
      <c r="Y111" s="8"/>
      <c r="Z111" s="8"/>
    </row>
    <row r="112" spans="1:26" s="495" customFormat="1" x14ac:dyDescent="0.25">
      <c r="A112" s="503">
        <f t="shared" ref="A112:A117" si="0">+A111+1</f>
        <v>3</v>
      </c>
      <c r="B112" s="4"/>
      <c r="C112" s="4"/>
      <c r="D112" s="4"/>
      <c r="E112" s="6"/>
      <c r="F112" s="498"/>
      <c r="G112" s="498"/>
      <c r="H112" s="498"/>
      <c r="I112" s="498"/>
      <c r="J112" s="498"/>
      <c r="K112" s="498"/>
      <c r="L112" s="498"/>
      <c r="M112" s="498"/>
      <c r="N112" s="498"/>
      <c r="O112" s="498"/>
      <c r="P112" s="498"/>
      <c r="Q112" s="498"/>
      <c r="R112" s="8"/>
      <c r="S112" s="8"/>
      <c r="T112" s="8"/>
      <c r="U112" s="8"/>
      <c r="V112" s="8"/>
      <c r="W112" s="8"/>
      <c r="X112" s="8"/>
      <c r="Y112" s="8"/>
      <c r="Z112" s="8"/>
    </row>
    <row r="113" spans="1:26" s="495" customFormat="1" x14ac:dyDescent="0.25">
      <c r="A113" s="503">
        <f t="shared" si="0"/>
        <v>4</v>
      </c>
      <c r="B113" s="4"/>
      <c r="C113" s="5"/>
      <c r="D113" s="4"/>
      <c r="E113" s="27"/>
      <c r="F113" s="28"/>
      <c r="G113" s="24"/>
      <c r="H113" s="24"/>
      <c r="I113" s="24"/>
      <c r="J113" s="21"/>
      <c r="K113" s="24"/>
      <c r="L113" s="24"/>
      <c r="M113" s="24"/>
      <c r="N113" s="24"/>
      <c r="O113" s="24"/>
      <c r="P113" s="24"/>
      <c r="Q113" s="498"/>
      <c r="R113" s="8"/>
      <c r="S113" s="8"/>
      <c r="T113" s="8"/>
      <c r="U113" s="8"/>
      <c r="V113" s="8"/>
      <c r="W113" s="8"/>
      <c r="X113" s="8"/>
      <c r="Y113" s="8"/>
      <c r="Z113" s="8"/>
    </row>
    <row r="114" spans="1:26" s="495" customFormat="1" x14ac:dyDescent="0.25">
      <c r="A114" s="503">
        <f t="shared" si="0"/>
        <v>5</v>
      </c>
      <c r="B114" s="4"/>
      <c r="C114" s="5"/>
      <c r="D114" s="4"/>
      <c r="E114" s="27"/>
      <c r="F114" s="28"/>
      <c r="G114" s="28"/>
      <c r="H114" s="28"/>
      <c r="I114" s="21"/>
      <c r="J114" s="21"/>
      <c r="K114" s="21"/>
      <c r="L114" s="21"/>
      <c r="M114" s="24"/>
      <c r="N114" s="24"/>
      <c r="O114" s="25"/>
      <c r="P114" s="25"/>
      <c r="Q114" s="498"/>
      <c r="R114" s="8"/>
      <c r="S114" s="8"/>
      <c r="T114" s="8"/>
      <c r="U114" s="8"/>
      <c r="V114" s="8"/>
      <c r="W114" s="8"/>
      <c r="X114" s="8"/>
      <c r="Y114" s="8"/>
      <c r="Z114" s="8"/>
    </row>
    <row r="115" spans="1:26" s="495" customFormat="1" x14ac:dyDescent="0.25">
      <c r="A115" s="503">
        <f t="shared" si="0"/>
        <v>6</v>
      </c>
      <c r="B115" s="4"/>
      <c r="C115" s="5"/>
      <c r="D115" s="4"/>
      <c r="E115" s="27"/>
      <c r="F115" s="28"/>
      <c r="G115" s="28"/>
      <c r="H115" s="28"/>
      <c r="I115" s="21"/>
      <c r="J115" s="21"/>
      <c r="K115" s="21"/>
      <c r="L115" s="21"/>
      <c r="M115" s="24"/>
      <c r="N115" s="24"/>
      <c r="O115" s="25"/>
      <c r="P115" s="25"/>
      <c r="Q115" s="498"/>
      <c r="R115" s="8"/>
      <c r="S115" s="8"/>
      <c r="T115" s="8"/>
      <c r="U115" s="8"/>
      <c r="V115" s="8"/>
      <c r="W115" s="8"/>
      <c r="X115" s="8"/>
      <c r="Y115" s="8"/>
      <c r="Z115" s="8"/>
    </row>
    <row r="116" spans="1:26" s="495" customFormat="1" x14ac:dyDescent="0.25">
      <c r="A116" s="503">
        <f t="shared" si="0"/>
        <v>7</v>
      </c>
      <c r="B116" s="4"/>
      <c r="C116" s="5"/>
      <c r="D116" s="4"/>
      <c r="E116" s="27"/>
      <c r="F116" s="28"/>
      <c r="G116" s="28"/>
      <c r="H116" s="28"/>
      <c r="I116" s="21"/>
      <c r="J116" s="21"/>
      <c r="K116" s="21"/>
      <c r="L116" s="21"/>
      <c r="M116" s="24"/>
      <c r="N116" s="24"/>
      <c r="O116" s="25"/>
      <c r="P116" s="25"/>
      <c r="Q116" s="498"/>
      <c r="R116" s="8"/>
      <c r="S116" s="8"/>
      <c r="T116" s="8"/>
      <c r="U116" s="8"/>
      <c r="V116" s="8"/>
      <c r="W116" s="8"/>
      <c r="X116" s="8"/>
      <c r="Y116" s="8"/>
      <c r="Z116" s="8"/>
    </row>
    <row r="117" spans="1:26" s="495" customFormat="1" x14ac:dyDescent="0.25">
      <c r="A117" s="503">
        <f t="shared" si="0"/>
        <v>8</v>
      </c>
      <c r="B117" s="4"/>
      <c r="C117" s="5"/>
      <c r="D117" s="4"/>
      <c r="E117" s="27"/>
      <c r="F117" s="28"/>
      <c r="G117" s="28"/>
      <c r="H117" s="28"/>
      <c r="I117" s="21"/>
      <c r="J117" s="21"/>
      <c r="K117" s="21"/>
      <c r="L117" s="21"/>
      <c r="M117" s="24"/>
      <c r="N117" s="24"/>
      <c r="O117" s="25"/>
      <c r="P117" s="25"/>
      <c r="Q117" s="498"/>
      <c r="R117" s="8"/>
      <c r="S117" s="8"/>
      <c r="T117" s="8"/>
      <c r="U117" s="8"/>
      <c r="V117" s="8"/>
      <c r="W117" s="8"/>
      <c r="X117" s="8"/>
      <c r="Y117" s="8"/>
      <c r="Z117" s="8"/>
    </row>
    <row r="118" spans="1:26" s="495" customFormat="1" x14ac:dyDescent="0.25">
      <c r="A118" s="503"/>
      <c r="B118" s="26" t="s">
        <v>30</v>
      </c>
      <c r="C118" s="5"/>
      <c r="D118" s="4"/>
      <c r="E118" s="27"/>
      <c r="F118" s="28"/>
      <c r="G118" s="28"/>
      <c r="H118" s="28"/>
      <c r="I118" s="21"/>
      <c r="J118" s="21"/>
      <c r="K118" s="29">
        <f>SUM(K110:K117)</f>
        <v>12</v>
      </c>
      <c r="L118" s="30">
        <f>SUM(L110:L117)</f>
        <v>12</v>
      </c>
      <c r="M118" s="29">
        <f>SUM(M110:M117)</f>
        <v>1700</v>
      </c>
      <c r="N118" s="30">
        <f>SUM(N110:N117)</f>
        <v>0</v>
      </c>
      <c r="O118" s="25"/>
      <c r="P118" s="25"/>
      <c r="Q118" s="498"/>
    </row>
    <row r="119" spans="1:26" s="31" customFormat="1" x14ac:dyDescent="0.25">
      <c r="E119" s="46"/>
    </row>
    <row r="120" spans="1:26" s="31" customFormat="1" ht="18" x14ac:dyDescent="0.25">
      <c r="B120" s="50" t="s">
        <v>95</v>
      </c>
      <c r="C120" s="100">
        <f>+K118</f>
        <v>12</v>
      </c>
      <c r="H120" s="33"/>
      <c r="I120" s="33"/>
      <c r="J120" s="33"/>
      <c r="K120" s="33"/>
      <c r="L120" s="33"/>
      <c r="M120" s="33"/>
    </row>
    <row r="121" spans="1:26" s="31" customFormat="1" x14ac:dyDescent="0.25"/>
    <row r="122" spans="1:26" s="31" customFormat="1" ht="15" thickBot="1" x14ac:dyDescent="0.3"/>
    <row r="123" spans="1:26" s="31" customFormat="1" ht="30.75" thickBot="1" x14ac:dyDescent="0.3">
      <c r="B123" s="86" t="s">
        <v>96</v>
      </c>
      <c r="C123" s="87" t="s">
        <v>97</v>
      </c>
      <c r="D123" s="86" t="s">
        <v>29</v>
      </c>
      <c r="E123" s="87" t="s">
        <v>98</v>
      </c>
    </row>
    <row r="124" spans="1:26" s="31" customFormat="1" ht="28.5" x14ac:dyDescent="0.25">
      <c r="B124" s="503" t="s">
        <v>99</v>
      </c>
      <c r="C124" s="88">
        <v>20</v>
      </c>
      <c r="D124" s="88">
        <v>0</v>
      </c>
      <c r="E124" s="1066">
        <f>+D124+D125+D126</f>
        <v>0</v>
      </c>
    </row>
    <row r="125" spans="1:26" s="31" customFormat="1" ht="28.5" x14ac:dyDescent="0.25">
      <c r="B125" s="503" t="s">
        <v>100</v>
      </c>
      <c r="C125" s="500">
        <v>30</v>
      </c>
      <c r="D125" s="500">
        <v>0</v>
      </c>
      <c r="E125" s="1067"/>
    </row>
    <row r="126" spans="1:26" s="31" customFormat="1" ht="29.25" thickBot="1" x14ac:dyDescent="0.3">
      <c r="B126" s="503" t="s">
        <v>101</v>
      </c>
      <c r="C126" s="89">
        <v>40</v>
      </c>
      <c r="D126" s="89">
        <v>0</v>
      </c>
      <c r="E126" s="1068"/>
    </row>
    <row r="127" spans="1:26" s="31" customFormat="1" x14ac:dyDescent="0.25"/>
    <row r="128" spans="1:26" s="31" customFormat="1" ht="15" thickBot="1" x14ac:dyDescent="0.3"/>
    <row r="129" spans="2:17" s="31" customFormat="1" ht="27" thickBot="1" x14ac:dyDescent="0.3">
      <c r="B129" s="1165" t="s">
        <v>102</v>
      </c>
      <c r="C129" s="1166"/>
      <c r="D129" s="1166"/>
      <c r="E129" s="1166"/>
      <c r="F129" s="1166"/>
      <c r="G129" s="1166"/>
      <c r="H129" s="1166"/>
      <c r="I129" s="1166"/>
      <c r="J129" s="1166"/>
      <c r="K129" s="1166"/>
      <c r="L129" s="1166"/>
      <c r="M129" s="1166"/>
      <c r="N129" s="1167"/>
    </row>
    <row r="130" spans="2:17" s="31" customFormat="1" x14ac:dyDescent="0.25"/>
    <row r="131" spans="2:17" s="31" customFormat="1" ht="15" x14ac:dyDescent="0.25">
      <c r="B131" s="1054" t="s">
        <v>77</v>
      </c>
      <c r="C131" s="1054" t="s">
        <v>78</v>
      </c>
      <c r="D131" s="1054" t="s">
        <v>79</v>
      </c>
      <c r="E131" s="1054" t="s">
        <v>80</v>
      </c>
      <c r="F131" s="1054" t="s">
        <v>81</v>
      </c>
      <c r="G131" s="1054" t="s">
        <v>82</v>
      </c>
      <c r="H131" s="1054" t="s">
        <v>83</v>
      </c>
      <c r="I131" s="1054" t="s">
        <v>84</v>
      </c>
      <c r="J131" s="1056" t="s">
        <v>85</v>
      </c>
      <c r="K131" s="1057"/>
      <c r="L131" s="1058"/>
      <c r="M131" s="1054" t="s">
        <v>86</v>
      </c>
      <c r="N131" s="1054" t="s">
        <v>335</v>
      </c>
      <c r="O131" s="1054" t="s">
        <v>336</v>
      </c>
      <c r="P131" s="1059" t="s">
        <v>21</v>
      </c>
      <c r="Q131" s="1060"/>
    </row>
    <row r="132" spans="2:17" s="31" customFormat="1" ht="30" x14ac:dyDescent="0.25">
      <c r="B132" s="1055"/>
      <c r="C132" s="1055"/>
      <c r="D132" s="1055"/>
      <c r="E132" s="1055"/>
      <c r="F132" s="1055"/>
      <c r="G132" s="1055"/>
      <c r="H132" s="1055"/>
      <c r="I132" s="1055"/>
      <c r="J132" s="494" t="s">
        <v>87</v>
      </c>
      <c r="K132" s="494" t="s">
        <v>88</v>
      </c>
      <c r="L132" s="494" t="s">
        <v>89</v>
      </c>
      <c r="M132" s="1055"/>
      <c r="N132" s="1055"/>
      <c r="O132" s="1055"/>
      <c r="P132" s="1061"/>
      <c r="Q132" s="1062"/>
    </row>
    <row r="133" spans="2:17" s="31" customFormat="1" ht="42.75" x14ac:dyDescent="0.2">
      <c r="B133" s="2" t="s">
        <v>146</v>
      </c>
      <c r="C133" s="503">
        <v>202</v>
      </c>
      <c r="D133" s="525" t="s">
        <v>147</v>
      </c>
      <c r="E133" s="503">
        <v>23.496217999999999</v>
      </c>
      <c r="F133" s="525" t="s">
        <v>184</v>
      </c>
      <c r="G133" s="525" t="s">
        <v>149</v>
      </c>
      <c r="H133" s="34">
        <v>34761</v>
      </c>
      <c r="I133" s="525" t="s">
        <v>150</v>
      </c>
      <c r="J133" s="525" t="s">
        <v>185</v>
      </c>
      <c r="K133" s="34" t="s">
        <v>186</v>
      </c>
      <c r="L133" s="525" t="s">
        <v>187</v>
      </c>
      <c r="M133" s="508" t="s">
        <v>0</v>
      </c>
      <c r="N133" s="508" t="s">
        <v>0</v>
      </c>
      <c r="O133" s="508" t="s">
        <v>0</v>
      </c>
      <c r="P133" s="1044" t="s">
        <v>390</v>
      </c>
      <c r="Q133" s="1194"/>
    </row>
    <row r="134" spans="2:17" s="90" customFormat="1" ht="270.75" x14ac:dyDescent="0.2">
      <c r="B134" s="2" t="s">
        <v>114</v>
      </c>
      <c r="C134" s="528">
        <v>202</v>
      </c>
      <c r="D134" s="9" t="s">
        <v>154</v>
      </c>
      <c r="E134" s="516" t="s">
        <v>155</v>
      </c>
      <c r="F134" s="9" t="s">
        <v>156</v>
      </c>
      <c r="G134" s="2" t="s">
        <v>157</v>
      </c>
      <c r="H134" s="101">
        <v>40711</v>
      </c>
      <c r="I134" s="525" t="s">
        <v>150</v>
      </c>
      <c r="J134" s="981" t="s">
        <v>2030</v>
      </c>
      <c r="K134" s="981" t="s">
        <v>2031</v>
      </c>
      <c r="L134" s="178" t="s">
        <v>2032</v>
      </c>
      <c r="M134" s="111" t="s">
        <v>0</v>
      </c>
      <c r="N134" s="111" t="s">
        <v>0</v>
      </c>
      <c r="O134" s="111" t="s">
        <v>0</v>
      </c>
      <c r="P134" s="1044" t="s">
        <v>391</v>
      </c>
      <c r="Q134" s="1194"/>
    </row>
    <row r="135" spans="2:17" s="31" customFormat="1" x14ac:dyDescent="0.2">
      <c r="B135" s="37" t="s">
        <v>115</v>
      </c>
      <c r="C135" s="528">
        <v>202</v>
      </c>
      <c r="D135" s="11" t="s">
        <v>158</v>
      </c>
      <c r="E135" s="11" t="s">
        <v>159</v>
      </c>
      <c r="F135" s="11" t="s">
        <v>127</v>
      </c>
      <c r="G135" s="11" t="s">
        <v>160</v>
      </c>
      <c r="H135" s="91">
        <v>41620</v>
      </c>
      <c r="I135" s="11" t="s">
        <v>150</v>
      </c>
      <c r="J135" s="11" t="s">
        <v>161</v>
      </c>
      <c r="K135" s="11" t="s">
        <v>162</v>
      </c>
      <c r="L135" s="11" t="s">
        <v>162</v>
      </c>
      <c r="M135" s="11" t="s">
        <v>122</v>
      </c>
      <c r="N135" s="11" t="s">
        <v>0</v>
      </c>
      <c r="O135" s="11" t="s">
        <v>122</v>
      </c>
      <c r="P135" s="1044" t="s">
        <v>443</v>
      </c>
      <c r="Q135" s="1194"/>
    </row>
    <row r="136" spans="2:17" s="31" customFormat="1" x14ac:dyDescent="0.25"/>
    <row r="137" spans="2:17" s="31" customFormat="1" ht="15" thickBot="1" x14ac:dyDescent="0.3"/>
    <row r="138" spans="2:17" s="31" customFormat="1" ht="60" x14ac:dyDescent="0.25">
      <c r="B138" s="493" t="s">
        <v>19</v>
      </c>
      <c r="C138" s="493" t="s">
        <v>96</v>
      </c>
      <c r="D138" s="494" t="s">
        <v>97</v>
      </c>
      <c r="E138" s="493" t="s">
        <v>29</v>
      </c>
      <c r="F138" s="87" t="s">
        <v>103</v>
      </c>
      <c r="G138" s="64"/>
    </row>
    <row r="139" spans="2:17" s="31" customFormat="1" ht="126" customHeight="1" x14ac:dyDescent="0.2">
      <c r="B139" s="1009" t="s">
        <v>104</v>
      </c>
      <c r="C139" s="93" t="s">
        <v>105</v>
      </c>
      <c r="D139" s="500">
        <v>25</v>
      </c>
      <c r="E139" s="500">
        <v>25</v>
      </c>
      <c r="F139" s="1049">
        <f>+E139+E140+E141</f>
        <v>60</v>
      </c>
      <c r="G139" s="492"/>
    </row>
    <row r="140" spans="2:17" s="31" customFormat="1" ht="153.75" customHeight="1" x14ac:dyDescent="0.2">
      <c r="B140" s="1009"/>
      <c r="C140" s="93" t="s">
        <v>106</v>
      </c>
      <c r="D140" s="503">
        <v>25</v>
      </c>
      <c r="E140" s="500">
        <v>25</v>
      </c>
      <c r="F140" s="1050"/>
      <c r="G140" s="492"/>
    </row>
    <row r="141" spans="2:17" s="31" customFormat="1" ht="96" x14ac:dyDescent="0.2">
      <c r="B141" s="1009"/>
      <c r="C141" s="93" t="s">
        <v>107</v>
      </c>
      <c r="D141" s="500">
        <v>10</v>
      </c>
      <c r="E141" s="500">
        <v>10</v>
      </c>
      <c r="F141" s="1051"/>
      <c r="G141" s="492"/>
    </row>
    <row r="142" spans="2:17" s="31" customFormat="1" x14ac:dyDescent="0.2">
      <c r="C142" s="59"/>
    </row>
    <row r="143" spans="2:17" s="31" customFormat="1" x14ac:dyDescent="0.25"/>
    <row r="144" spans="2:17" s="31" customFormat="1" x14ac:dyDescent="0.25"/>
    <row r="145" spans="2:5" s="31" customFormat="1" ht="15" x14ac:dyDescent="0.25">
      <c r="B145" s="75" t="s">
        <v>108</v>
      </c>
    </row>
    <row r="146" spans="2:5" s="31" customFormat="1" x14ac:dyDescent="0.25"/>
    <row r="147" spans="2:5" s="31" customFormat="1" x14ac:dyDescent="0.25"/>
    <row r="148" spans="2:5" s="31" customFormat="1" ht="15" x14ac:dyDescent="0.25">
      <c r="B148" s="494" t="s">
        <v>19</v>
      </c>
      <c r="C148" s="494" t="s">
        <v>28</v>
      </c>
      <c r="D148" s="493" t="s">
        <v>29</v>
      </c>
      <c r="E148" s="493" t="s">
        <v>30</v>
      </c>
    </row>
    <row r="149" spans="2:5" s="31" customFormat="1" ht="57" x14ac:dyDescent="0.25">
      <c r="B149" s="505" t="s">
        <v>338</v>
      </c>
      <c r="C149" s="503">
        <v>40</v>
      </c>
      <c r="D149" s="500">
        <f>+E124</f>
        <v>0</v>
      </c>
      <c r="E149" s="1052">
        <f>+D149+D150</f>
        <v>60</v>
      </c>
    </row>
    <row r="150" spans="2:5" s="31" customFormat="1" ht="114" x14ac:dyDescent="0.25">
      <c r="B150" s="505" t="s">
        <v>339</v>
      </c>
      <c r="C150" s="503">
        <v>60</v>
      </c>
      <c r="D150" s="500">
        <f>+F139</f>
        <v>60</v>
      </c>
      <c r="E150" s="1053"/>
    </row>
  </sheetData>
  <mergeCells count="70">
    <mergeCell ref="M46:N46"/>
    <mergeCell ref="B2:P2"/>
    <mergeCell ref="B4:P4"/>
    <mergeCell ref="A5:L5"/>
    <mergeCell ref="C7:N7"/>
    <mergeCell ref="C8:N8"/>
    <mergeCell ref="C9:N9"/>
    <mergeCell ref="C10:N10"/>
    <mergeCell ref="C11:E11"/>
    <mergeCell ref="B15:C22"/>
    <mergeCell ref="B23:C23"/>
    <mergeCell ref="E41:E42"/>
    <mergeCell ref="P75:Q75"/>
    <mergeCell ref="B60:B61"/>
    <mergeCell ref="C60:C61"/>
    <mergeCell ref="D60:E60"/>
    <mergeCell ref="C64:N64"/>
    <mergeCell ref="B66:N66"/>
    <mergeCell ref="P69:Q69"/>
    <mergeCell ref="P70:Q70"/>
    <mergeCell ref="P71:Q71"/>
    <mergeCell ref="P72:Q72"/>
    <mergeCell ref="P73:Q73"/>
    <mergeCell ref="P74:Q74"/>
    <mergeCell ref="P87:Q88"/>
    <mergeCell ref="P89:Q89"/>
    <mergeCell ref="P76:Q76"/>
    <mergeCell ref="B82:N82"/>
    <mergeCell ref="B87:B88"/>
    <mergeCell ref="C87:C88"/>
    <mergeCell ref="D87:D88"/>
    <mergeCell ref="E87:E88"/>
    <mergeCell ref="F87:F88"/>
    <mergeCell ref="G87:G88"/>
    <mergeCell ref="H87:H88"/>
    <mergeCell ref="I87:I88"/>
    <mergeCell ref="D99:E99"/>
    <mergeCell ref="J87:L87"/>
    <mergeCell ref="M87:M88"/>
    <mergeCell ref="N87:N88"/>
    <mergeCell ref="O87:O88"/>
    <mergeCell ref="P90:Q90"/>
    <mergeCell ref="P91:Q91"/>
    <mergeCell ref="P92:Q92"/>
    <mergeCell ref="P93:Q93"/>
    <mergeCell ref="B96:N96"/>
    <mergeCell ref="D100:E100"/>
    <mergeCell ref="B103:P103"/>
    <mergeCell ref="B106:N106"/>
    <mergeCell ref="E124:E126"/>
    <mergeCell ref="B129:N129"/>
    <mergeCell ref="B139:B141"/>
    <mergeCell ref="F139:F141"/>
    <mergeCell ref="G131:G132"/>
    <mergeCell ref="H131:H132"/>
    <mergeCell ref="I131:I132"/>
    <mergeCell ref="B131:B132"/>
    <mergeCell ref="C131:C132"/>
    <mergeCell ref="D131:D132"/>
    <mergeCell ref="E131:E132"/>
    <mergeCell ref="F131:F132"/>
    <mergeCell ref="E149:E150"/>
    <mergeCell ref="O131:O132"/>
    <mergeCell ref="P131:Q132"/>
    <mergeCell ref="P133:Q133"/>
    <mergeCell ref="P134:Q134"/>
    <mergeCell ref="P135:Q135"/>
    <mergeCell ref="J131:L131"/>
    <mergeCell ref="M131:M132"/>
    <mergeCell ref="N131:N132"/>
  </mergeCells>
  <dataValidations count="2">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2:IV65582 SR65562:SR65582 ACN65562:ACN65582 AMJ65562:AMJ65582 AWF65562:AWF65582 BGB65562:BGB65582 BPX65562:BPX65582 BZT65562:BZT65582 CJP65562:CJP65582 CTL65562:CTL65582 DDH65562:DDH65582 DND65562:DND65582 DWZ65562:DWZ65582 EGV65562:EGV65582 EQR65562:EQR65582 FAN65562:FAN65582 FKJ65562:FKJ65582 FUF65562:FUF65582 GEB65562:GEB65582 GNX65562:GNX65582 GXT65562:GXT65582 HHP65562:HHP65582 HRL65562:HRL65582 IBH65562:IBH65582 ILD65562:ILD65582 IUZ65562:IUZ65582 JEV65562:JEV65582 JOR65562:JOR65582 JYN65562:JYN65582 KIJ65562:KIJ65582 KSF65562:KSF65582 LCB65562:LCB65582 LLX65562:LLX65582 LVT65562:LVT65582 MFP65562:MFP65582 MPL65562:MPL65582 MZH65562:MZH65582 NJD65562:NJD65582 NSZ65562:NSZ65582 OCV65562:OCV65582 OMR65562:OMR65582 OWN65562:OWN65582 PGJ65562:PGJ65582 PQF65562:PQF65582 QAB65562:QAB65582 QJX65562:QJX65582 QTT65562:QTT65582 RDP65562:RDP65582 RNL65562:RNL65582 RXH65562:RXH65582 SHD65562:SHD65582 SQZ65562:SQZ65582 TAV65562:TAV65582 TKR65562:TKR65582 TUN65562:TUN65582 UEJ65562:UEJ65582 UOF65562:UOF65582 UYB65562:UYB65582 VHX65562:VHX65582 VRT65562:VRT65582 WBP65562:WBP65582 WLL65562:WLL65582 WVH65562:WVH65582 XFD65562:XFD65582 IV131098:IV131118 SR131098:SR131118 ACN131098:ACN131118 AMJ131098:AMJ131118 AWF131098:AWF131118 BGB131098:BGB131118 BPX131098:BPX131118 BZT131098:BZT131118 CJP131098:CJP131118 CTL131098:CTL131118 DDH131098:DDH131118 DND131098:DND131118 DWZ131098:DWZ131118 EGV131098:EGV131118 EQR131098:EQR131118 FAN131098:FAN131118 FKJ131098:FKJ131118 FUF131098:FUF131118 GEB131098:GEB131118 GNX131098:GNX131118 GXT131098:GXT131118 HHP131098:HHP131118 HRL131098:HRL131118 IBH131098:IBH131118 ILD131098:ILD131118 IUZ131098:IUZ131118 JEV131098:JEV131118 JOR131098:JOR131118 JYN131098:JYN131118 KIJ131098:KIJ131118 KSF131098:KSF131118 LCB131098:LCB131118 LLX131098:LLX131118 LVT131098:LVT131118 MFP131098:MFP131118 MPL131098:MPL131118 MZH131098:MZH131118 NJD131098:NJD131118 NSZ131098:NSZ131118 OCV131098:OCV131118 OMR131098:OMR131118 OWN131098:OWN131118 PGJ131098:PGJ131118 PQF131098:PQF131118 QAB131098:QAB131118 QJX131098:QJX131118 QTT131098:QTT131118 RDP131098:RDP131118 RNL131098:RNL131118 RXH131098:RXH131118 SHD131098:SHD131118 SQZ131098:SQZ131118 TAV131098:TAV131118 TKR131098:TKR131118 TUN131098:TUN131118 UEJ131098:UEJ131118 UOF131098:UOF131118 UYB131098:UYB131118 VHX131098:VHX131118 VRT131098:VRT131118 WBP131098:WBP131118 WLL131098:WLL131118 WVH131098:WVH131118 XFD131098:XFD131118 IV196634:IV196654 SR196634:SR196654 ACN196634:ACN196654 AMJ196634:AMJ196654 AWF196634:AWF196654 BGB196634:BGB196654 BPX196634:BPX196654 BZT196634:BZT196654 CJP196634:CJP196654 CTL196634:CTL196654 DDH196634:DDH196654 DND196634:DND196654 DWZ196634:DWZ196654 EGV196634:EGV196654 EQR196634:EQR196654 FAN196634:FAN196654 FKJ196634:FKJ196654 FUF196634:FUF196654 GEB196634:GEB196654 GNX196634:GNX196654 GXT196634:GXT196654 HHP196634:HHP196654 HRL196634:HRL196654 IBH196634:IBH196654 ILD196634:ILD196654 IUZ196634:IUZ196654 JEV196634:JEV196654 JOR196634:JOR196654 JYN196634:JYN196654 KIJ196634:KIJ196654 KSF196634:KSF196654 LCB196634:LCB196654 LLX196634:LLX196654 LVT196634:LVT196654 MFP196634:MFP196654 MPL196634:MPL196654 MZH196634:MZH196654 NJD196634:NJD196654 NSZ196634:NSZ196654 OCV196634:OCV196654 OMR196634:OMR196654 OWN196634:OWN196654 PGJ196634:PGJ196654 PQF196634:PQF196654 QAB196634:QAB196654 QJX196634:QJX196654 QTT196634:QTT196654 RDP196634:RDP196654 RNL196634:RNL196654 RXH196634:RXH196654 SHD196634:SHD196654 SQZ196634:SQZ196654 TAV196634:TAV196654 TKR196634:TKR196654 TUN196634:TUN196654 UEJ196634:UEJ196654 UOF196634:UOF196654 UYB196634:UYB196654 VHX196634:VHX196654 VRT196634:VRT196654 WBP196634:WBP196654 WLL196634:WLL196654 WVH196634:WVH196654 XFD196634:XFD196654 IV262170:IV262190 SR262170:SR262190 ACN262170:ACN262190 AMJ262170:AMJ262190 AWF262170:AWF262190 BGB262170:BGB262190 BPX262170:BPX262190 BZT262170:BZT262190 CJP262170:CJP262190 CTL262170:CTL262190 DDH262170:DDH262190 DND262170:DND262190 DWZ262170:DWZ262190 EGV262170:EGV262190 EQR262170:EQR262190 FAN262170:FAN262190 FKJ262170:FKJ262190 FUF262170:FUF262190 GEB262170:GEB262190 GNX262170:GNX262190 GXT262170:GXT262190 HHP262170:HHP262190 HRL262170:HRL262190 IBH262170:IBH262190 ILD262170:ILD262190 IUZ262170:IUZ262190 JEV262170:JEV262190 JOR262170:JOR262190 JYN262170:JYN262190 KIJ262170:KIJ262190 KSF262170:KSF262190 LCB262170:LCB262190 LLX262170:LLX262190 LVT262170:LVT262190 MFP262170:MFP262190 MPL262170:MPL262190 MZH262170:MZH262190 NJD262170:NJD262190 NSZ262170:NSZ262190 OCV262170:OCV262190 OMR262170:OMR262190 OWN262170:OWN262190 PGJ262170:PGJ262190 PQF262170:PQF262190 QAB262170:QAB262190 QJX262170:QJX262190 QTT262170:QTT262190 RDP262170:RDP262190 RNL262170:RNL262190 RXH262170:RXH262190 SHD262170:SHD262190 SQZ262170:SQZ262190 TAV262170:TAV262190 TKR262170:TKR262190 TUN262170:TUN262190 UEJ262170:UEJ262190 UOF262170:UOF262190 UYB262170:UYB262190 VHX262170:VHX262190 VRT262170:VRT262190 WBP262170:WBP262190 WLL262170:WLL262190 WVH262170:WVH262190 XFD262170:XFD262190 IV327706:IV327726 SR327706:SR327726 ACN327706:ACN327726 AMJ327706:AMJ327726 AWF327706:AWF327726 BGB327706:BGB327726 BPX327706:BPX327726 BZT327706:BZT327726 CJP327706:CJP327726 CTL327706:CTL327726 DDH327706:DDH327726 DND327706:DND327726 DWZ327706:DWZ327726 EGV327706:EGV327726 EQR327706:EQR327726 FAN327706:FAN327726 FKJ327706:FKJ327726 FUF327706:FUF327726 GEB327706:GEB327726 GNX327706:GNX327726 GXT327706:GXT327726 HHP327706:HHP327726 HRL327706:HRL327726 IBH327706:IBH327726 ILD327706:ILD327726 IUZ327706:IUZ327726 JEV327706:JEV327726 JOR327706:JOR327726 JYN327706:JYN327726 KIJ327706:KIJ327726 KSF327706:KSF327726 LCB327706:LCB327726 LLX327706:LLX327726 LVT327706:LVT327726 MFP327706:MFP327726 MPL327706:MPL327726 MZH327706:MZH327726 NJD327706:NJD327726 NSZ327706:NSZ327726 OCV327706:OCV327726 OMR327706:OMR327726 OWN327706:OWN327726 PGJ327706:PGJ327726 PQF327706:PQF327726 QAB327706:QAB327726 QJX327706:QJX327726 QTT327706:QTT327726 RDP327706:RDP327726 RNL327706:RNL327726 RXH327706:RXH327726 SHD327706:SHD327726 SQZ327706:SQZ327726 TAV327706:TAV327726 TKR327706:TKR327726 TUN327706:TUN327726 UEJ327706:UEJ327726 UOF327706:UOF327726 UYB327706:UYB327726 VHX327706:VHX327726 VRT327706:VRT327726 WBP327706:WBP327726 WLL327706:WLL327726 WVH327706:WVH327726 XFD327706:XFD327726 IV393242:IV393262 SR393242:SR393262 ACN393242:ACN393262 AMJ393242:AMJ393262 AWF393242:AWF393262 BGB393242:BGB393262 BPX393242:BPX393262 BZT393242:BZT393262 CJP393242:CJP393262 CTL393242:CTL393262 DDH393242:DDH393262 DND393242:DND393262 DWZ393242:DWZ393262 EGV393242:EGV393262 EQR393242:EQR393262 FAN393242:FAN393262 FKJ393242:FKJ393262 FUF393242:FUF393262 GEB393242:GEB393262 GNX393242:GNX393262 GXT393242:GXT393262 HHP393242:HHP393262 HRL393242:HRL393262 IBH393242:IBH393262 ILD393242:ILD393262 IUZ393242:IUZ393262 JEV393242:JEV393262 JOR393242:JOR393262 JYN393242:JYN393262 KIJ393242:KIJ393262 KSF393242:KSF393262 LCB393242:LCB393262 LLX393242:LLX393262 LVT393242:LVT393262 MFP393242:MFP393262 MPL393242:MPL393262 MZH393242:MZH393262 NJD393242:NJD393262 NSZ393242:NSZ393262 OCV393242:OCV393262 OMR393242:OMR393262 OWN393242:OWN393262 PGJ393242:PGJ393262 PQF393242:PQF393262 QAB393242:QAB393262 QJX393242:QJX393262 QTT393242:QTT393262 RDP393242:RDP393262 RNL393242:RNL393262 RXH393242:RXH393262 SHD393242:SHD393262 SQZ393242:SQZ393262 TAV393242:TAV393262 TKR393242:TKR393262 TUN393242:TUN393262 UEJ393242:UEJ393262 UOF393242:UOF393262 UYB393242:UYB393262 VHX393242:VHX393262 VRT393242:VRT393262 WBP393242:WBP393262 WLL393242:WLL393262 WVH393242:WVH393262 XFD393242:XFD393262 IV458778:IV458798 SR458778:SR458798 ACN458778:ACN458798 AMJ458778:AMJ458798 AWF458778:AWF458798 BGB458778:BGB458798 BPX458778:BPX458798 BZT458778:BZT458798 CJP458778:CJP458798 CTL458778:CTL458798 DDH458778:DDH458798 DND458778:DND458798 DWZ458778:DWZ458798 EGV458778:EGV458798 EQR458778:EQR458798 FAN458778:FAN458798 FKJ458778:FKJ458798 FUF458778:FUF458798 GEB458778:GEB458798 GNX458778:GNX458798 GXT458778:GXT458798 HHP458778:HHP458798 HRL458778:HRL458798 IBH458778:IBH458798 ILD458778:ILD458798 IUZ458778:IUZ458798 JEV458778:JEV458798 JOR458778:JOR458798 JYN458778:JYN458798 KIJ458778:KIJ458798 KSF458778:KSF458798 LCB458778:LCB458798 LLX458778:LLX458798 LVT458778:LVT458798 MFP458778:MFP458798 MPL458778:MPL458798 MZH458778:MZH458798 NJD458778:NJD458798 NSZ458778:NSZ458798 OCV458778:OCV458798 OMR458778:OMR458798 OWN458778:OWN458798 PGJ458778:PGJ458798 PQF458778:PQF458798 QAB458778:QAB458798 QJX458778:QJX458798 QTT458778:QTT458798 RDP458778:RDP458798 RNL458778:RNL458798 RXH458778:RXH458798 SHD458778:SHD458798 SQZ458778:SQZ458798 TAV458778:TAV458798 TKR458778:TKR458798 TUN458778:TUN458798 UEJ458778:UEJ458798 UOF458778:UOF458798 UYB458778:UYB458798 VHX458778:VHX458798 VRT458778:VRT458798 WBP458778:WBP458798 WLL458778:WLL458798 WVH458778:WVH458798 XFD458778:XFD458798 IV524314:IV524334 SR524314:SR524334 ACN524314:ACN524334 AMJ524314:AMJ524334 AWF524314:AWF524334 BGB524314:BGB524334 BPX524314:BPX524334 BZT524314:BZT524334 CJP524314:CJP524334 CTL524314:CTL524334 DDH524314:DDH524334 DND524314:DND524334 DWZ524314:DWZ524334 EGV524314:EGV524334 EQR524314:EQR524334 FAN524314:FAN524334 FKJ524314:FKJ524334 FUF524314:FUF524334 GEB524314:GEB524334 GNX524314:GNX524334 GXT524314:GXT524334 HHP524314:HHP524334 HRL524314:HRL524334 IBH524314:IBH524334 ILD524314:ILD524334 IUZ524314:IUZ524334 JEV524314:JEV524334 JOR524314:JOR524334 JYN524314:JYN524334 KIJ524314:KIJ524334 KSF524314:KSF524334 LCB524314:LCB524334 LLX524314:LLX524334 LVT524314:LVT524334 MFP524314:MFP524334 MPL524314:MPL524334 MZH524314:MZH524334 NJD524314:NJD524334 NSZ524314:NSZ524334 OCV524314:OCV524334 OMR524314:OMR524334 OWN524314:OWN524334 PGJ524314:PGJ524334 PQF524314:PQF524334 QAB524314:QAB524334 QJX524314:QJX524334 QTT524314:QTT524334 RDP524314:RDP524334 RNL524314:RNL524334 RXH524314:RXH524334 SHD524314:SHD524334 SQZ524314:SQZ524334 TAV524314:TAV524334 TKR524314:TKR524334 TUN524314:TUN524334 UEJ524314:UEJ524334 UOF524314:UOF524334 UYB524314:UYB524334 VHX524314:VHX524334 VRT524314:VRT524334 WBP524314:WBP524334 WLL524314:WLL524334 WVH524314:WVH524334 XFD524314:XFD524334 IV589850:IV589870 SR589850:SR589870 ACN589850:ACN589870 AMJ589850:AMJ589870 AWF589850:AWF589870 BGB589850:BGB589870 BPX589850:BPX589870 BZT589850:BZT589870 CJP589850:CJP589870 CTL589850:CTL589870 DDH589850:DDH589870 DND589850:DND589870 DWZ589850:DWZ589870 EGV589850:EGV589870 EQR589850:EQR589870 FAN589850:FAN589870 FKJ589850:FKJ589870 FUF589850:FUF589870 GEB589850:GEB589870 GNX589850:GNX589870 GXT589850:GXT589870 HHP589850:HHP589870 HRL589850:HRL589870 IBH589850:IBH589870 ILD589850:ILD589870 IUZ589850:IUZ589870 JEV589850:JEV589870 JOR589850:JOR589870 JYN589850:JYN589870 KIJ589850:KIJ589870 KSF589850:KSF589870 LCB589850:LCB589870 LLX589850:LLX589870 LVT589850:LVT589870 MFP589850:MFP589870 MPL589850:MPL589870 MZH589850:MZH589870 NJD589850:NJD589870 NSZ589850:NSZ589870 OCV589850:OCV589870 OMR589850:OMR589870 OWN589850:OWN589870 PGJ589850:PGJ589870 PQF589850:PQF589870 QAB589850:QAB589870 QJX589850:QJX589870 QTT589850:QTT589870 RDP589850:RDP589870 RNL589850:RNL589870 RXH589850:RXH589870 SHD589850:SHD589870 SQZ589850:SQZ589870 TAV589850:TAV589870 TKR589850:TKR589870 TUN589850:TUN589870 UEJ589850:UEJ589870 UOF589850:UOF589870 UYB589850:UYB589870 VHX589850:VHX589870 VRT589850:VRT589870 WBP589850:WBP589870 WLL589850:WLL589870 WVH589850:WVH589870 XFD589850:XFD589870 IV655386:IV655406 SR655386:SR655406 ACN655386:ACN655406 AMJ655386:AMJ655406 AWF655386:AWF655406 BGB655386:BGB655406 BPX655386:BPX655406 BZT655386:BZT655406 CJP655386:CJP655406 CTL655386:CTL655406 DDH655386:DDH655406 DND655386:DND655406 DWZ655386:DWZ655406 EGV655386:EGV655406 EQR655386:EQR655406 FAN655386:FAN655406 FKJ655386:FKJ655406 FUF655386:FUF655406 GEB655386:GEB655406 GNX655386:GNX655406 GXT655386:GXT655406 HHP655386:HHP655406 HRL655386:HRL655406 IBH655386:IBH655406 ILD655386:ILD655406 IUZ655386:IUZ655406 JEV655386:JEV655406 JOR655386:JOR655406 JYN655386:JYN655406 KIJ655386:KIJ655406 KSF655386:KSF655406 LCB655386:LCB655406 LLX655386:LLX655406 LVT655386:LVT655406 MFP655386:MFP655406 MPL655386:MPL655406 MZH655386:MZH655406 NJD655386:NJD655406 NSZ655386:NSZ655406 OCV655386:OCV655406 OMR655386:OMR655406 OWN655386:OWN655406 PGJ655386:PGJ655406 PQF655386:PQF655406 QAB655386:QAB655406 QJX655386:QJX655406 QTT655386:QTT655406 RDP655386:RDP655406 RNL655386:RNL655406 RXH655386:RXH655406 SHD655386:SHD655406 SQZ655386:SQZ655406 TAV655386:TAV655406 TKR655386:TKR655406 TUN655386:TUN655406 UEJ655386:UEJ655406 UOF655386:UOF655406 UYB655386:UYB655406 VHX655386:VHX655406 VRT655386:VRT655406 WBP655386:WBP655406 WLL655386:WLL655406 WVH655386:WVH655406 XFD655386:XFD655406 IV720922:IV720942 SR720922:SR720942 ACN720922:ACN720942 AMJ720922:AMJ720942 AWF720922:AWF720942 BGB720922:BGB720942 BPX720922:BPX720942 BZT720922:BZT720942 CJP720922:CJP720942 CTL720922:CTL720942 DDH720922:DDH720942 DND720922:DND720942 DWZ720922:DWZ720942 EGV720922:EGV720942 EQR720922:EQR720942 FAN720922:FAN720942 FKJ720922:FKJ720942 FUF720922:FUF720942 GEB720922:GEB720942 GNX720922:GNX720942 GXT720922:GXT720942 HHP720922:HHP720942 HRL720922:HRL720942 IBH720922:IBH720942 ILD720922:ILD720942 IUZ720922:IUZ720942 JEV720922:JEV720942 JOR720922:JOR720942 JYN720922:JYN720942 KIJ720922:KIJ720942 KSF720922:KSF720942 LCB720922:LCB720942 LLX720922:LLX720942 LVT720922:LVT720942 MFP720922:MFP720942 MPL720922:MPL720942 MZH720922:MZH720942 NJD720922:NJD720942 NSZ720922:NSZ720942 OCV720922:OCV720942 OMR720922:OMR720942 OWN720922:OWN720942 PGJ720922:PGJ720942 PQF720922:PQF720942 QAB720922:QAB720942 QJX720922:QJX720942 QTT720922:QTT720942 RDP720922:RDP720942 RNL720922:RNL720942 RXH720922:RXH720942 SHD720922:SHD720942 SQZ720922:SQZ720942 TAV720922:TAV720942 TKR720922:TKR720942 TUN720922:TUN720942 UEJ720922:UEJ720942 UOF720922:UOF720942 UYB720922:UYB720942 VHX720922:VHX720942 VRT720922:VRT720942 WBP720922:WBP720942 WLL720922:WLL720942 WVH720922:WVH720942 XFD720922:XFD720942 IV786458:IV786478 SR786458:SR786478 ACN786458:ACN786478 AMJ786458:AMJ786478 AWF786458:AWF786478 BGB786458:BGB786478 BPX786458:BPX786478 BZT786458:BZT786478 CJP786458:CJP786478 CTL786458:CTL786478 DDH786458:DDH786478 DND786458:DND786478 DWZ786458:DWZ786478 EGV786458:EGV786478 EQR786458:EQR786478 FAN786458:FAN786478 FKJ786458:FKJ786478 FUF786458:FUF786478 GEB786458:GEB786478 GNX786458:GNX786478 GXT786458:GXT786478 HHP786458:HHP786478 HRL786458:HRL786478 IBH786458:IBH786478 ILD786458:ILD786478 IUZ786458:IUZ786478 JEV786458:JEV786478 JOR786458:JOR786478 JYN786458:JYN786478 KIJ786458:KIJ786478 KSF786458:KSF786478 LCB786458:LCB786478 LLX786458:LLX786478 LVT786458:LVT786478 MFP786458:MFP786478 MPL786458:MPL786478 MZH786458:MZH786478 NJD786458:NJD786478 NSZ786458:NSZ786478 OCV786458:OCV786478 OMR786458:OMR786478 OWN786458:OWN786478 PGJ786458:PGJ786478 PQF786458:PQF786478 QAB786458:QAB786478 QJX786458:QJX786478 QTT786458:QTT786478 RDP786458:RDP786478 RNL786458:RNL786478 RXH786458:RXH786478 SHD786458:SHD786478 SQZ786458:SQZ786478 TAV786458:TAV786478 TKR786458:TKR786478 TUN786458:TUN786478 UEJ786458:UEJ786478 UOF786458:UOF786478 UYB786458:UYB786478 VHX786458:VHX786478 VRT786458:VRT786478 WBP786458:WBP786478 WLL786458:WLL786478 WVH786458:WVH786478 XFD786458:XFD786478 IV851994:IV852014 SR851994:SR852014 ACN851994:ACN852014 AMJ851994:AMJ852014 AWF851994:AWF852014 BGB851994:BGB852014 BPX851994:BPX852014 BZT851994:BZT852014 CJP851994:CJP852014 CTL851994:CTL852014 DDH851994:DDH852014 DND851994:DND852014 DWZ851994:DWZ852014 EGV851994:EGV852014 EQR851994:EQR852014 FAN851994:FAN852014 FKJ851994:FKJ852014 FUF851994:FUF852014 GEB851994:GEB852014 GNX851994:GNX852014 GXT851994:GXT852014 HHP851994:HHP852014 HRL851994:HRL852014 IBH851994:IBH852014 ILD851994:ILD852014 IUZ851994:IUZ852014 JEV851994:JEV852014 JOR851994:JOR852014 JYN851994:JYN852014 KIJ851994:KIJ852014 KSF851994:KSF852014 LCB851994:LCB852014 LLX851994:LLX852014 LVT851994:LVT852014 MFP851994:MFP852014 MPL851994:MPL852014 MZH851994:MZH852014 NJD851994:NJD852014 NSZ851994:NSZ852014 OCV851994:OCV852014 OMR851994:OMR852014 OWN851994:OWN852014 PGJ851994:PGJ852014 PQF851994:PQF852014 QAB851994:QAB852014 QJX851994:QJX852014 QTT851994:QTT852014 RDP851994:RDP852014 RNL851994:RNL852014 RXH851994:RXH852014 SHD851994:SHD852014 SQZ851994:SQZ852014 TAV851994:TAV852014 TKR851994:TKR852014 TUN851994:TUN852014 UEJ851994:UEJ852014 UOF851994:UOF852014 UYB851994:UYB852014 VHX851994:VHX852014 VRT851994:VRT852014 WBP851994:WBP852014 WLL851994:WLL852014 WVH851994:WVH852014 XFD851994:XFD852014 IV917530:IV917550 SR917530:SR917550 ACN917530:ACN917550 AMJ917530:AMJ917550 AWF917530:AWF917550 BGB917530:BGB917550 BPX917530:BPX917550 BZT917530:BZT917550 CJP917530:CJP917550 CTL917530:CTL917550 DDH917530:DDH917550 DND917530:DND917550 DWZ917530:DWZ917550 EGV917530:EGV917550 EQR917530:EQR917550 FAN917530:FAN917550 FKJ917530:FKJ917550 FUF917530:FUF917550 GEB917530:GEB917550 GNX917530:GNX917550 GXT917530:GXT917550 HHP917530:HHP917550 HRL917530:HRL917550 IBH917530:IBH917550 ILD917530:ILD917550 IUZ917530:IUZ917550 JEV917530:JEV917550 JOR917530:JOR917550 JYN917530:JYN917550 KIJ917530:KIJ917550 KSF917530:KSF917550 LCB917530:LCB917550 LLX917530:LLX917550 LVT917530:LVT917550 MFP917530:MFP917550 MPL917530:MPL917550 MZH917530:MZH917550 NJD917530:NJD917550 NSZ917530:NSZ917550 OCV917530:OCV917550 OMR917530:OMR917550 OWN917530:OWN917550 PGJ917530:PGJ917550 PQF917530:PQF917550 QAB917530:QAB917550 QJX917530:QJX917550 QTT917530:QTT917550 RDP917530:RDP917550 RNL917530:RNL917550 RXH917530:RXH917550 SHD917530:SHD917550 SQZ917530:SQZ917550 TAV917530:TAV917550 TKR917530:TKR917550 TUN917530:TUN917550 UEJ917530:UEJ917550 UOF917530:UOF917550 UYB917530:UYB917550 VHX917530:VHX917550 VRT917530:VRT917550 WBP917530:WBP917550 WLL917530:WLL917550 WVH917530:WVH917550 XFD917530:XFD917550 IV983066:IV983086 SR983066:SR983086 ACN983066:ACN983086 AMJ983066:AMJ983086 AWF983066:AWF983086 BGB983066:BGB983086 BPX983066:BPX983086 BZT983066:BZT983086 CJP983066:CJP983086 CTL983066:CTL983086 DDH983066:DDH983086 DND983066:DND983086 DWZ983066:DWZ983086 EGV983066:EGV983086 EQR983066:EQR983086 FAN983066:FAN983086 FKJ983066:FKJ983086 FUF983066:FUF983086 GEB983066:GEB983086 GNX983066:GNX983086 GXT983066:GXT983086 HHP983066:HHP983086 HRL983066:HRL983086 IBH983066:IBH983086 ILD983066:ILD983086 IUZ983066:IUZ983086 JEV983066:JEV983086 JOR983066:JOR983086 JYN983066:JYN983086 KIJ983066:KIJ983086 KSF983066:KSF983086 LCB983066:LCB983086 LLX983066:LLX983086 LVT983066:LVT983086 MFP983066:MFP983086 MPL983066:MPL983086 MZH983066:MZH983086 NJD983066:NJD983086 NSZ983066:NSZ983086 OCV983066:OCV983086 OMR983066:OMR983086 OWN983066:OWN983086 PGJ983066:PGJ983086 PQF983066:PQF983086 QAB983066:QAB983086 QJX983066:QJX983086 QTT983066:QTT983086 RDP983066:RDP983086 RNL983066:RNL983086 RXH983066:RXH983086 SHD983066:SHD983086 SQZ983066:SQZ983086 TAV983066:TAV983086 TKR983066:TKR983086 TUN983066:TUN983086 UEJ983066:UEJ983086 UOF983066:UOF983086 UYB983066:UYB983086 VHX983066:VHX983086 VRT983066:VRT983086 WBP983066:WBP983086 WLL983066:WLL983086 WVH983066:WVH983086 XFD983066:XFD983086">
      <formula1>0</formula1>
      <formula2>1</formula2>
    </dataValidation>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2:IS65582 SO65562:SO65582 ACK65562:ACK65582 AMG65562:AMG65582 AWC65562:AWC65582 BFY65562:BFY65582 BPU65562:BPU65582 BZQ65562:BZQ65582 CJM65562:CJM65582 CTI65562:CTI65582 DDE65562:DDE65582 DNA65562:DNA65582 DWW65562:DWW65582 EGS65562:EGS65582 EQO65562:EQO65582 FAK65562:FAK65582 FKG65562:FKG65582 FUC65562:FUC65582 GDY65562:GDY65582 GNU65562:GNU65582 GXQ65562:GXQ65582 HHM65562:HHM65582 HRI65562:HRI65582 IBE65562:IBE65582 ILA65562:ILA65582 IUW65562:IUW65582 JES65562:JES65582 JOO65562:JOO65582 JYK65562:JYK65582 KIG65562:KIG65582 KSC65562:KSC65582 LBY65562:LBY65582 LLU65562:LLU65582 LVQ65562:LVQ65582 MFM65562:MFM65582 MPI65562:MPI65582 MZE65562:MZE65582 NJA65562:NJA65582 NSW65562:NSW65582 OCS65562:OCS65582 OMO65562:OMO65582 OWK65562:OWK65582 PGG65562:PGG65582 PQC65562:PQC65582 PZY65562:PZY65582 QJU65562:QJU65582 QTQ65562:QTQ65582 RDM65562:RDM65582 RNI65562:RNI65582 RXE65562:RXE65582 SHA65562:SHA65582 SQW65562:SQW65582 TAS65562:TAS65582 TKO65562:TKO65582 TUK65562:TUK65582 UEG65562:UEG65582 UOC65562:UOC65582 UXY65562:UXY65582 VHU65562:VHU65582 VRQ65562:VRQ65582 WBM65562:WBM65582 WLI65562:WLI65582 WVE65562:WVE65582 XFA65562:XFA65582 IS131098:IS131118 SO131098:SO131118 ACK131098:ACK131118 AMG131098:AMG131118 AWC131098:AWC131118 BFY131098:BFY131118 BPU131098:BPU131118 BZQ131098:BZQ131118 CJM131098:CJM131118 CTI131098:CTI131118 DDE131098:DDE131118 DNA131098:DNA131118 DWW131098:DWW131118 EGS131098:EGS131118 EQO131098:EQO131118 FAK131098:FAK131118 FKG131098:FKG131118 FUC131098:FUC131118 GDY131098:GDY131118 GNU131098:GNU131118 GXQ131098:GXQ131118 HHM131098:HHM131118 HRI131098:HRI131118 IBE131098:IBE131118 ILA131098:ILA131118 IUW131098:IUW131118 JES131098:JES131118 JOO131098:JOO131118 JYK131098:JYK131118 KIG131098:KIG131118 KSC131098:KSC131118 LBY131098:LBY131118 LLU131098:LLU131118 LVQ131098:LVQ131118 MFM131098:MFM131118 MPI131098:MPI131118 MZE131098:MZE131118 NJA131098:NJA131118 NSW131098:NSW131118 OCS131098:OCS131118 OMO131098:OMO131118 OWK131098:OWK131118 PGG131098:PGG131118 PQC131098:PQC131118 PZY131098:PZY131118 QJU131098:QJU131118 QTQ131098:QTQ131118 RDM131098:RDM131118 RNI131098:RNI131118 RXE131098:RXE131118 SHA131098:SHA131118 SQW131098:SQW131118 TAS131098:TAS131118 TKO131098:TKO131118 TUK131098:TUK131118 UEG131098:UEG131118 UOC131098:UOC131118 UXY131098:UXY131118 VHU131098:VHU131118 VRQ131098:VRQ131118 WBM131098:WBM131118 WLI131098:WLI131118 WVE131098:WVE131118 XFA131098:XFA131118 IS196634:IS196654 SO196634:SO196654 ACK196634:ACK196654 AMG196634:AMG196654 AWC196634:AWC196654 BFY196634:BFY196654 BPU196634:BPU196654 BZQ196634:BZQ196654 CJM196634:CJM196654 CTI196634:CTI196654 DDE196634:DDE196654 DNA196634:DNA196654 DWW196634:DWW196654 EGS196634:EGS196654 EQO196634:EQO196654 FAK196634:FAK196654 FKG196634:FKG196654 FUC196634:FUC196654 GDY196634:GDY196654 GNU196634:GNU196654 GXQ196634:GXQ196654 HHM196634:HHM196654 HRI196634:HRI196654 IBE196634:IBE196654 ILA196634:ILA196654 IUW196634:IUW196654 JES196634:JES196654 JOO196634:JOO196654 JYK196634:JYK196654 KIG196634:KIG196654 KSC196634:KSC196654 LBY196634:LBY196654 LLU196634:LLU196654 LVQ196634:LVQ196654 MFM196634:MFM196654 MPI196634:MPI196654 MZE196634:MZE196654 NJA196634:NJA196654 NSW196634:NSW196654 OCS196634:OCS196654 OMO196634:OMO196654 OWK196634:OWK196654 PGG196634:PGG196654 PQC196634:PQC196654 PZY196634:PZY196654 QJU196634:QJU196654 QTQ196634:QTQ196654 RDM196634:RDM196654 RNI196634:RNI196654 RXE196634:RXE196654 SHA196634:SHA196654 SQW196634:SQW196654 TAS196634:TAS196654 TKO196634:TKO196654 TUK196634:TUK196654 UEG196634:UEG196654 UOC196634:UOC196654 UXY196634:UXY196654 VHU196634:VHU196654 VRQ196634:VRQ196654 WBM196634:WBM196654 WLI196634:WLI196654 WVE196634:WVE196654 XFA196634:XFA196654 IS262170:IS262190 SO262170:SO262190 ACK262170:ACK262190 AMG262170:AMG262190 AWC262170:AWC262190 BFY262170:BFY262190 BPU262170:BPU262190 BZQ262170:BZQ262190 CJM262170:CJM262190 CTI262170:CTI262190 DDE262170:DDE262190 DNA262170:DNA262190 DWW262170:DWW262190 EGS262170:EGS262190 EQO262170:EQO262190 FAK262170:FAK262190 FKG262170:FKG262190 FUC262170:FUC262190 GDY262170:GDY262190 GNU262170:GNU262190 GXQ262170:GXQ262190 HHM262170:HHM262190 HRI262170:HRI262190 IBE262170:IBE262190 ILA262170:ILA262190 IUW262170:IUW262190 JES262170:JES262190 JOO262170:JOO262190 JYK262170:JYK262190 KIG262170:KIG262190 KSC262170:KSC262190 LBY262170:LBY262190 LLU262170:LLU262190 LVQ262170:LVQ262190 MFM262170:MFM262190 MPI262170:MPI262190 MZE262170:MZE262190 NJA262170:NJA262190 NSW262170:NSW262190 OCS262170:OCS262190 OMO262170:OMO262190 OWK262170:OWK262190 PGG262170:PGG262190 PQC262170:PQC262190 PZY262170:PZY262190 QJU262170:QJU262190 QTQ262170:QTQ262190 RDM262170:RDM262190 RNI262170:RNI262190 RXE262170:RXE262190 SHA262170:SHA262190 SQW262170:SQW262190 TAS262170:TAS262190 TKO262170:TKO262190 TUK262170:TUK262190 UEG262170:UEG262190 UOC262170:UOC262190 UXY262170:UXY262190 VHU262170:VHU262190 VRQ262170:VRQ262190 WBM262170:WBM262190 WLI262170:WLI262190 WVE262170:WVE262190 XFA262170:XFA262190 IS327706:IS327726 SO327706:SO327726 ACK327706:ACK327726 AMG327706:AMG327726 AWC327706:AWC327726 BFY327706:BFY327726 BPU327706:BPU327726 BZQ327706:BZQ327726 CJM327706:CJM327726 CTI327706:CTI327726 DDE327706:DDE327726 DNA327706:DNA327726 DWW327706:DWW327726 EGS327706:EGS327726 EQO327706:EQO327726 FAK327706:FAK327726 FKG327706:FKG327726 FUC327706:FUC327726 GDY327706:GDY327726 GNU327706:GNU327726 GXQ327706:GXQ327726 HHM327706:HHM327726 HRI327706:HRI327726 IBE327706:IBE327726 ILA327706:ILA327726 IUW327706:IUW327726 JES327706:JES327726 JOO327706:JOO327726 JYK327706:JYK327726 KIG327706:KIG327726 KSC327706:KSC327726 LBY327706:LBY327726 LLU327706:LLU327726 LVQ327706:LVQ327726 MFM327706:MFM327726 MPI327706:MPI327726 MZE327706:MZE327726 NJA327706:NJA327726 NSW327706:NSW327726 OCS327706:OCS327726 OMO327706:OMO327726 OWK327706:OWK327726 PGG327706:PGG327726 PQC327706:PQC327726 PZY327706:PZY327726 QJU327706:QJU327726 QTQ327706:QTQ327726 RDM327706:RDM327726 RNI327706:RNI327726 RXE327706:RXE327726 SHA327706:SHA327726 SQW327706:SQW327726 TAS327706:TAS327726 TKO327706:TKO327726 TUK327706:TUK327726 UEG327706:UEG327726 UOC327706:UOC327726 UXY327706:UXY327726 VHU327706:VHU327726 VRQ327706:VRQ327726 WBM327706:WBM327726 WLI327706:WLI327726 WVE327706:WVE327726 XFA327706:XFA327726 IS393242:IS393262 SO393242:SO393262 ACK393242:ACK393262 AMG393242:AMG393262 AWC393242:AWC393262 BFY393242:BFY393262 BPU393242:BPU393262 BZQ393242:BZQ393262 CJM393242:CJM393262 CTI393242:CTI393262 DDE393242:DDE393262 DNA393242:DNA393262 DWW393242:DWW393262 EGS393242:EGS393262 EQO393242:EQO393262 FAK393242:FAK393262 FKG393242:FKG393262 FUC393242:FUC393262 GDY393242:GDY393262 GNU393242:GNU393262 GXQ393242:GXQ393262 HHM393242:HHM393262 HRI393242:HRI393262 IBE393242:IBE393262 ILA393242:ILA393262 IUW393242:IUW393262 JES393242:JES393262 JOO393242:JOO393262 JYK393242:JYK393262 KIG393242:KIG393262 KSC393242:KSC393262 LBY393242:LBY393262 LLU393242:LLU393262 LVQ393242:LVQ393262 MFM393242:MFM393262 MPI393242:MPI393262 MZE393242:MZE393262 NJA393242:NJA393262 NSW393242:NSW393262 OCS393242:OCS393262 OMO393242:OMO393262 OWK393242:OWK393262 PGG393242:PGG393262 PQC393242:PQC393262 PZY393242:PZY393262 QJU393242:QJU393262 QTQ393242:QTQ393262 RDM393242:RDM393262 RNI393242:RNI393262 RXE393242:RXE393262 SHA393242:SHA393262 SQW393242:SQW393262 TAS393242:TAS393262 TKO393242:TKO393262 TUK393242:TUK393262 UEG393242:UEG393262 UOC393242:UOC393262 UXY393242:UXY393262 VHU393242:VHU393262 VRQ393242:VRQ393262 WBM393242:WBM393262 WLI393242:WLI393262 WVE393242:WVE393262 XFA393242:XFA393262 IS458778:IS458798 SO458778:SO458798 ACK458778:ACK458798 AMG458778:AMG458798 AWC458778:AWC458798 BFY458778:BFY458798 BPU458778:BPU458798 BZQ458778:BZQ458798 CJM458778:CJM458798 CTI458778:CTI458798 DDE458778:DDE458798 DNA458778:DNA458798 DWW458778:DWW458798 EGS458778:EGS458798 EQO458778:EQO458798 FAK458778:FAK458798 FKG458778:FKG458798 FUC458778:FUC458798 GDY458778:GDY458798 GNU458778:GNU458798 GXQ458778:GXQ458798 HHM458778:HHM458798 HRI458778:HRI458798 IBE458778:IBE458798 ILA458778:ILA458798 IUW458778:IUW458798 JES458778:JES458798 JOO458778:JOO458798 JYK458778:JYK458798 KIG458778:KIG458798 KSC458778:KSC458798 LBY458778:LBY458798 LLU458778:LLU458798 LVQ458778:LVQ458798 MFM458778:MFM458798 MPI458778:MPI458798 MZE458778:MZE458798 NJA458778:NJA458798 NSW458778:NSW458798 OCS458778:OCS458798 OMO458778:OMO458798 OWK458778:OWK458798 PGG458778:PGG458798 PQC458778:PQC458798 PZY458778:PZY458798 QJU458778:QJU458798 QTQ458778:QTQ458798 RDM458778:RDM458798 RNI458778:RNI458798 RXE458778:RXE458798 SHA458778:SHA458798 SQW458778:SQW458798 TAS458778:TAS458798 TKO458778:TKO458798 TUK458778:TUK458798 UEG458778:UEG458798 UOC458778:UOC458798 UXY458778:UXY458798 VHU458778:VHU458798 VRQ458778:VRQ458798 WBM458778:WBM458798 WLI458778:WLI458798 WVE458778:WVE458798 XFA458778:XFA458798 IS524314:IS524334 SO524314:SO524334 ACK524314:ACK524334 AMG524314:AMG524334 AWC524314:AWC524334 BFY524314:BFY524334 BPU524314:BPU524334 BZQ524314:BZQ524334 CJM524314:CJM524334 CTI524314:CTI524334 DDE524314:DDE524334 DNA524314:DNA524334 DWW524314:DWW524334 EGS524314:EGS524334 EQO524314:EQO524334 FAK524314:FAK524334 FKG524314:FKG524334 FUC524314:FUC524334 GDY524314:GDY524334 GNU524314:GNU524334 GXQ524314:GXQ524334 HHM524314:HHM524334 HRI524314:HRI524334 IBE524314:IBE524334 ILA524314:ILA524334 IUW524314:IUW524334 JES524314:JES524334 JOO524314:JOO524334 JYK524314:JYK524334 KIG524314:KIG524334 KSC524314:KSC524334 LBY524314:LBY524334 LLU524314:LLU524334 LVQ524314:LVQ524334 MFM524314:MFM524334 MPI524314:MPI524334 MZE524314:MZE524334 NJA524314:NJA524334 NSW524314:NSW524334 OCS524314:OCS524334 OMO524314:OMO524334 OWK524314:OWK524334 PGG524314:PGG524334 PQC524314:PQC524334 PZY524314:PZY524334 QJU524314:QJU524334 QTQ524314:QTQ524334 RDM524314:RDM524334 RNI524314:RNI524334 RXE524314:RXE524334 SHA524314:SHA524334 SQW524314:SQW524334 TAS524314:TAS524334 TKO524314:TKO524334 TUK524314:TUK524334 UEG524314:UEG524334 UOC524314:UOC524334 UXY524314:UXY524334 VHU524314:VHU524334 VRQ524314:VRQ524334 WBM524314:WBM524334 WLI524314:WLI524334 WVE524314:WVE524334 XFA524314:XFA524334 IS589850:IS589870 SO589850:SO589870 ACK589850:ACK589870 AMG589850:AMG589870 AWC589850:AWC589870 BFY589850:BFY589870 BPU589850:BPU589870 BZQ589850:BZQ589870 CJM589850:CJM589870 CTI589850:CTI589870 DDE589850:DDE589870 DNA589850:DNA589870 DWW589850:DWW589870 EGS589850:EGS589870 EQO589850:EQO589870 FAK589850:FAK589870 FKG589850:FKG589870 FUC589850:FUC589870 GDY589850:GDY589870 GNU589850:GNU589870 GXQ589850:GXQ589870 HHM589850:HHM589870 HRI589850:HRI589870 IBE589850:IBE589870 ILA589850:ILA589870 IUW589850:IUW589870 JES589850:JES589870 JOO589850:JOO589870 JYK589850:JYK589870 KIG589850:KIG589870 KSC589850:KSC589870 LBY589850:LBY589870 LLU589850:LLU589870 LVQ589850:LVQ589870 MFM589850:MFM589870 MPI589850:MPI589870 MZE589850:MZE589870 NJA589850:NJA589870 NSW589850:NSW589870 OCS589850:OCS589870 OMO589850:OMO589870 OWK589850:OWK589870 PGG589850:PGG589870 PQC589850:PQC589870 PZY589850:PZY589870 QJU589850:QJU589870 QTQ589850:QTQ589870 RDM589850:RDM589870 RNI589850:RNI589870 RXE589850:RXE589870 SHA589850:SHA589870 SQW589850:SQW589870 TAS589850:TAS589870 TKO589850:TKO589870 TUK589850:TUK589870 UEG589850:UEG589870 UOC589850:UOC589870 UXY589850:UXY589870 VHU589850:VHU589870 VRQ589850:VRQ589870 WBM589850:WBM589870 WLI589850:WLI589870 WVE589850:WVE589870 XFA589850:XFA589870 IS655386:IS655406 SO655386:SO655406 ACK655386:ACK655406 AMG655386:AMG655406 AWC655386:AWC655406 BFY655386:BFY655406 BPU655386:BPU655406 BZQ655386:BZQ655406 CJM655386:CJM655406 CTI655386:CTI655406 DDE655386:DDE655406 DNA655386:DNA655406 DWW655386:DWW655406 EGS655386:EGS655406 EQO655386:EQO655406 FAK655386:FAK655406 FKG655386:FKG655406 FUC655386:FUC655406 GDY655386:GDY655406 GNU655386:GNU655406 GXQ655386:GXQ655406 HHM655386:HHM655406 HRI655386:HRI655406 IBE655386:IBE655406 ILA655386:ILA655406 IUW655386:IUW655406 JES655386:JES655406 JOO655386:JOO655406 JYK655386:JYK655406 KIG655386:KIG655406 KSC655386:KSC655406 LBY655386:LBY655406 LLU655386:LLU655406 LVQ655386:LVQ655406 MFM655386:MFM655406 MPI655386:MPI655406 MZE655386:MZE655406 NJA655386:NJA655406 NSW655386:NSW655406 OCS655386:OCS655406 OMO655386:OMO655406 OWK655386:OWK655406 PGG655386:PGG655406 PQC655386:PQC655406 PZY655386:PZY655406 QJU655386:QJU655406 QTQ655386:QTQ655406 RDM655386:RDM655406 RNI655386:RNI655406 RXE655386:RXE655406 SHA655386:SHA655406 SQW655386:SQW655406 TAS655386:TAS655406 TKO655386:TKO655406 TUK655386:TUK655406 UEG655386:UEG655406 UOC655386:UOC655406 UXY655386:UXY655406 VHU655386:VHU655406 VRQ655386:VRQ655406 WBM655386:WBM655406 WLI655386:WLI655406 WVE655386:WVE655406 XFA655386:XFA655406 IS720922:IS720942 SO720922:SO720942 ACK720922:ACK720942 AMG720922:AMG720942 AWC720922:AWC720942 BFY720922:BFY720942 BPU720922:BPU720942 BZQ720922:BZQ720942 CJM720922:CJM720942 CTI720922:CTI720942 DDE720922:DDE720942 DNA720922:DNA720942 DWW720922:DWW720942 EGS720922:EGS720942 EQO720922:EQO720942 FAK720922:FAK720942 FKG720922:FKG720942 FUC720922:FUC720942 GDY720922:GDY720942 GNU720922:GNU720942 GXQ720922:GXQ720942 HHM720922:HHM720942 HRI720922:HRI720942 IBE720922:IBE720942 ILA720922:ILA720942 IUW720922:IUW720942 JES720922:JES720942 JOO720922:JOO720942 JYK720922:JYK720942 KIG720922:KIG720942 KSC720922:KSC720942 LBY720922:LBY720942 LLU720922:LLU720942 LVQ720922:LVQ720942 MFM720922:MFM720942 MPI720922:MPI720942 MZE720922:MZE720942 NJA720922:NJA720942 NSW720922:NSW720942 OCS720922:OCS720942 OMO720922:OMO720942 OWK720922:OWK720942 PGG720922:PGG720942 PQC720922:PQC720942 PZY720922:PZY720942 QJU720922:QJU720942 QTQ720922:QTQ720942 RDM720922:RDM720942 RNI720922:RNI720942 RXE720922:RXE720942 SHA720922:SHA720942 SQW720922:SQW720942 TAS720922:TAS720942 TKO720922:TKO720942 TUK720922:TUK720942 UEG720922:UEG720942 UOC720922:UOC720942 UXY720922:UXY720942 VHU720922:VHU720942 VRQ720922:VRQ720942 WBM720922:WBM720942 WLI720922:WLI720942 WVE720922:WVE720942 XFA720922:XFA720942 IS786458:IS786478 SO786458:SO786478 ACK786458:ACK786478 AMG786458:AMG786478 AWC786458:AWC786478 BFY786458:BFY786478 BPU786458:BPU786478 BZQ786458:BZQ786478 CJM786458:CJM786478 CTI786458:CTI786478 DDE786458:DDE786478 DNA786458:DNA786478 DWW786458:DWW786478 EGS786458:EGS786478 EQO786458:EQO786478 FAK786458:FAK786478 FKG786458:FKG786478 FUC786458:FUC786478 GDY786458:GDY786478 GNU786458:GNU786478 GXQ786458:GXQ786478 HHM786458:HHM786478 HRI786458:HRI786478 IBE786458:IBE786478 ILA786458:ILA786478 IUW786458:IUW786478 JES786458:JES786478 JOO786458:JOO786478 JYK786458:JYK786478 KIG786458:KIG786478 KSC786458:KSC786478 LBY786458:LBY786478 LLU786458:LLU786478 LVQ786458:LVQ786478 MFM786458:MFM786478 MPI786458:MPI786478 MZE786458:MZE786478 NJA786458:NJA786478 NSW786458:NSW786478 OCS786458:OCS786478 OMO786458:OMO786478 OWK786458:OWK786478 PGG786458:PGG786478 PQC786458:PQC786478 PZY786458:PZY786478 QJU786458:QJU786478 QTQ786458:QTQ786478 RDM786458:RDM786478 RNI786458:RNI786478 RXE786458:RXE786478 SHA786458:SHA786478 SQW786458:SQW786478 TAS786458:TAS786478 TKO786458:TKO786478 TUK786458:TUK786478 UEG786458:UEG786478 UOC786458:UOC786478 UXY786458:UXY786478 VHU786458:VHU786478 VRQ786458:VRQ786478 WBM786458:WBM786478 WLI786458:WLI786478 WVE786458:WVE786478 XFA786458:XFA786478 IS851994:IS852014 SO851994:SO852014 ACK851994:ACK852014 AMG851994:AMG852014 AWC851994:AWC852014 BFY851994:BFY852014 BPU851994:BPU852014 BZQ851994:BZQ852014 CJM851994:CJM852014 CTI851994:CTI852014 DDE851994:DDE852014 DNA851994:DNA852014 DWW851994:DWW852014 EGS851994:EGS852014 EQO851994:EQO852014 FAK851994:FAK852014 FKG851994:FKG852014 FUC851994:FUC852014 GDY851994:GDY852014 GNU851994:GNU852014 GXQ851994:GXQ852014 HHM851994:HHM852014 HRI851994:HRI852014 IBE851994:IBE852014 ILA851994:ILA852014 IUW851994:IUW852014 JES851994:JES852014 JOO851994:JOO852014 JYK851994:JYK852014 KIG851994:KIG852014 KSC851994:KSC852014 LBY851994:LBY852014 LLU851994:LLU852014 LVQ851994:LVQ852014 MFM851994:MFM852014 MPI851994:MPI852014 MZE851994:MZE852014 NJA851994:NJA852014 NSW851994:NSW852014 OCS851994:OCS852014 OMO851994:OMO852014 OWK851994:OWK852014 PGG851994:PGG852014 PQC851994:PQC852014 PZY851994:PZY852014 QJU851994:QJU852014 QTQ851994:QTQ852014 RDM851994:RDM852014 RNI851994:RNI852014 RXE851994:RXE852014 SHA851994:SHA852014 SQW851994:SQW852014 TAS851994:TAS852014 TKO851994:TKO852014 TUK851994:TUK852014 UEG851994:UEG852014 UOC851994:UOC852014 UXY851994:UXY852014 VHU851994:VHU852014 VRQ851994:VRQ852014 WBM851994:WBM852014 WLI851994:WLI852014 WVE851994:WVE852014 XFA851994:XFA852014 IS917530:IS917550 SO917530:SO917550 ACK917530:ACK917550 AMG917530:AMG917550 AWC917530:AWC917550 BFY917530:BFY917550 BPU917530:BPU917550 BZQ917530:BZQ917550 CJM917530:CJM917550 CTI917530:CTI917550 DDE917530:DDE917550 DNA917530:DNA917550 DWW917530:DWW917550 EGS917530:EGS917550 EQO917530:EQO917550 FAK917530:FAK917550 FKG917530:FKG917550 FUC917530:FUC917550 GDY917530:GDY917550 GNU917530:GNU917550 GXQ917530:GXQ917550 HHM917530:HHM917550 HRI917530:HRI917550 IBE917530:IBE917550 ILA917530:ILA917550 IUW917530:IUW917550 JES917530:JES917550 JOO917530:JOO917550 JYK917530:JYK917550 KIG917530:KIG917550 KSC917530:KSC917550 LBY917530:LBY917550 LLU917530:LLU917550 LVQ917530:LVQ917550 MFM917530:MFM917550 MPI917530:MPI917550 MZE917530:MZE917550 NJA917530:NJA917550 NSW917530:NSW917550 OCS917530:OCS917550 OMO917530:OMO917550 OWK917530:OWK917550 PGG917530:PGG917550 PQC917530:PQC917550 PZY917530:PZY917550 QJU917530:QJU917550 QTQ917530:QTQ917550 RDM917530:RDM917550 RNI917530:RNI917550 RXE917530:RXE917550 SHA917530:SHA917550 SQW917530:SQW917550 TAS917530:TAS917550 TKO917530:TKO917550 TUK917530:TUK917550 UEG917530:UEG917550 UOC917530:UOC917550 UXY917530:UXY917550 VHU917530:VHU917550 VRQ917530:VRQ917550 WBM917530:WBM917550 WLI917530:WLI917550 WVE917530:WVE917550 XFA917530:XFA917550 IS983066:IS983086 SO983066:SO983086 ACK983066:ACK983086 AMG983066:AMG983086 AWC983066:AWC983086 BFY983066:BFY983086 BPU983066:BPU983086 BZQ983066:BZQ983086 CJM983066:CJM983086 CTI983066:CTI983086 DDE983066:DDE983086 DNA983066:DNA983086 DWW983066:DWW983086 EGS983066:EGS983086 EQO983066:EQO983086 FAK983066:FAK983086 FKG983066:FKG983086 FUC983066:FUC983086 GDY983066:GDY983086 GNU983066:GNU983086 GXQ983066:GXQ983086 HHM983066:HHM983086 HRI983066:HRI983086 IBE983066:IBE983086 ILA983066:ILA983086 IUW983066:IUW983086 JES983066:JES983086 JOO983066:JOO983086 JYK983066:JYK983086 KIG983066:KIG983086 KSC983066:KSC983086 LBY983066:LBY983086 LLU983066:LLU983086 LVQ983066:LVQ983086 MFM983066:MFM983086 MPI983066:MPI983086 MZE983066:MZE983086 NJA983066:NJA983086 NSW983066:NSW983086 OCS983066:OCS983086 OMO983066:OMO983086 OWK983066:OWK983086 PGG983066:PGG983086 PQC983066:PQC983086 PZY983066:PZY983086 QJU983066:QJU983086 QTQ983066:QTQ983086 RDM983066:RDM983086 RNI983066:RNI983086 RXE983066:RXE983086 SHA983066:SHA983086 SQW983066:SQW983086 TAS983066:TAS983086 TKO983066:TKO983086 TUK983066:TUK983086 UEG983066:UEG983086 UOC983066:UOC983086 UXY983066:UXY983086 VHU983066:VHU983086 VRQ983066:VRQ983086 WBM983066:WBM983086 WLI983066:WLI983086 WVE983066:WVE983086 XFA983066:XFA983086 A25:A45 IW25:IW45 SS25:SS45 ACO25:ACO45 AMK25:AMK45 AWG25:AWG45 BGC25:BGC45 BPY25:BPY45 BZU25:BZU45 CJQ25:CJQ45 CTM25:CTM45 DDI25:DDI45 DNE25:DNE45 DXA25:DXA45 EGW25:EGW45 EQS25:EQS45 FAO25:FAO45 FKK25:FKK45 FUG25:FUG45 GEC25:GEC45 GNY25:GNY45 GXU25:GXU45 HHQ25:HHQ45 HRM25:HRM45 IBI25:IBI45 ILE25:ILE45 IVA25:IVA45 JEW25:JEW45 JOS25:JOS45 JYO25:JYO45 KIK25:KIK45 KSG25:KSG45 LCC25:LCC45 LLY25:LLY45 LVU25:LVU45 MFQ25:MFQ45 MPM25:MPM45 MZI25:MZI45 NJE25:NJE45 NTA25:NTA45 OCW25:OCW45 OMS25:OMS45 OWO25:OWO45 PGK25:PGK45 PQG25:PQG45 QAC25:QAC45 QJY25:QJY45 QTU25:QTU45 RDQ25:RDQ45 RNM25:RNM45 RXI25:RXI45 SHE25:SHE45 SRA25:SRA45 TAW25:TAW45 TKS25:TKS45 TUO25:TUO45 UEK25:UEK45 UOG25:UOG45 UYC25:UYC45 VHY25:VHY45 VRU25:VRU45 WBQ25:WBQ45 WLM25:WLM45 WVI25:WVI45 A65562:A65582 IW65562:IW65582 SS65562:SS65582 ACO65562:ACO65582 AMK65562:AMK65582 AWG65562:AWG65582 BGC65562:BGC65582 BPY65562:BPY65582 BZU65562:BZU65582 CJQ65562:CJQ65582 CTM65562:CTM65582 DDI65562:DDI65582 DNE65562:DNE65582 DXA65562:DXA65582 EGW65562:EGW65582 EQS65562:EQS65582 FAO65562:FAO65582 FKK65562:FKK65582 FUG65562:FUG65582 GEC65562:GEC65582 GNY65562:GNY65582 GXU65562:GXU65582 HHQ65562:HHQ65582 HRM65562:HRM65582 IBI65562:IBI65582 ILE65562:ILE65582 IVA65562:IVA65582 JEW65562:JEW65582 JOS65562:JOS65582 JYO65562:JYO65582 KIK65562:KIK65582 KSG65562:KSG65582 LCC65562:LCC65582 LLY65562:LLY65582 LVU65562:LVU65582 MFQ65562:MFQ65582 MPM65562:MPM65582 MZI65562:MZI65582 NJE65562:NJE65582 NTA65562:NTA65582 OCW65562:OCW65582 OMS65562:OMS65582 OWO65562:OWO65582 PGK65562:PGK65582 PQG65562:PQG65582 QAC65562:QAC65582 QJY65562:QJY65582 QTU65562:QTU65582 RDQ65562:RDQ65582 RNM65562:RNM65582 RXI65562:RXI65582 SHE65562:SHE65582 SRA65562:SRA65582 TAW65562:TAW65582 TKS65562:TKS65582 TUO65562:TUO65582 UEK65562:UEK65582 UOG65562:UOG65582 UYC65562:UYC65582 VHY65562:VHY65582 VRU65562:VRU65582 WBQ65562:WBQ65582 WLM65562:WLM65582 WVI65562:WVI65582 A131098:A131118 IW131098:IW131118 SS131098:SS131118 ACO131098:ACO131118 AMK131098:AMK131118 AWG131098:AWG131118 BGC131098:BGC131118 BPY131098:BPY131118 BZU131098:BZU131118 CJQ131098:CJQ131118 CTM131098:CTM131118 DDI131098:DDI131118 DNE131098:DNE131118 DXA131098:DXA131118 EGW131098:EGW131118 EQS131098:EQS131118 FAO131098:FAO131118 FKK131098:FKK131118 FUG131098:FUG131118 GEC131098:GEC131118 GNY131098:GNY131118 GXU131098:GXU131118 HHQ131098:HHQ131118 HRM131098:HRM131118 IBI131098:IBI131118 ILE131098:ILE131118 IVA131098:IVA131118 JEW131098:JEW131118 JOS131098:JOS131118 JYO131098:JYO131118 KIK131098:KIK131118 KSG131098:KSG131118 LCC131098:LCC131118 LLY131098:LLY131118 LVU131098:LVU131118 MFQ131098:MFQ131118 MPM131098:MPM131118 MZI131098:MZI131118 NJE131098:NJE131118 NTA131098:NTA131118 OCW131098:OCW131118 OMS131098:OMS131118 OWO131098:OWO131118 PGK131098:PGK131118 PQG131098:PQG131118 QAC131098:QAC131118 QJY131098:QJY131118 QTU131098:QTU131118 RDQ131098:RDQ131118 RNM131098:RNM131118 RXI131098:RXI131118 SHE131098:SHE131118 SRA131098:SRA131118 TAW131098:TAW131118 TKS131098:TKS131118 TUO131098:TUO131118 UEK131098:UEK131118 UOG131098:UOG131118 UYC131098:UYC131118 VHY131098:VHY131118 VRU131098:VRU131118 WBQ131098:WBQ131118 WLM131098:WLM131118 WVI131098:WVI131118 A196634:A196654 IW196634:IW196654 SS196634:SS196654 ACO196634:ACO196654 AMK196634:AMK196654 AWG196634:AWG196654 BGC196634:BGC196654 BPY196634:BPY196654 BZU196634:BZU196654 CJQ196634:CJQ196654 CTM196634:CTM196654 DDI196634:DDI196654 DNE196634:DNE196654 DXA196634:DXA196654 EGW196634:EGW196654 EQS196634:EQS196654 FAO196634:FAO196654 FKK196634:FKK196654 FUG196634:FUG196654 GEC196634:GEC196654 GNY196634:GNY196654 GXU196634:GXU196654 HHQ196634:HHQ196654 HRM196634:HRM196654 IBI196634:IBI196654 ILE196634:ILE196654 IVA196634:IVA196654 JEW196634:JEW196654 JOS196634:JOS196654 JYO196634:JYO196654 KIK196634:KIK196654 KSG196634:KSG196654 LCC196634:LCC196654 LLY196634:LLY196654 LVU196634:LVU196654 MFQ196634:MFQ196654 MPM196634:MPM196654 MZI196634:MZI196654 NJE196634:NJE196654 NTA196634:NTA196654 OCW196634:OCW196654 OMS196634:OMS196654 OWO196634:OWO196654 PGK196634:PGK196654 PQG196634:PQG196654 QAC196634:QAC196654 QJY196634:QJY196654 QTU196634:QTU196654 RDQ196634:RDQ196654 RNM196634:RNM196654 RXI196634:RXI196654 SHE196634:SHE196654 SRA196634:SRA196654 TAW196634:TAW196654 TKS196634:TKS196654 TUO196634:TUO196654 UEK196634:UEK196654 UOG196634:UOG196654 UYC196634:UYC196654 VHY196634:VHY196654 VRU196634:VRU196654 WBQ196634:WBQ196654 WLM196634:WLM196654 WVI196634:WVI196654 A262170:A262190 IW262170:IW262190 SS262170:SS262190 ACO262170:ACO262190 AMK262170:AMK262190 AWG262170:AWG262190 BGC262170:BGC262190 BPY262170:BPY262190 BZU262170:BZU262190 CJQ262170:CJQ262190 CTM262170:CTM262190 DDI262170:DDI262190 DNE262170:DNE262190 DXA262170:DXA262190 EGW262170:EGW262190 EQS262170:EQS262190 FAO262170:FAO262190 FKK262170:FKK262190 FUG262170:FUG262190 GEC262170:GEC262190 GNY262170:GNY262190 GXU262170:GXU262190 HHQ262170:HHQ262190 HRM262170:HRM262190 IBI262170:IBI262190 ILE262170:ILE262190 IVA262170:IVA262190 JEW262170:JEW262190 JOS262170:JOS262190 JYO262170:JYO262190 KIK262170:KIK262190 KSG262170:KSG262190 LCC262170:LCC262190 LLY262170:LLY262190 LVU262170:LVU262190 MFQ262170:MFQ262190 MPM262170:MPM262190 MZI262170:MZI262190 NJE262170:NJE262190 NTA262170:NTA262190 OCW262170:OCW262190 OMS262170:OMS262190 OWO262170:OWO262190 PGK262170:PGK262190 PQG262170:PQG262190 QAC262170:QAC262190 QJY262170:QJY262190 QTU262170:QTU262190 RDQ262170:RDQ262190 RNM262170:RNM262190 RXI262170:RXI262190 SHE262170:SHE262190 SRA262170:SRA262190 TAW262170:TAW262190 TKS262170:TKS262190 TUO262170:TUO262190 UEK262170:UEK262190 UOG262170:UOG262190 UYC262170:UYC262190 VHY262170:VHY262190 VRU262170:VRU262190 WBQ262170:WBQ262190 WLM262170:WLM262190 WVI262170:WVI262190 A327706:A327726 IW327706:IW327726 SS327706:SS327726 ACO327706:ACO327726 AMK327706:AMK327726 AWG327706:AWG327726 BGC327706:BGC327726 BPY327706:BPY327726 BZU327706:BZU327726 CJQ327706:CJQ327726 CTM327706:CTM327726 DDI327706:DDI327726 DNE327706:DNE327726 DXA327706:DXA327726 EGW327706:EGW327726 EQS327706:EQS327726 FAO327706:FAO327726 FKK327706:FKK327726 FUG327706:FUG327726 GEC327706:GEC327726 GNY327706:GNY327726 GXU327706:GXU327726 HHQ327706:HHQ327726 HRM327706:HRM327726 IBI327706:IBI327726 ILE327706:ILE327726 IVA327706:IVA327726 JEW327706:JEW327726 JOS327706:JOS327726 JYO327706:JYO327726 KIK327706:KIK327726 KSG327706:KSG327726 LCC327706:LCC327726 LLY327706:LLY327726 LVU327706:LVU327726 MFQ327706:MFQ327726 MPM327706:MPM327726 MZI327706:MZI327726 NJE327706:NJE327726 NTA327706:NTA327726 OCW327706:OCW327726 OMS327706:OMS327726 OWO327706:OWO327726 PGK327706:PGK327726 PQG327706:PQG327726 QAC327706:QAC327726 QJY327706:QJY327726 QTU327706:QTU327726 RDQ327706:RDQ327726 RNM327706:RNM327726 RXI327706:RXI327726 SHE327706:SHE327726 SRA327706:SRA327726 TAW327706:TAW327726 TKS327706:TKS327726 TUO327706:TUO327726 UEK327706:UEK327726 UOG327706:UOG327726 UYC327706:UYC327726 VHY327706:VHY327726 VRU327706:VRU327726 WBQ327706:WBQ327726 WLM327706:WLM327726 WVI327706:WVI327726 A393242:A393262 IW393242:IW393262 SS393242:SS393262 ACO393242:ACO393262 AMK393242:AMK393262 AWG393242:AWG393262 BGC393242:BGC393262 BPY393242:BPY393262 BZU393242:BZU393262 CJQ393242:CJQ393262 CTM393242:CTM393262 DDI393242:DDI393262 DNE393242:DNE393262 DXA393242:DXA393262 EGW393242:EGW393262 EQS393242:EQS393262 FAO393242:FAO393262 FKK393242:FKK393262 FUG393242:FUG393262 GEC393242:GEC393262 GNY393242:GNY393262 GXU393242:GXU393262 HHQ393242:HHQ393262 HRM393242:HRM393262 IBI393242:IBI393262 ILE393242:ILE393262 IVA393242:IVA393262 JEW393242:JEW393262 JOS393242:JOS393262 JYO393242:JYO393262 KIK393242:KIK393262 KSG393242:KSG393262 LCC393242:LCC393262 LLY393242:LLY393262 LVU393242:LVU393262 MFQ393242:MFQ393262 MPM393242:MPM393262 MZI393242:MZI393262 NJE393242:NJE393262 NTA393242:NTA393262 OCW393242:OCW393262 OMS393242:OMS393262 OWO393242:OWO393262 PGK393242:PGK393262 PQG393242:PQG393262 QAC393242:QAC393262 QJY393242:QJY393262 QTU393242:QTU393262 RDQ393242:RDQ393262 RNM393242:RNM393262 RXI393242:RXI393262 SHE393242:SHE393262 SRA393242:SRA393262 TAW393242:TAW393262 TKS393242:TKS393262 TUO393242:TUO393262 UEK393242:UEK393262 UOG393242:UOG393262 UYC393242:UYC393262 VHY393242:VHY393262 VRU393242:VRU393262 WBQ393242:WBQ393262 WLM393242:WLM393262 WVI393242:WVI393262 A458778:A458798 IW458778:IW458798 SS458778:SS458798 ACO458778:ACO458798 AMK458778:AMK458798 AWG458778:AWG458798 BGC458778:BGC458798 BPY458778:BPY458798 BZU458778:BZU458798 CJQ458778:CJQ458798 CTM458778:CTM458798 DDI458778:DDI458798 DNE458778:DNE458798 DXA458778:DXA458798 EGW458778:EGW458798 EQS458778:EQS458798 FAO458778:FAO458798 FKK458778:FKK458798 FUG458778:FUG458798 GEC458778:GEC458798 GNY458778:GNY458798 GXU458778:GXU458798 HHQ458778:HHQ458798 HRM458778:HRM458798 IBI458778:IBI458798 ILE458778:ILE458798 IVA458778:IVA458798 JEW458778:JEW458798 JOS458778:JOS458798 JYO458778:JYO458798 KIK458778:KIK458798 KSG458778:KSG458798 LCC458778:LCC458798 LLY458778:LLY458798 LVU458778:LVU458798 MFQ458778:MFQ458798 MPM458778:MPM458798 MZI458778:MZI458798 NJE458778:NJE458798 NTA458778:NTA458798 OCW458778:OCW458798 OMS458778:OMS458798 OWO458778:OWO458798 PGK458778:PGK458798 PQG458778:PQG458798 QAC458778:QAC458798 QJY458778:QJY458798 QTU458778:QTU458798 RDQ458778:RDQ458798 RNM458778:RNM458798 RXI458778:RXI458798 SHE458778:SHE458798 SRA458778:SRA458798 TAW458778:TAW458798 TKS458778:TKS458798 TUO458778:TUO458798 UEK458778:UEK458798 UOG458778:UOG458798 UYC458778:UYC458798 VHY458778:VHY458798 VRU458778:VRU458798 WBQ458778:WBQ458798 WLM458778:WLM458798 WVI458778:WVI458798 A524314:A524334 IW524314:IW524334 SS524314:SS524334 ACO524314:ACO524334 AMK524314:AMK524334 AWG524314:AWG524334 BGC524314:BGC524334 BPY524314:BPY524334 BZU524314:BZU524334 CJQ524314:CJQ524334 CTM524314:CTM524334 DDI524314:DDI524334 DNE524314:DNE524334 DXA524314:DXA524334 EGW524314:EGW524334 EQS524314:EQS524334 FAO524314:FAO524334 FKK524314:FKK524334 FUG524314:FUG524334 GEC524314:GEC524334 GNY524314:GNY524334 GXU524314:GXU524334 HHQ524314:HHQ524334 HRM524314:HRM524334 IBI524314:IBI524334 ILE524314:ILE524334 IVA524314:IVA524334 JEW524314:JEW524334 JOS524314:JOS524334 JYO524314:JYO524334 KIK524314:KIK524334 KSG524314:KSG524334 LCC524314:LCC524334 LLY524314:LLY524334 LVU524314:LVU524334 MFQ524314:MFQ524334 MPM524314:MPM524334 MZI524314:MZI524334 NJE524314:NJE524334 NTA524314:NTA524334 OCW524314:OCW524334 OMS524314:OMS524334 OWO524314:OWO524334 PGK524314:PGK524334 PQG524314:PQG524334 QAC524314:QAC524334 QJY524314:QJY524334 QTU524314:QTU524334 RDQ524314:RDQ524334 RNM524314:RNM524334 RXI524314:RXI524334 SHE524314:SHE524334 SRA524314:SRA524334 TAW524314:TAW524334 TKS524314:TKS524334 TUO524314:TUO524334 UEK524314:UEK524334 UOG524314:UOG524334 UYC524314:UYC524334 VHY524314:VHY524334 VRU524314:VRU524334 WBQ524314:WBQ524334 WLM524314:WLM524334 WVI524314:WVI524334 A589850:A589870 IW589850:IW589870 SS589850:SS589870 ACO589850:ACO589870 AMK589850:AMK589870 AWG589850:AWG589870 BGC589850:BGC589870 BPY589850:BPY589870 BZU589850:BZU589870 CJQ589850:CJQ589870 CTM589850:CTM589870 DDI589850:DDI589870 DNE589850:DNE589870 DXA589850:DXA589870 EGW589850:EGW589870 EQS589850:EQS589870 FAO589850:FAO589870 FKK589850:FKK589870 FUG589850:FUG589870 GEC589850:GEC589870 GNY589850:GNY589870 GXU589850:GXU589870 HHQ589850:HHQ589870 HRM589850:HRM589870 IBI589850:IBI589870 ILE589850:ILE589870 IVA589850:IVA589870 JEW589850:JEW589870 JOS589850:JOS589870 JYO589850:JYO589870 KIK589850:KIK589870 KSG589850:KSG589870 LCC589850:LCC589870 LLY589850:LLY589870 LVU589850:LVU589870 MFQ589850:MFQ589870 MPM589850:MPM589870 MZI589850:MZI589870 NJE589850:NJE589870 NTA589850:NTA589870 OCW589850:OCW589870 OMS589850:OMS589870 OWO589850:OWO589870 PGK589850:PGK589870 PQG589850:PQG589870 QAC589850:QAC589870 QJY589850:QJY589870 QTU589850:QTU589870 RDQ589850:RDQ589870 RNM589850:RNM589870 RXI589850:RXI589870 SHE589850:SHE589870 SRA589850:SRA589870 TAW589850:TAW589870 TKS589850:TKS589870 TUO589850:TUO589870 UEK589850:UEK589870 UOG589850:UOG589870 UYC589850:UYC589870 VHY589850:VHY589870 VRU589850:VRU589870 WBQ589850:WBQ589870 WLM589850:WLM589870 WVI589850:WVI589870 A655386:A655406 IW655386:IW655406 SS655386:SS655406 ACO655386:ACO655406 AMK655386:AMK655406 AWG655386:AWG655406 BGC655386:BGC655406 BPY655386:BPY655406 BZU655386:BZU655406 CJQ655386:CJQ655406 CTM655386:CTM655406 DDI655386:DDI655406 DNE655386:DNE655406 DXA655386:DXA655406 EGW655386:EGW655406 EQS655386:EQS655406 FAO655386:FAO655406 FKK655386:FKK655406 FUG655386:FUG655406 GEC655386:GEC655406 GNY655386:GNY655406 GXU655386:GXU655406 HHQ655386:HHQ655406 HRM655386:HRM655406 IBI655386:IBI655406 ILE655386:ILE655406 IVA655386:IVA655406 JEW655386:JEW655406 JOS655386:JOS655406 JYO655386:JYO655406 KIK655386:KIK655406 KSG655386:KSG655406 LCC655386:LCC655406 LLY655386:LLY655406 LVU655386:LVU655406 MFQ655386:MFQ655406 MPM655386:MPM655406 MZI655386:MZI655406 NJE655386:NJE655406 NTA655386:NTA655406 OCW655386:OCW655406 OMS655386:OMS655406 OWO655386:OWO655406 PGK655386:PGK655406 PQG655386:PQG655406 QAC655386:QAC655406 QJY655386:QJY655406 QTU655386:QTU655406 RDQ655386:RDQ655406 RNM655386:RNM655406 RXI655386:RXI655406 SHE655386:SHE655406 SRA655386:SRA655406 TAW655386:TAW655406 TKS655386:TKS655406 TUO655386:TUO655406 UEK655386:UEK655406 UOG655386:UOG655406 UYC655386:UYC655406 VHY655386:VHY655406 VRU655386:VRU655406 WBQ655386:WBQ655406 WLM655386:WLM655406 WVI655386:WVI655406 A720922:A720942 IW720922:IW720942 SS720922:SS720942 ACO720922:ACO720942 AMK720922:AMK720942 AWG720922:AWG720942 BGC720922:BGC720942 BPY720922:BPY720942 BZU720922:BZU720942 CJQ720922:CJQ720942 CTM720922:CTM720942 DDI720922:DDI720942 DNE720922:DNE720942 DXA720922:DXA720942 EGW720922:EGW720942 EQS720922:EQS720942 FAO720922:FAO720942 FKK720922:FKK720942 FUG720922:FUG720942 GEC720922:GEC720942 GNY720922:GNY720942 GXU720922:GXU720942 HHQ720922:HHQ720942 HRM720922:HRM720942 IBI720922:IBI720942 ILE720922:ILE720942 IVA720922:IVA720942 JEW720922:JEW720942 JOS720922:JOS720942 JYO720922:JYO720942 KIK720922:KIK720942 KSG720922:KSG720942 LCC720922:LCC720942 LLY720922:LLY720942 LVU720922:LVU720942 MFQ720922:MFQ720942 MPM720922:MPM720942 MZI720922:MZI720942 NJE720922:NJE720942 NTA720922:NTA720942 OCW720922:OCW720942 OMS720922:OMS720942 OWO720922:OWO720942 PGK720922:PGK720942 PQG720922:PQG720942 QAC720922:QAC720942 QJY720922:QJY720942 QTU720922:QTU720942 RDQ720922:RDQ720942 RNM720922:RNM720942 RXI720922:RXI720942 SHE720922:SHE720942 SRA720922:SRA720942 TAW720922:TAW720942 TKS720922:TKS720942 TUO720922:TUO720942 UEK720922:UEK720942 UOG720922:UOG720942 UYC720922:UYC720942 VHY720922:VHY720942 VRU720922:VRU720942 WBQ720922:WBQ720942 WLM720922:WLM720942 WVI720922:WVI720942 A786458:A786478 IW786458:IW786478 SS786458:SS786478 ACO786458:ACO786478 AMK786458:AMK786478 AWG786458:AWG786478 BGC786458:BGC786478 BPY786458:BPY786478 BZU786458:BZU786478 CJQ786458:CJQ786478 CTM786458:CTM786478 DDI786458:DDI786478 DNE786458:DNE786478 DXA786458:DXA786478 EGW786458:EGW786478 EQS786458:EQS786478 FAO786458:FAO786478 FKK786458:FKK786478 FUG786458:FUG786478 GEC786458:GEC786478 GNY786458:GNY786478 GXU786458:GXU786478 HHQ786458:HHQ786478 HRM786458:HRM786478 IBI786458:IBI786478 ILE786458:ILE786478 IVA786458:IVA786478 JEW786458:JEW786478 JOS786458:JOS786478 JYO786458:JYO786478 KIK786458:KIK786478 KSG786458:KSG786478 LCC786458:LCC786478 LLY786458:LLY786478 LVU786458:LVU786478 MFQ786458:MFQ786478 MPM786458:MPM786478 MZI786458:MZI786478 NJE786458:NJE786478 NTA786458:NTA786478 OCW786458:OCW786478 OMS786458:OMS786478 OWO786458:OWO786478 PGK786458:PGK786478 PQG786458:PQG786478 QAC786458:QAC786478 QJY786458:QJY786478 QTU786458:QTU786478 RDQ786458:RDQ786478 RNM786458:RNM786478 RXI786458:RXI786478 SHE786458:SHE786478 SRA786458:SRA786478 TAW786458:TAW786478 TKS786458:TKS786478 TUO786458:TUO786478 UEK786458:UEK786478 UOG786458:UOG786478 UYC786458:UYC786478 VHY786458:VHY786478 VRU786458:VRU786478 WBQ786458:WBQ786478 WLM786458:WLM786478 WVI786458:WVI786478 A851994:A852014 IW851994:IW852014 SS851994:SS852014 ACO851994:ACO852014 AMK851994:AMK852014 AWG851994:AWG852014 BGC851994:BGC852014 BPY851994:BPY852014 BZU851994:BZU852014 CJQ851994:CJQ852014 CTM851994:CTM852014 DDI851994:DDI852014 DNE851994:DNE852014 DXA851994:DXA852014 EGW851994:EGW852014 EQS851994:EQS852014 FAO851994:FAO852014 FKK851994:FKK852014 FUG851994:FUG852014 GEC851994:GEC852014 GNY851994:GNY852014 GXU851994:GXU852014 HHQ851994:HHQ852014 HRM851994:HRM852014 IBI851994:IBI852014 ILE851994:ILE852014 IVA851994:IVA852014 JEW851994:JEW852014 JOS851994:JOS852014 JYO851994:JYO852014 KIK851994:KIK852014 KSG851994:KSG852014 LCC851994:LCC852014 LLY851994:LLY852014 LVU851994:LVU852014 MFQ851994:MFQ852014 MPM851994:MPM852014 MZI851994:MZI852014 NJE851994:NJE852014 NTA851994:NTA852014 OCW851994:OCW852014 OMS851994:OMS852014 OWO851994:OWO852014 PGK851994:PGK852014 PQG851994:PQG852014 QAC851994:QAC852014 QJY851994:QJY852014 QTU851994:QTU852014 RDQ851994:RDQ852014 RNM851994:RNM852014 RXI851994:RXI852014 SHE851994:SHE852014 SRA851994:SRA852014 TAW851994:TAW852014 TKS851994:TKS852014 TUO851994:TUO852014 UEK851994:UEK852014 UOG851994:UOG852014 UYC851994:UYC852014 VHY851994:VHY852014 VRU851994:VRU852014 WBQ851994:WBQ852014 WLM851994:WLM852014 WVI851994:WVI852014 A917530:A917550 IW917530:IW917550 SS917530:SS917550 ACO917530:ACO917550 AMK917530:AMK917550 AWG917530:AWG917550 BGC917530:BGC917550 BPY917530:BPY917550 BZU917530:BZU917550 CJQ917530:CJQ917550 CTM917530:CTM917550 DDI917530:DDI917550 DNE917530:DNE917550 DXA917530:DXA917550 EGW917530:EGW917550 EQS917530:EQS917550 FAO917530:FAO917550 FKK917530:FKK917550 FUG917530:FUG917550 GEC917530:GEC917550 GNY917530:GNY917550 GXU917530:GXU917550 HHQ917530:HHQ917550 HRM917530:HRM917550 IBI917530:IBI917550 ILE917530:ILE917550 IVA917530:IVA917550 JEW917530:JEW917550 JOS917530:JOS917550 JYO917530:JYO917550 KIK917530:KIK917550 KSG917530:KSG917550 LCC917530:LCC917550 LLY917530:LLY917550 LVU917530:LVU917550 MFQ917530:MFQ917550 MPM917530:MPM917550 MZI917530:MZI917550 NJE917530:NJE917550 NTA917530:NTA917550 OCW917530:OCW917550 OMS917530:OMS917550 OWO917530:OWO917550 PGK917530:PGK917550 PQG917530:PQG917550 QAC917530:QAC917550 QJY917530:QJY917550 QTU917530:QTU917550 RDQ917530:RDQ917550 RNM917530:RNM917550 RXI917530:RXI917550 SHE917530:SHE917550 SRA917530:SRA917550 TAW917530:TAW917550 TKS917530:TKS917550 TUO917530:TUO917550 UEK917530:UEK917550 UOG917530:UOG917550 UYC917530:UYC917550 VHY917530:VHY917550 VRU917530:VRU917550 WBQ917530:WBQ917550 WLM917530:WLM917550 WVI917530:WVI917550 A983066:A983086 IW983066:IW983086 SS983066:SS983086 ACO983066:ACO983086 AMK983066:AMK983086 AWG983066:AWG983086 BGC983066:BGC983086 BPY983066:BPY983086 BZU983066:BZU983086 CJQ983066:CJQ983086 CTM983066:CTM983086 DDI983066:DDI983086 DNE983066:DNE983086 DXA983066:DXA983086 EGW983066:EGW983086 EQS983066:EQS983086 FAO983066:FAO983086 FKK983066:FKK983086 FUG983066:FUG983086 GEC983066:GEC983086 GNY983066:GNY983086 GXU983066:GXU983086 HHQ983066:HHQ983086 HRM983066:HRM983086 IBI983066:IBI983086 ILE983066:ILE983086 IVA983066:IVA983086 JEW983066:JEW983086 JOS983066:JOS983086 JYO983066:JYO983086 KIK983066:KIK983086 KSG983066:KSG983086 LCC983066:LCC983086 LLY983066:LLY983086 LVU983066:LVU983086 MFQ983066:MFQ983086 MPM983066:MPM983086 MZI983066:MZI983086 NJE983066:NJE983086 NTA983066:NTA983086 OCW983066:OCW983086 OMS983066:OMS983086 OWO983066:OWO983086 PGK983066:PGK983086 PQG983066:PQG983086 QAC983066:QAC983086 QJY983066:QJY983086 QTU983066:QTU983086 RDQ983066:RDQ983086 RNM983066:RNM983086 RXI983066:RXI983086 SHE983066:SHE983086 SRA983066:SRA983086 TAW983066:TAW983086 TKS983066:TKS983086 TUO983066:TUO983086 UEK983066:UEK983086 UOG983066:UOG983086 UYC983066:UYC983086 VHY983066:VHY983086 VRU983066:VRU983086 WBQ983066:WBQ983086 WLM983066:WLM983086 WVI983066:WVI983086">
      <formula1>"1,2,3,4,5"</formula1>
    </dataValidation>
  </dataValidation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opLeftCell="A25" zoomScale="80" zoomScaleNormal="80" workbookViewId="0">
      <selection activeCell="D131" sqref="D131"/>
    </sheetView>
  </sheetViews>
  <sheetFormatPr baseColWidth="1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48.28515625" style="31" customWidth="1"/>
    <col min="18" max="18" width="18.28515625" style="31" customWidth="1"/>
    <col min="19" max="22" width="6.42578125" style="31" customWidth="1"/>
    <col min="23" max="251" width="11.42578125" style="31"/>
    <col min="252" max="252" width="1" style="31" customWidth="1"/>
    <col min="253" max="253" width="4.28515625" style="31" customWidth="1"/>
    <col min="254" max="254" width="34.7109375" style="31" customWidth="1"/>
    <col min="255" max="255" width="0" style="31" hidden="1" customWidth="1"/>
    <col min="256" max="256" width="20" style="31" customWidth="1"/>
    <col min="257" max="257" width="20.85546875" style="31" customWidth="1"/>
    <col min="258" max="258" width="25" style="31" customWidth="1"/>
    <col min="259" max="259" width="18.7109375" style="31" customWidth="1"/>
    <col min="260" max="260" width="29.7109375" style="31" customWidth="1"/>
    <col min="261" max="261" width="13.42578125" style="31" customWidth="1"/>
    <col min="262" max="262" width="13.85546875" style="31" customWidth="1"/>
    <col min="263" max="267" width="16.5703125" style="31" customWidth="1"/>
    <col min="268" max="268" width="20.5703125" style="31" customWidth="1"/>
    <col min="269" max="269" width="21.140625" style="31" customWidth="1"/>
    <col min="270" max="270" width="9.5703125" style="31" customWidth="1"/>
    <col min="271" max="271" width="0.42578125" style="31" customWidth="1"/>
    <col min="272" max="278" width="6.42578125" style="31" customWidth="1"/>
    <col min="279" max="507" width="11.42578125" style="31"/>
    <col min="508" max="508" width="1" style="31" customWidth="1"/>
    <col min="509" max="509" width="4.28515625" style="31" customWidth="1"/>
    <col min="510" max="510" width="34.7109375" style="31" customWidth="1"/>
    <col min="511" max="511" width="0" style="31" hidden="1" customWidth="1"/>
    <col min="512" max="512" width="20" style="31" customWidth="1"/>
    <col min="513" max="513" width="20.85546875" style="31" customWidth="1"/>
    <col min="514" max="514" width="25" style="31" customWidth="1"/>
    <col min="515" max="515" width="18.7109375" style="31" customWidth="1"/>
    <col min="516" max="516" width="29.7109375" style="31" customWidth="1"/>
    <col min="517" max="517" width="13.42578125" style="31" customWidth="1"/>
    <col min="518" max="518" width="13.85546875" style="31" customWidth="1"/>
    <col min="519" max="523" width="16.5703125" style="31" customWidth="1"/>
    <col min="524" max="524" width="20.5703125" style="31" customWidth="1"/>
    <col min="525" max="525" width="21.140625" style="31" customWidth="1"/>
    <col min="526" max="526" width="9.5703125" style="31" customWidth="1"/>
    <col min="527" max="527" width="0.42578125" style="31" customWidth="1"/>
    <col min="528" max="534" width="6.42578125" style="31" customWidth="1"/>
    <col min="535" max="763" width="11.42578125" style="31"/>
    <col min="764" max="764" width="1" style="31" customWidth="1"/>
    <col min="765" max="765" width="4.28515625" style="31" customWidth="1"/>
    <col min="766" max="766" width="34.7109375" style="31" customWidth="1"/>
    <col min="767" max="767" width="0" style="31" hidden="1" customWidth="1"/>
    <col min="768" max="768" width="20" style="31" customWidth="1"/>
    <col min="769" max="769" width="20.85546875" style="31" customWidth="1"/>
    <col min="770" max="770" width="25" style="31" customWidth="1"/>
    <col min="771" max="771" width="18.7109375" style="31" customWidth="1"/>
    <col min="772" max="772" width="29.7109375" style="31" customWidth="1"/>
    <col min="773" max="773" width="13.42578125" style="31" customWidth="1"/>
    <col min="774" max="774" width="13.85546875" style="31" customWidth="1"/>
    <col min="775" max="779" width="16.5703125" style="31" customWidth="1"/>
    <col min="780" max="780" width="20.5703125" style="31" customWidth="1"/>
    <col min="781" max="781" width="21.140625" style="31" customWidth="1"/>
    <col min="782" max="782" width="9.5703125" style="31" customWidth="1"/>
    <col min="783" max="783" width="0.42578125" style="31" customWidth="1"/>
    <col min="784" max="790" width="6.42578125" style="31" customWidth="1"/>
    <col min="791" max="1019" width="11.42578125" style="31"/>
    <col min="1020" max="1020" width="1" style="31" customWidth="1"/>
    <col min="1021" max="1021" width="4.28515625" style="31" customWidth="1"/>
    <col min="1022" max="1022" width="34.7109375" style="31" customWidth="1"/>
    <col min="1023" max="1023" width="0" style="31" hidden="1" customWidth="1"/>
    <col min="1024" max="1024" width="20" style="31" customWidth="1"/>
    <col min="1025" max="1025" width="20.85546875" style="31" customWidth="1"/>
    <col min="1026" max="1026" width="25" style="31" customWidth="1"/>
    <col min="1027" max="1027" width="18.7109375" style="31" customWidth="1"/>
    <col min="1028" max="1028" width="29.7109375" style="31" customWidth="1"/>
    <col min="1029" max="1029" width="13.42578125" style="31" customWidth="1"/>
    <col min="1030" max="1030" width="13.85546875" style="31" customWidth="1"/>
    <col min="1031" max="1035" width="16.5703125" style="31" customWidth="1"/>
    <col min="1036" max="1036" width="20.5703125" style="31" customWidth="1"/>
    <col min="1037" max="1037" width="21.140625" style="31" customWidth="1"/>
    <col min="1038" max="1038" width="9.5703125" style="31" customWidth="1"/>
    <col min="1039" max="1039" width="0.42578125" style="31" customWidth="1"/>
    <col min="1040" max="1046" width="6.42578125" style="31" customWidth="1"/>
    <col min="1047" max="1275" width="11.42578125" style="31"/>
    <col min="1276" max="1276" width="1" style="31" customWidth="1"/>
    <col min="1277" max="1277" width="4.28515625" style="31" customWidth="1"/>
    <col min="1278" max="1278" width="34.7109375" style="31" customWidth="1"/>
    <col min="1279" max="1279" width="0" style="31" hidden="1" customWidth="1"/>
    <col min="1280" max="1280" width="20" style="31" customWidth="1"/>
    <col min="1281" max="1281" width="20.85546875" style="31" customWidth="1"/>
    <col min="1282" max="1282" width="25" style="31" customWidth="1"/>
    <col min="1283" max="1283" width="18.7109375" style="31" customWidth="1"/>
    <col min="1284" max="1284" width="29.7109375" style="31" customWidth="1"/>
    <col min="1285" max="1285" width="13.42578125" style="31" customWidth="1"/>
    <col min="1286" max="1286" width="13.85546875" style="31" customWidth="1"/>
    <col min="1287" max="1291" width="16.5703125" style="31" customWidth="1"/>
    <col min="1292" max="1292" width="20.5703125" style="31" customWidth="1"/>
    <col min="1293" max="1293" width="21.140625" style="31" customWidth="1"/>
    <col min="1294" max="1294" width="9.5703125" style="31" customWidth="1"/>
    <col min="1295" max="1295" width="0.42578125" style="31" customWidth="1"/>
    <col min="1296" max="1302" width="6.42578125" style="31" customWidth="1"/>
    <col min="1303" max="1531" width="11.42578125" style="31"/>
    <col min="1532" max="1532" width="1" style="31" customWidth="1"/>
    <col min="1533" max="1533" width="4.28515625" style="31" customWidth="1"/>
    <col min="1534" max="1534" width="34.7109375" style="31" customWidth="1"/>
    <col min="1535" max="1535" width="0" style="31" hidden="1" customWidth="1"/>
    <col min="1536" max="1536" width="20" style="31" customWidth="1"/>
    <col min="1537" max="1537" width="20.85546875" style="31" customWidth="1"/>
    <col min="1538" max="1538" width="25" style="31" customWidth="1"/>
    <col min="1539" max="1539" width="18.7109375" style="31" customWidth="1"/>
    <col min="1540" max="1540" width="29.7109375" style="31" customWidth="1"/>
    <col min="1541" max="1541" width="13.42578125" style="31" customWidth="1"/>
    <col min="1542" max="1542" width="13.85546875" style="31" customWidth="1"/>
    <col min="1543" max="1547" width="16.5703125" style="31" customWidth="1"/>
    <col min="1548" max="1548" width="20.5703125" style="31" customWidth="1"/>
    <col min="1549" max="1549" width="21.140625" style="31" customWidth="1"/>
    <col min="1550" max="1550" width="9.5703125" style="31" customWidth="1"/>
    <col min="1551" max="1551" width="0.42578125" style="31" customWidth="1"/>
    <col min="1552" max="1558" width="6.42578125" style="31" customWidth="1"/>
    <col min="1559" max="1787" width="11.42578125" style="31"/>
    <col min="1788" max="1788" width="1" style="31" customWidth="1"/>
    <col min="1789" max="1789" width="4.28515625" style="31" customWidth="1"/>
    <col min="1790" max="1790" width="34.7109375" style="31" customWidth="1"/>
    <col min="1791" max="1791" width="0" style="31" hidden="1" customWidth="1"/>
    <col min="1792" max="1792" width="20" style="31" customWidth="1"/>
    <col min="1793" max="1793" width="20.85546875" style="31" customWidth="1"/>
    <col min="1794" max="1794" width="25" style="31" customWidth="1"/>
    <col min="1795" max="1795" width="18.7109375" style="31" customWidth="1"/>
    <col min="1796" max="1796" width="29.7109375" style="31" customWidth="1"/>
    <col min="1797" max="1797" width="13.42578125" style="31" customWidth="1"/>
    <col min="1798" max="1798" width="13.85546875" style="31" customWidth="1"/>
    <col min="1799" max="1803" width="16.5703125" style="31" customWidth="1"/>
    <col min="1804" max="1804" width="20.5703125" style="31" customWidth="1"/>
    <col min="1805" max="1805" width="21.140625" style="31" customWidth="1"/>
    <col min="1806" max="1806" width="9.5703125" style="31" customWidth="1"/>
    <col min="1807" max="1807" width="0.42578125" style="31" customWidth="1"/>
    <col min="1808" max="1814" width="6.42578125" style="31" customWidth="1"/>
    <col min="1815" max="2043" width="11.42578125" style="31"/>
    <col min="2044" max="2044" width="1" style="31" customWidth="1"/>
    <col min="2045" max="2045" width="4.28515625" style="31" customWidth="1"/>
    <col min="2046" max="2046" width="34.7109375" style="31" customWidth="1"/>
    <col min="2047" max="2047" width="0" style="31" hidden="1" customWidth="1"/>
    <col min="2048" max="2048" width="20" style="31" customWidth="1"/>
    <col min="2049" max="2049" width="20.85546875" style="31" customWidth="1"/>
    <col min="2050" max="2050" width="25" style="31" customWidth="1"/>
    <col min="2051" max="2051" width="18.7109375" style="31" customWidth="1"/>
    <col min="2052" max="2052" width="29.7109375" style="31" customWidth="1"/>
    <col min="2053" max="2053" width="13.42578125" style="31" customWidth="1"/>
    <col min="2054" max="2054" width="13.85546875" style="31" customWidth="1"/>
    <col min="2055" max="2059" width="16.5703125" style="31" customWidth="1"/>
    <col min="2060" max="2060" width="20.5703125" style="31" customWidth="1"/>
    <col min="2061" max="2061" width="21.140625" style="31" customWidth="1"/>
    <col min="2062" max="2062" width="9.5703125" style="31" customWidth="1"/>
    <col min="2063" max="2063" width="0.42578125" style="31" customWidth="1"/>
    <col min="2064" max="2070" width="6.42578125" style="31" customWidth="1"/>
    <col min="2071" max="2299" width="11.42578125" style="31"/>
    <col min="2300" max="2300" width="1" style="31" customWidth="1"/>
    <col min="2301" max="2301" width="4.28515625" style="31" customWidth="1"/>
    <col min="2302" max="2302" width="34.7109375" style="31" customWidth="1"/>
    <col min="2303" max="2303" width="0" style="31" hidden="1" customWidth="1"/>
    <col min="2304" max="2304" width="20" style="31" customWidth="1"/>
    <col min="2305" max="2305" width="20.85546875" style="31" customWidth="1"/>
    <col min="2306" max="2306" width="25" style="31" customWidth="1"/>
    <col min="2307" max="2307" width="18.7109375" style="31" customWidth="1"/>
    <col min="2308" max="2308" width="29.7109375" style="31" customWidth="1"/>
    <col min="2309" max="2309" width="13.42578125" style="31" customWidth="1"/>
    <col min="2310" max="2310" width="13.85546875" style="31" customWidth="1"/>
    <col min="2311" max="2315" width="16.5703125" style="31" customWidth="1"/>
    <col min="2316" max="2316" width="20.5703125" style="31" customWidth="1"/>
    <col min="2317" max="2317" width="21.140625" style="31" customWidth="1"/>
    <col min="2318" max="2318" width="9.5703125" style="31" customWidth="1"/>
    <col min="2319" max="2319" width="0.42578125" style="31" customWidth="1"/>
    <col min="2320" max="2326" width="6.42578125" style="31" customWidth="1"/>
    <col min="2327" max="2555" width="11.42578125" style="31"/>
    <col min="2556" max="2556" width="1" style="31" customWidth="1"/>
    <col min="2557" max="2557" width="4.28515625" style="31" customWidth="1"/>
    <col min="2558" max="2558" width="34.7109375" style="31" customWidth="1"/>
    <col min="2559" max="2559" width="0" style="31" hidden="1" customWidth="1"/>
    <col min="2560" max="2560" width="20" style="31" customWidth="1"/>
    <col min="2561" max="2561" width="20.85546875" style="31" customWidth="1"/>
    <col min="2562" max="2562" width="25" style="31" customWidth="1"/>
    <col min="2563" max="2563" width="18.7109375" style="31" customWidth="1"/>
    <col min="2564" max="2564" width="29.7109375" style="31" customWidth="1"/>
    <col min="2565" max="2565" width="13.42578125" style="31" customWidth="1"/>
    <col min="2566" max="2566" width="13.85546875" style="31" customWidth="1"/>
    <col min="2567" max="2571" width="16.5703125" style="31" customWidth="1"/>
    <col min="2572" max="2572" width="20.5703125" style="31" customWidth="1"/>
    <col min="2573" max="2573" width="21.140625" style="31" customWidth="1"/>
    <col min="2574" max="2574" width="9.5703125" style="31" customWidth="1"/>
    <col min="2575" max="2575" width="0.42578125" style="31" customWidth="1"/>
    <col min="2576" max="2582" width="6.42578125" style="31" customWidth="1"/>
    <col min="2583" max="2811" width="11.42578125" style="31"/>
    <col min="2812" max="2812" width="1" style="31" customWidth="1"/>
    <col min="2813" max="2813" width="4.28515625" style="31" customWidth="1"/>
    <col min="2814" max="2814" width="34.7109375" style="31" customWidth="1"/>
    <col min="2815" max="2815" width="0" style="31" hidden="1" customWidth="1"/>
    <col min="2816" max="2816" width="20" style="31" customWidth="1"/>
    <col min="2817" max="2817" width="20.85546875" style="31" customWidth="1"/>
    <col min="2818" max="2818" width="25" style="31" customWidth="1"/>
    <col min="2819" max="2819" width="18.7109375" style="31" customWidth="1"/>
    <col min="2820" max="2820" width="29.7109375" style="31" customWidth="1"/>
    <col min="2821" max="2821" width="13.42578125" style="31" customWidth="1"/>
    <col min="2822" max="2822" width="13.85546875" style="31" customWidth="1"/>
    <col min="2823" max="2827" width="16.5703125" style="31" customWidth="1"/>
    <col min="2828" max="2828" width="20.5703125" style="31" customWidth="1"/>
    <col min="2829" max="2829" width="21.140625" style="31" customWidth="1"/>
    <col min="2830" max="2830" width="9.5703125" style="31" customWidth="1"/>
    <col min="2831" max="2831" width="0.42578125" style="31" customWidth="1"/>
    <col min="2832" max="2838" width="6.42578125" style="31" customWidth="1"/>
    <col min="2839" max="3067" width="11.42578125" style="31"/>
    <col min="3068" max="3068" width="1" style="31" customWidth="1"/>
    <col min="3069" max="3069" width="4.28515625" style="31" customWidth="1"/>
    <col min="3070" max="3070" width="34.7109375" style="31" customWidth="1"/>
    <col min="3071" max="3071" width="0" style="31" hidden="1" customWidth="1"/>
    <col min="3072" max="3072" width="20" style="31" customWidth="1"/>
    <col min="3073" max="3073" width="20.85546875" style="31" customWidth="1"/>
    <col min="3074" max="3074" width="25" style="31" customWidth="1"/>
    <col min="3075" max="3075" width="18.7109375" style="31" customWidth="1"/>
    <col min="3076" max="3076" width="29.7109375" style="31" customWidth="1"/>
    <col min="3077" max="3077" width="13.42578125" style="31" customWidth="1"/>
    <col min="3078" max="3078" width="13.85546875" style="31" customWidth="1"/>
    <col min="3079" max="3083" width="16.5703125" style="31" customWidth="1"/>
    <col min="3084" max="3084" width="20.5703125" style="31" customWidth="1"/>
    <col min="3085" max="3085" width="21.140625" style="31" customWidth="1"/>
    <col min="3086" max="3086" width="9.5703125" style="31" customWidth="1"/>
    <col min="3087" max="3087" width="0.42578125" style="31" customWidth="1"/>
    <col min="3088" max="3094" width="6.42578125" style="31" customWidth="1"/>
    <col min="3095" max="3323" width="11.42578125" style="31"/>
    <col min="3324" max="3324" width="1" style="31" customWidth="1"/>
    <col min="3325" max="3325" width="4.28515625" style="31" customWidth="1"/>
    <col min="3326" max="3326" width="34.7109375" style="31" customWidth="1"/>
    <col min="3327" max="3327" width="0" style="31" hidden="1" customWidth="1"/>
    <col min="3328" max="3328" width="20" style="31" customWidth="1"/>
    <col min="3329" max="3329" width="20.85546875" style="31" customWidth="1"/>
    <col min="3330" max="3330" width="25" style="31" customWidth="1"/>
    <col min="3331" max="3331" width="18.7109375" style="31" customWidth="1"/>
    <col min="3332" max="3332" width="29.7109375" style="31" customWidth="1"/>
    <col min="3333" max="3333" width="13.42578125" style="31" customWidth="1"/>
    <col min="3334" max="3334" width="13.85546875" style="31" customWidth="1"/>
    <col min="3335" max="3339" width="16.5703125" style="31" customWidth="1"/>
    <col min="3340" max="3340" width="20.5703125" style="31" customWidth="1"/>
    <col min="3341" max="3341" width="21.140625" style="31" customWidth="1"/>
    <col min="3342" max="3342" width="9.5703125" style="31" customWidth="1"/>
    <col min="3343" max="3343" width="0.42578125" style="31" customWidth="1"/>
    <col min="3344" max="3350" width="6.42578125" style="31" customWidth="1"/>
    <col min="3351" max="3579" width="11.42578125" style="31"/>
    <col min="3580" max="3580" width="1" style="31" customWidth="1"/>
    <col min="3581" max="3581" width="4.28515625" style="31" customWidth="1"/>
    <col min="3582" max="3582" width="34.7109375" style="31" customWidth="1"/>
    <col min="3583" max="3583" width="0" style="31" hidden="1" customWidth="1"/>
    <col min="3584" max="3584" width="20" style="31" customWidth="1"/>
    <col min="3585" max="3585" width="20.85546875" style="31" customWidth="1"/>
    <col min="3586" max="3586" width="25" style="31" customWidth="1"/>
    <col min="3587" max="3587" width="18.7109375" style="31" customWidth="1"/>
    <col min="3588" max="3588" width="29.7109375" style="31" customWidth="1"/>
    <col min="3589" max="3589" width="13.42578125" style="31" customWidth="1"/>
    <col min="3590" max="3590" width="13.85546875" style="31" customWidth="1"/>
    <col min="3591" max="3595" width="16.5703125" style="31" customWidth="1"/>
    <col min="3596" max="3596" width="20.5703125" style="31" customWidth="1"/>
    <col min="3597" max="3597" width="21.140625" style="31" customWidth="1"/>
    <col min="3598" max="3598" width="9.5703125" style="31" customWidth="1"/>
    <col min="3599" max="3599" width="0.42578125" style="31" customWidth="1"/>
    <col min="3600" max="3606" width="6.42578125" style="31" customWidth="1"/>
    <col min="3607" max="3835" width="11.42578125" style="31"/>
    <col min="3836" max="3836" width="1" style="31" customWidth="1"/>
    <col min="3837" max="3837" width="4.28515625" style="31" customWidth="1"/>
    <col min="3838" max="3838" width="34.7109375" style="31" customWidth="1"/>
    <col min="3839" max="3839" width="0" style="31" hidden="1" customWidth="1"/>
    <col min="3840" max="3840" width="20" style="31" customWidth="1"/>
    <col min="3841" max="3841" width="20.85546875" style="31" customWidth="1"/>
    <col min="3842" max="3842" width="25" style="31" customWidth="1"/>
    <col min="3843" max="3843" width="18.7109375" style="31" customWidth="1"/>
    <col min="3844" max="3844" width="29.7109375" style="31" customWidth="1"/>
    <col min="3845" max="3845" width="13.42578125" style="31" customWidth="1"/>
    <col min="3846" max="3846" width="13.85546875" style="31" customWidth="1"/>
    <col min="3847" max="3851" width="16.5703125" style="31" customWidth="1"/>
    <col min="3852" max="3852" width="20.5703125" style="31" customWidth="1"/>
    <col min="3853" max="3853" width="21.140625" style="31" customWidth="1"/>
    <col min="3854" max="3854" width="9.5703125" style="31" customWidth="1"/>
    <col min="3855" max="3855" width="0.42578125" style="31" customWidth="1"/>
    <col min="3856" max="3862" width="6.42578125" style="31" customWidth="1"/>
    <col min="3863" max="4091" width="11.42578125" style="31"/>
    <col min="4092" max="4092" width="1" style="31" customWidth="1"/>
    <col min="4093" max="4093" width="4.28515625" style="31" customWidth="1"/>
    <col min="4094" max="4094" width="34.7109375" style="31" customWidth="1"/>
    <col min="4095" max="4095" width="0" style="31" hidden="1" customWidth="1"/>
    <col min="4096" max="4096" width="20" style="31" customWidth="1"/>
    <col min="4097" max="4097" width="20.85546875" style="31" customWidth="1"/>
    <col min="4098" max="4098" width="25" style="31" customWidth="1"/>
    <col min="4099" max="4099" width="18.7109375" style="31" customWidth="1"/>
    <col min="4100" max="4100" width="29.7109375" style="31" customWidth="1"/>
    <col min="4101" max="4101" width="13.42578125" style="31" customWidth="1"/>
    <col min="4102" max="4102" width="13.85546875" style="31" customWidth="1"/>
    <col min="4103" max="4107" width="16.5703125" style="31" customWidth="1"/>
    <col min="4108" max="4108" width="20.5703125" style="31" customWidth="1"/>
    <col min="4109" max="4109" width="21.140625" style="31" customWidth="1"/>
    <col min="4110" max="4110" width="9.5703125" style="31" customWidth="1"/>
    <col min="4111" max="4111" width="0.42578125" style="31" customWidth="1"/>
    <col min="4112" max="4118" width="6.42578125" style="31" customWidth="1"/>
    <col min="4119" max="4347" width="11.42578125" style="31"/>
    <col min="4348" max="4348" width="1" style="31" customWidth="1"/>
    <col min="4349" max="4349" width="4.28515625" style="31" customWidth="1"/>
    <col min="4350" max="4350" width="34.7109375" style="31" customWidth="1"/>
    <col min="4351" max="4351" width="0" style="31" hidden="1" customWidth="1"/>
    <col min="4352" max="4352" width="20" style="31" customWidth="1"/>
    <col min="4353" max="4353" width="20.85546875" style="31" customWidth="1"/>
    <col min="4354" max="4354" width="25" style="31" customWidth="1"/>
    <col min="4355" max="4355" width="18.7109375" style="31" customWidth="1"/>
    <col min="4356" max="4356" width="29.7109375" style="31" customWidth="1"/>
    <col min="4357" max="4357" width="13.42578125" style="31" customWidth="1"/>
    <col min="4358" max="4358" width="13.85546875" style="31" customWidth="1"/>
    <col min="4359" max="4363" width="16.5703125" style="31" customWidth="1"/>
    <col min="4364" max="4364" width="20.5703125" style="31" customWidth="1"/>
    <col min="4365" max="4365" width="21.140625" style="31" customWidth="1"/>
    <col min="4366" max="4366" width="9.5703125" style="31" customWidth="1"/>
    <col min="4367" max="4367" width="0.42578125" style="31" customWidth="1"/>
    <col min="4368" max="4374" width="6.42578125" style="31" customWidth="1"/>
    <col min="4375" max="4603" width="11.42578125" style="31"/>
    <col min="4604" max="4604" width="1" style="31" customWidth="1"/>
    <col min="4605" max="4605" width="4.28515625" style="31" customWidth="1"/>
    <col min="4606" max="4606" width="34.7109375" style="31" customWidth="1"/>
    <col min="4607" max="4607" width="0" style="31" hidden="1" customWidth="1"/>
    <col min="4608" max="4608" width="20" style="31" customWidth="1"/>
    <col min="4609" max="4609" width="20.85546875" style="31" customWidth="1"/>
    <col min="4610" max="4610" width="25" style="31" customWidth="1"/>
    <col min="4611" max="4611" width="18.7109375" style="31" customWidth="1"/>
    <col min="4612" max="4612" width="29.7109375" style="31" customWidth="1"/>
    <col min="4613" max="4613" width="13.42578125" style="31" customWidth="1"/>
    <col min="4614" max="4614" width="13.85546875" style="31" customWidth="1"/>
    <col min="4615" max="4619" width="16.5703125" style="31" customWidth="1"/>
    <col min="4620" max="4620" width="20.5703125" style="31" customWidth="1"/>
    <col min="4621" max="4621" width="21.140625" style="31" customWidth="1"/>
    <col min="4622" max="4622" width="9.5703125" style="31" customWidth="1"/>
    <col min="4623" max="4623" width="0.42578125" style="31" customWidth="1"/>
    <col min="4624" max="4630" width="6.42578125" style="31" customWidth="1"/>
    <col min="4631" max="4859" width="11.42578125" style="31"/>
    <col min="4860" max="4860" width="1" style="31" customWidth="1"/>
    <col min="4861" max="4861" width="4.28515625" style="31" customWidth="1"/>
    <col min="4862" max="4862" width="34.7109375" style="31" customWidth="1"/>
    <col min="4863" max="4863" width="0" style="31" hidden="1" customWidth="1"/>
    <col min="4864" max="4864" width="20" style="31" customWidth="1"/>
    <col min="4865" max="4865" width="20.85546875" style="31" customWidth="1"/>
    <col min="4866" max="4866" width="25" style="31" customWidth="1"/>
    <col min="4867" max="4867" width="18.7109375" style="31" customWidth="1"/>
    <col min="4868" max="4868" width="29.7109375" style="31" customWidth="1"/>
    <col min="4869" max="4869" width="13.42578125" style="31" customWidth="1"/>
    <col min="4870" max="4870" width="13.85546875" style="31" customWidth="1"/>
    <col min="4871" max="4875" width="16.5703125" style="31" customWidth="1"/>
    <col min="4876" max="4876" width="20.5703125" style="31" customWidth="1"/>
    <col min="4877" max="4877" width="21.140625" style="31" customWidth="1"/>
    <col min="4878" max="4878" width="9.5703125" style="31" customWidth="1"/>
    <col min="4879" max="4879" width="0.42578125" style="31" customWidth="1"/>
    <col min="4880" max="4886" width="6.42578125" style="31" customWidth="1"/>
    <col min="4887" max="5115" width="11.42578125" style="31"/>
    <col min="5116" max="5116" width="1" style="31" customWidth="1"/>
    <col min="5117" max="5117" width="4.28515625" style="31" customWidth="1"/>
    <col min="5118" max="5118" width="34.7109375" style="31" customWidth="1"/>
    <col min="5119" max="5119" width="0" style="31" hidden="1" customWidth="1"/>
    <col min="5120" max="5120" width="20" style="31" customWidth="1"/>
    <col min="5121" max="5121" width="20.85546875" style="31" customWidth="1"/>
    <col min="5122" max="5122" width="25" style="31" customWidth="1"/>
    <col min="5123" max="5123" width="18.7109375" style="31" customWidth="1"/>
    <col min="5124" max="5124" width="29.7109375" style="31" customWidth="1"/>
    <col min="5125" max="5125" width="13.42578125" style="31" customWidth="1"/>
    <col min="5126" max="5126" width="13.85546875" style="31" customWidth="1"/>
    <col min="5127" max="5131" width="16.5703125" style="31" customWidth="1"/>
    <col min="5132" max="5132" width="20.5703125" style="31" customWidth="1"/>
    <col min="5133" max="5133" width="21.140625" style="31" customWidth="1"/>
    <col min="5134" max="5134" width="9.5703125" style="31" customWidth="1"/>
    <col min="5135" max="5135" width="0.42578125" style="31" customWidth="1"/>
    <col min="5136" max="5142" width="6.42578125" style="31" customWidth="1"/>
    <col min="5143" max="5371" width="11.42578125" style="31"/>
    <col min="5372" max="5372" width="1" style="31" customWidth="1"/>
    <col min="5373" max="5373" width="4.28515625" style="31" customWidth="1"/>
    <col min="5374" max="5374" width="34.7109375" style="31" customWidth="1"/>
    <col min="5375" max="5375" width="0" style="31" hidden="1" customWidth="1"/>
    <col min="5376" max="5376" width="20" style="31" customWidth="1"/>
    <col min="5377" max="5377" width="20.85546875" style="31" customWidth="1"/>
    <col min="5378" max="5378" width="25" style="31" customWidth="1"/>
    <col min="5379" max="5379" width="18.7109375" style="31" customWidth="1"/>
    <col min="5380" max="5380" width="29.7109375" style="31" customWidth="1"/>
    <col min="5381" max="5381" width="13.42578125" style="31" customWidth="1"/>
    <col min="5382" max="5382" width="13.85546875" style="31" customWidth="1"/>
    <col min="5383" max="5387" width="16.5703125" style="31" customWidth="1"/>
    <col min="5388" max="5388" width="20.5703125" style="31" customWidth="1"/>
    <col min="5389" max="5389" width="21.140625" style="31" customWidth="1"/>
    <col min="5390" max="5390" width="9.5703125" style="31" customWidth="1"/>
    <col min="5391" max="5391" width="0.42578125" style="31" customWidth="1"/>
    <col min="5392" max="5398" width="6.42578125" style="31" customWidth="1"/>
    <col min="5399" max="5627" width="11.42578125" style="31"/>
    <col min="5628" max="5628" width="1" style="31" customWidth="1"/>
    <col min="5629" max="5629" width="4.28515625" style="31" customWidth="1"/>
    <col min="5630" max="5630" width="34.7109375" style="31" customWidth="1"/>
    <col min="5631" max="5631" width="0" style="31" hidden="1" customWidth="1"/>
    <col min="5632" max="5632" width="20" style="31" customWidth="1"/>
    <col min="5633" max="5633" width="20.85546875" style="31" customWidth="1"/>
    <col min="5634" max="5634" width="25" style="31" customWidth="1"/>
    <col min="5635" max="5635" width="18.7109375" style="31" customWidth="1"/>
    <col min="5636" max="5636" width="29.7109375" style="31" customWidth="1"/>
    <col min="5637" max="5637" width="13.42578125" style="31" customWidth="1"/>
    <col min="5638" max="5638" width="13.85546875" style="31" customWidth="1"/>
    <col min="5639" max="5643" width="16.5703125" style="31" customWidth="1"/>
    <col min="5644" max="5644" width="20.5703125" style="31" customWidth="1"/>
    <col min="5645" max="5645" width="21.140625" style="31" customWidth="1"/>
    <col min="5646" max="5646" width="9.5703125" style="31" customWidth="1"/>
    <col min="5647" max="5647" width="0.42578125" style="31" customWidth="1"/>
    <col min="5648" max="5654" width="6.42578125" style="31" customWidth="1"/>
    <col min="5655" max="5883" width="11.42578125" style="31"/>
    <col min="5884" max="5884" width="1" style="31" customWidth="1"/>
    <col min="5885" max="5885" width="4.28515625" style="31" customWidth="1"/>
    <col min="5886" max="5886" width="34.7109375" style="31" customWidth="1"/>
    <col min="5887" max="5887" width="0" style="31" hidden="1" customWidth="1"/>
    <col min="5888" max="5888" width="20" style="31" customWidth="1"/>
    <col min="5889" max="5889" width="20.85546875" style="31" customWidth="1"/>
    <col min="5890" max="5890" width="25" style="31" customWidth="1"/>
    <col min="5891" max="5891" width="18.7109375" style="31" customWidth="1"/>
    <col min="5892" max="5892" width="29.7109375" style="31" customWidth="1"/>
    <col min="5893" max="5893" width="13.42578125" style="31" customWidth="1"/>
    <col min="5894" max="5894" width="13.85546875" style="31" customWidth="1"/>
    <col min="5895" max="5899" width="16.5703125" style="31" customWidth="1"/>
    <col min="5900" max="5900" width="20.5703125" style="31" customWidth="1"/>
    <col min="5901" max="5901" width="21.140625" style="31" customWidth="1"/>
    <col min="5902" max="5902" width="9.5703125" style="31" customWidth="1"/>
    <col min="5903" max="5903" width="0.42578125" style="31" customWidth="1"/>
    <col min="5904" max="5910" width="6.42578125" style="31" customWidth="1"/>
    <col min="5911" max="6139" width="11.42578125" style="31"/>
    <col min="6140" max="6140" width="1" style="31" customWidth="1"/>
    <col min="6141" max="6141" width="4.28515625" style="31" customWidth="1"/>
    <col min="6142" max="6142" width="34.7109375" style="31" customWidth="1"/>
    <col min="6143" max="6143" width="0" style="31" hidden="1" customWidth="1"/>
    <col min="6144" max="6144" width="20" style="31" customWidth="1"/>
    <col min="6145" max="6145" width="20.85546875" style="31" customWidth="1"/>
    <col min="6146" max="6146" width="25" style="31" customWidth="1"/>
    <col min="6147" max="6147" width="18.7109375" style="31" customWidth="1"/>
    <col min="6148" max="6148" width="29.7109375" style="31" customWidth="1"/>
    <col min="6149" max="6149" width="13.42578125" style="31" customWidth="1"/>
    <col min="6150" max="6150" width="13.85546875" style="31" customWidth="1"/>
    <col min="6151" max="6155" width="16.5703125" style="31" customWidth="1"/>
    <col min="6156" max="6156" width="20.5703125" style="31" customWidth="1"/>
    <col min="6157" max="6157" width="21.140625" style="31" customWidth="1"/>
    <col min="6158" max="6158" width="9.5703125" style="31" customWidth="1"/>
    <col min="6159" max="6159" width="0.42578125" style="31" customWidth="1"/>
    <col min="6160" max="6166" width="6.42578125" style="31" customWidth="1"/>
    <col min="6167" max="6395" width="11.42578125" style="31"/>
    <col min="6396" max="6396" width="1" style="31" customWidth="1"/>
    <col min="6397" max="6397" width="4.28515625" style="31" customWidth="1"/>
    <col min="6398" max="6398" width="34.7109375" style="31" customWidth="1"/>
    <col min="6399" max="6399" width="0" style="31" hidden="1" customWidth="1"/>
    <col min="6400" max="6400" width="20" style="31" customWidth="1"/>
    <col min="6401" max="6401" width="20.85546875" style="31" customWidth="1"/>
    <col min="6402" max="6402" width="25" style="31" customWidth="1"/>
    <col min="6403" max="6403" width="18.7109375" style="31" customWidth="1"/>
    <col min="6404" max="6404" width="29.7109375" style="31" customWidth="1"/>
    <col min="6405" max="6405" width="13.42578125" style="31" customWidth="1"/>
    <col min="6406" max="6406" width="13.85546875" style="31" customWidth="1"/>
    <col min="6407" max="6411" width="16.5703125" style="31" customWidth="1"/>
    <col min="6412" max="6412" width="20.5703125" style="31" customWidth="1"/>
    <col min="6413" max="6413" width="21.140625" style="31" customWidth="1"/>
    <col min="6414" max="6414" width="9.5703125" style="31" customWidth="1"/>
    <col min="6415" max="6415" width="0.42578125" style="31" customWidth="1"/>
    <col min="6416" max="6422" width="6.42578125" style="31" customWidth="1"/>
    <col min="6423" max="6651" width="11.42578125" style="31"/>
    <col min="6652" max="6652" width="1" style="31" customWidth="1"/>
    <col min="6653" max="6653" width="4.28515625" style="31" customWidth="1"/>
    <col min="6654" max="6654" width="34.7109375" style="31" customWidth="1"/>
    <col min="6655" max="6655" width="0" style="31" hidden="1" customWidth="1"/>
    <col min="6656" max="6656" width="20" style="31" customWidth="1"/>
    <col min="6657" max="6657" width="20.85546875" style="31" customWidth="1"/>
    <col min="6658" max="6658" width="25" style="31" customWidth="1"/>
    <col min="6659" max="6659" width="18.7109375" style="31" customWidth="1"/>
    <col min="6660" max="6660" width="29.7109375" style="31" customWidth="1"/>
    <col min="6661" max="6661" width="13.42578125" style="31" customWidth="1"/>
    <col min="6662" max="6662" width="13.85546875" style="31" customWidth="1"/>
    <col min="6663" max="6667" width="16.5703125" style="31" customWidth="1"/>
    <col min="6668" max="6668" width="20.5703125" style="31" customWidth="1"/>
    <col min="6669" max="6669" width="21.140625" style="31" customWidth="1"/>
    <col min="6670" max="6670" width="9.5703125" style="31" customWidth="1"/>
    <col min="6671" max="6671" width="0.42578125" style="31" customWidth="1"/>
    <col min="6672" max="6678" width="6.42578125" style="31" customWidth="1"/>
    <col min="6679" max="6907" width="11.42578125" style="31"/>
    <col min="6908" max="6908" width="1" style="31" customWidth="1"/>
    <col min="6909" max="6909" width="4.28515625" style="31" customWidth="1"/>
    <col min="6910" max="6910" width="34.7109375" style="31" customWidth="1"/>
    <col min="6911" max="6911" width="0" style="31" hidden="1" customWidth="1"/>
    <col min="6912" max="6912" width="20" style="31" customWidth="1"/>
    <col min="6913" max="6913" width="20.85546875" style="31" customWidth="1"/>
    <col min="6914" max="6914" width="25" style="31" customWidth="1"/>
    <col min="6915" max="6915" width="18.7109375" style="31" customWidth="1"/>
    <col min="6916" max="6916" width="29.7109375" style="31" customWidth="1"/>
    <col min="6917" max="6917" width="13.42578125" style="31" customWidth="1"/>
    <col min="6918" max="6918" width="13.85546875" style="31" customWidth="1"/>
    <col min="6919" max="6923" width="16.5703125" style="31" customWidth="1"/>
    <col min="6924" max="6924" width="20.5703125" style="31" customWidth="1"/>
    <col min="6925" max="6925" width="21.140625" style="31" customWidth="1"/>
    <col min="6926" max="6926" width="9.5703125" style="31" customWidth="1"/>
    <col min="6927" max="6927" width="0.42578125" style="31" customWidth="1"/>
    <col min="6928" max="6934" width="6.42578125" style="31" customWidth="1"/>
    <col min="6935" max="7163" width="11.42578125" style="31"/>
    <col min="7164" max="7164" width="1" style="31" customWidth="1"/>
    <col min="7165" max="7165" width="4.28515625" style="31" customWidth="1"/>
    <col min="7166" max="7166" width="34.7109375" style="31" customWidth="1"/>
    <col min="7167" max="7167" width="0" style="31" hidden="1" customWidth="1"/>
    <col min="7168" max="7168" width="20" style="31" customWidth="1"/>
    <col min="7169" max="7169" width="20.85546875" style="31" customWidth="1"/>
    <col min="7170" max="7170" width="25" style="31" customWidth="1"/>
    <col min="7171" max="7171" width="18.7109375" style="31" customWidth="1"/>
    <col min="7172" max="7172" width="29.7109375" style="31" customWidth="1"/>
    <col min="7173" max="7173" width="13.42578125" style="31" customWidth="1"/>
    <col min="7174" max="7174" width="13.85546875" style="31" customWidth="1"/>
    <col min="7175" max="7179" width="16.5703125" style="31" customWidth="1"/>
    <col min="7180" max="7180" width="20.5703125" style="31" customWidth="1"/>
    <col min="7181" max="7181" width="21.140625" style="31" customWidth="1"/>
    <col min="7182" max="7182" width="9.5703125" style="31" customWidth="1"/>
    <col min="7183" max="7183" width="0.42578125" style="31" customWidth="1"/>
    <col min="7184" max="7190" width="6.42578125" style="31" customWidth="1"/>
    <col min="7191" max="7419" width="11.42578125" style="31"/>
    <col min="7420" max="7420" width="1" style="31" customWidth="1"/>
    <col min="7421" max="7421" width="4.28515625" style="31" customWidth="1"/>
    <col min="7422" max="7422" width="34.7109375" style="31" customWidth="1"/>
    <col min="7423" max="7423" width="0" style="31" hidden="1" customWidth="1"/>
    <col min="7424" max="7424" width="20" style="31" customWidth="1"/>
    <col min="7425" max="7425" width="20.85546875" style="31" customWidth="1"/>
    <col min="7426" max="7426" width="25" style="31" customWidth="1"/>
    <col min="7427" max="7427" width="18.7109375" style="31" customWidth="1"/>
    <col min="7428" max="7428" width="29.7109375" style="31" customWidth="1"/>
    <col min="7429" max="7429" width="13.42578125" style="31" customWidth="1"/>
    <col min="7430" max="7430" width="13.85546875" style="31" customWidth="1"/>
    <col min="7431" max="7435" width="16.5703125" style="31" customWidth="1"/>
    <col min="7436" max="7436" width="20.5703125" style="31" customWidth="1"/>
    <col min="7437" max="7437" width="21.140625" style="31" customWidth="1"/>
    <col min="7438" max="7438" width="9.5703125" style="31" customWidth="1"/>
    <col min="7439" max="7439" width="0.42578125" style="31" customWidth="1"/>
    <col min="7440" max="7446" width="6.42578125" style="31" customWidth="1"/>
    <col min="7447" max="7675" width="11.42578125" style="31"/>
    <col min="7676" max="7676" width="1" style="31" customWidth="1"/>
    <col min="7677" max="7677" width="4.28515625" style="31" customWidth="1"/>
    <col min="7678" max="7678" width="34.7109375" style="31" customWidth="1"/>
    <col min="7679" max="7679" width="0" style="31" hidden="1" customWidth="1"/>
    <col min="7680" max="7680" width="20" style="31" customWidth="1"/>
    <col min="7681" max="7681" width="20.85546875" style="31" customWidth="1"/>
    <col min="7682" max="7682" width="25" style="31" customWidth="1"/>
    <col min="7683" max="7683" width="18.7109375" style="31" customWidth="1"/>
    <col min="7684" max="7684" width="29.7109375" style="31" customWidth="1"/>
    <col min="7685" max="7685" width="13.42578125" style="31" customWidth="1"/>
    <col min="7686" max="7686" width="13.85546875" style="31" customWidth="1"/>
    <col min="7687" max="7691" width="16.5703125" style="31" customWidth="1"/>
    <col min="7692" max="7692" width="20.5703125" style="31" customWidth="1"/>
    <col min="7693" max="7693" width="21.140625" style="31" customWidth="1"/>
    <col min="7694" max="7694" width="9.5703125" style="31" customWidth="1"/>
    <col min="7695" max="7695" width="0.42578125" style="31" customWidth="1"/>
    <col min="7696" max="7702" width="6.42578125" style="31" customWidth="1"/>
    <col min="7703" max="7931" width="11.42578125" style="31"/>
    <col min="7932" max="7932" width="1" style="31" customWidth="1"/>
    <col min="7933" max="7933" width="4.28515625" style="31" customWidth="1"/>
    <col min="7934" max="7934" width="34.7109375" style="31" customWidth="1"/>
    <col min="7935" max="7935" width="0" style="31" hidden="1" customWidth="1"/>
    <col min="7936" max="7936" width="20" style="31" customWidth="1"/>
    <col min="7937" max="7937" width="20.85546875" style="31" customWidth="1"/>
    <col min="7938" max="7938" width="25" style="31" customWidth="1"/>
    <col min="7939" max="7939" width="18.7109375" style="31" customWidth="1"/>
    <col min="7940" max="7940" width="29.7109375" style="31" customWidth="1"/>
    <col min="7941" max="7941" width="13.42578125" style="31" customWidth="1"/>
    <col min="7942" max="7942" width="13.85546875" style="31" customWidth="1"/>
    <col min="7943" max="7947" width="16.5703125" style="31" customWidth="1"/>
    <col min="7948" max="7948" width="20.5703125" style="31" customWidth="1"/>
    <col min="7949" max="7949" width="21.140625" style="31" customWidth="1"/>
    <col min="7950" max="7950" width="9.5703125" style="31" customWidth="1"/>
    <col min="7951" max="7951" width="0.42578125" style="31" customWidth="1"/>
    <col min="7952" max="7958" width="6.42578125" style="31" customWidth="1"/>
    <col min="7959" max="8187" width="11.42578125" style="31"/>
    <col min="8188" max="8188" width="1" style="31" customWidth="1"/>
    <col min="8189" max="8189" width="4.28515625" style="31" customWidth="1"/>
    <col min="8190" max="8190" width="34.7109375" style="31" customWidth="1"/>
    <col min="8191" max="8191" width="0" style="31" hidden="1" customWidth="1"/>
    <col min="8192" max="8192" width="20" style="31" customWidth="1"/>
    <col min="8193" max="8193" width="20.85546875" style="31" customWidth="1"/>
    <col min="8194" max="8194" width="25" style="31" customWidth="1"/>
    <col min="8195" max="8195" width="18.7109375" style="31" customWidth="1"/>
    <col min="8196" max="8196" width="29.7109375" style="31" customWidth="1"/>
    <col min="8197" max="8197" width="13.42578125" style="31" customWidth="1"/>
    <col min="8198" max="8198" width="13.85546875" style="31" customWidth="1"/>
    <col min="8199" max="8203" width="16.5703125" style="31" customWidth="1"/>
    <col min="8204" max="8204" width="20.5703125" style="31" customWidth="1"/>
    <col min="8205" max="8205" width="21.140625" style="31" customWidth="1"/>
    <col min="8206" max="8206" width="9.5703125" style="31" customWidth="1"/>
    <col min="8207" max="8207" width="0.42578125" style="31" customWidth="1"/>
    <col min="8208" max="8214" width="6.42578125" style="31" customWidth="1"/>
    <col min="8215" max="8443" width="11.42578125" style="31"/>
    <col min="8444" max="8444" width="1" style="31" customWidth="1"/>
    <col min="8445" max="8445" width="4.28515625" style="31" customWidth="1"/>
    <col min="8446" max="8446" width="34.7109375" style="31" customWidth="1"/>
    <col min="8447" max="8447" width="0" style="31" hidden="1" customWidth="1"/>
    <col min="8448" max="8448" width="20" style="31" customWidth="1"/>
    <col min="8449" max="8449" width="20.85546875" style="31" customWidth="1"/>
    <col min="8450" max="8450" width="25" style="31" customWidth="1"/>
    <col min="8451" max="8451" width="18.7109375" style="31" customWidth="1"/>
    <col min="8452" max="8452" width="29.7109375" style="31" customWidth="1"/>
    <col min="8453" max="8453" width="13.42578125" style="31" customWidth="1"/>
    <col min="8454" max="8454" width="13.85546875" style="31" customWidth="1"/>
    <col min="8455" max="8459" width="16.5703125" style="31" customWidth="1"/>
    <col min="8460" max="8460" width="20.5703125" style="31" customWidth="1"/>
    <col min="8461" max="8461" width="21.140625" style="31" customWidth="1"/>
    <col min="8462" max="8462" width="9.5703125" style="31" customWidth="1"/>
    <col min="8463" max="8463" width="0.42578125" style="31" customWidth="1"/>
    <col min="8464" max="8470" width="6.42578125" style="31" customWidth="1"/>
    <col min="8471" max="8699" width="11.42578125" style="31"/>
    <col min="8700" max="8700" width="1" style="31" customWidth="1"/>
    <col min="8701" max="8701" width="4.28515625" style="31" customWidth="1"/>
    <col min="8702" max="8702" width="34.7109375" style="31" customWidth="1"/>
    <col min="8703" max="8703" width="0" style="31" hidden="1" customWidth="1"/>
    <col min="8704" max="8704" width="20" style="31" customWidth="1"/>
    <col min="8705" max="8705" width="20.85546875" style="31" customWidth="1"/>
    <col min="8706" max="8706" width="25" style="31" customWidth="1"/>
    <col min="8707" max="8707" width="18.7109375" style="31" customWidth="1"/>
    <col min="8708" max="8708" width="29.7109375" style="31" customWidth="1"/>
    <col min="8709" max="8709" width="13.42578125" style="31" customWidth="1"/>
    <col min="8710" max="8710" width="13.85546875" style="31" customWidth="1"/>
    <col min="8711" max="8715" width="16.5703125" style="31" customWidth="1"/>
    <col min="8716" max="8716" width="20.5703125" style="31" customWidth="1"/>
    <col min="8717" max="8717" width="21.140625" style="31" customWidth="1"/>
    <col min="8718" max="8718" width="9.5703125" style="31" customWidth="1"/>
    <col min="8719" max="8719" width="0.42578125" style="31" customWidth="1"/>
    <col min="8720" max="8726" width="6.42578125" style="31" customWidth="1"/>
    <col min="8727" max="8955" width="11.42578125" style="31"/>
    <col min="8956" max="8956" width="1" style="31" customWidth="1"/>
    <col min="8957" max="8957" width="4.28515625" style="31" customWidth="1"/>
    <col min="8958" max="8958" width="34.7109375" style="31" customWidth="1"/>
    <col min="8959" max="8959" width="0" style="31" hidden="1" customWidth="1"/>
    <col min="8960" max="8960" width="20" style="31" customWidth="1"/>
    <col min="8961" max="8961" width="20.85546875" style="31" customWidth="1"/>
    <col min="8962" max="8962" width="25" style="31" customWidth="1"/>
    <col min="8963" max="8963" width="18.7109375" style="31" customWidth="1"/>
    <col min="8964" max="8964" width="29.7109375" style="31" customWidth="1"/>
    <col min="8965" max="8965" width="13.42578125" style="31" customWidth="1"/>
    <col min="8966" max="8966" width="13.85546875" style="31" customWidth="1"/>
    <col min="8967" max="8971" width="16.5703125" style="31" customWidth="1"/>
    <col min="8972" max="8972" width="20.5703125" style="31" customWidth="1"/>
    <col min="8973" max="8973" width="21.140625" style="31" customWidth="1"/>
    <col min="8974" max="8974" width="9.5703125" style="31" customWidth="1"/>
    <col min="8975" max="8975" width="0.42578125" style="31" customWidth="1"/>
    <col min="8976" max="8982" width="6.42578125" style="31" customWidth="1"/>
    <col min="8983" max="9211" width="11.42578125" style="31"/>
    <col min="9212" max="9212" width="1" style="31" customWidth="1"/>
    <col min="9213" max="9213" width="4.28515625" style="31" customWidth="1"/>
    <col min="9214" max="9214" width="34.7109375" style="31" customWidth="1"/>
    <col min="9215" max="9215" width="0" style="31" hidden="1" customWidth="1"/>
    <col min="9216" max="9216" width="20" style="31" customWidth="1"/>
    <col min="9217" max="9217" width="20.85546875" style="31" customWidth="1"/>
    <col min="9218" max="9218" width="25" style="31" customWidth="1"/>
    <col min="9219" max="9219" width="18.7109375" style="31" customWidth="1"/>
    <col min="9220" max="9220" width="29.7109375" style="31" customWidth="1"/>
    <col min="9221" max="9221" width="13.42578125" style="31" customWidth="1"/>
    <col min="9222" max="9222" width="13.85546875" style="31" customWidth="1"/>
    <col min="9223" max="9227" width="16.5703125" style="31" customWidth="1"/>
    <col min="9228" max="9228" width="20.5703125" style="31" customWidth="1"/>
    <col min="9229" max="9229" width="21.140625" style="31" customWidth="1"/>
    <col min="9230" max="9230" width="9.5703125" style="31" customWidth="1"/>
    <col min="9231" max="9231" width="0.42578125" style="31" customWidth="1"/>
    <col min="9232" max="9238" width="6.42578125" style="31" customWidth="1"/>
    <col min="9239" max="9467" width="11.42578125" style="31"/>
    <col min="9468" max="9468" width="1" style="31" customWidth="1"/>
    <col min="9469" max="9469" width="4.28515625" style="31" customWidth="1"/>
    <col min="9470" max="9470" width="34.7109375" style="31" customWidth="1"/>
    <col min="9471" max="9471" width="0" style="31" hidden="1" customWidth="1"/>
    <col min="9472" max="9472" width="20" style="31" customWidth="1"/>
    <col min="9473" max="9473" width="20.85546875" style="31" customWidth="1"/>
    <col min="9474" max="9474" width="25" style="31" customWidth="1"/>
    <col min="9475" max="9475" width="18.7109375" style="31" customWidth="1"/>
    <col min="9476" max="9476" width="29.7109375" style="31" customWidth="1"/>
    <col min="9477" max="9477" width="13.42578125" style="31" customWidth="1"/>
    <col min="9478" max="9478" width="13.85546875" style="31" customWidth="1"/>
    <col min="9479" max="9483" width="16.5703125" style="31" customWidth="1"/>
    <col min="9484" max="9484" width="20.5703125" style="31" customWidth="1"/>
    <col min="9485" max="9485" width="21.140625" style="31" customWidth="1"/>
    <col min="9486" max="9486" width="9.5703125" style="31" customWidth="1"/>
    <col min="9487" max="9487" width="0.42578125" style="31" customWidth="1"/>
    <col min="9488" max="9494" width="6.42578125" style="31" customWidth="1"/>
    <col min="9495" max="9723" width="11.42578125" style="31"/>
    <col min="9724" max="9724" width="1" style="31" customWidth="1"/>
    <col min="9725" max="9725" width="4.28515625" style="31" customWidth="1"/>
    <col min="9726" max="9726" width="34.7109375" style="31" customWidth="1"/>
    <col min="9727" max="9727" width="0" style="31" hidden="1" customWidth="1"/>
    <col min="9728" max="9728" width="20" style="31" customWidth="1"/>
    <col min="9729" max="9729" width="20.85546875" style="31" customWidth="1"/>
    <col min="9730" max="9730" width="25" style="31" customWidth="1"/>
    <col min="9731" max="9731" width="18.7109375" style="31" customWidth="1"/>
    <col min="9732" max="9732" width="29.7109375" style="31" customWidth="1"/>
    <col min="9733" max="9733" width="13.42578125" style="31" customWidth="1"/>
    <col min="9734" max="9734" width="13.85546875" style="31" customWidth="1"/>
    <col min="9735" max="9739" width="16.5703125" style="31" customWidth="1"/>
    <col min="9740" max="9740" width="20.5703125" style="31" customWidth="1"/>
    <col min="9741" max="9741" width="21.140625" style="31" customWidth="1"/>
    <col min="9742" max="9742" width="9.5703125" style="31" customWidth="1"/>
    <col min="9743" max="9743" width="0.42578125" style="31" customWidth="1"/>
    <col min="9744" max="9750" width="6.42578125" style="31" customWidth="1"/>
    <col min="9751" max="9979" width="11.42578125" style="31"/>
    <col min="9980" max="9980" width="1" style="31" customWidth="1"/>
    <col min="9981" max="9981" width="4.28515625" style="31" customWidth="1"/>
    <col min="9982" max="9982" width="34.7109375" style="31" customWidth="1"/>
    <col min="9983" max="9983" width="0" style="31" hidden="1" customWidth="1"/>
    <col min="9984" max="9984" width="20" style="31" customWidth="1"/>
    <col min="9985" max="9985" width="20.85546875" style="31" customWidth="1"/>
    <col min="9986" max="9986" width="25" style="31" customWidth="1"/>
    <col min="9987" max="9987" width="18.7109375" style="31" customWidth="1"/>
    <col min="9988" max="9988" width="29.7109375" style="31" customWidth="1"/>
    <col min="9989" max="9989" width="13.42578125" style="31" customWidth="1"/>
    <col min="9990" max="9990" width="13.85546875" style="31" customWidth="1"/>
    <col min="9991" max="9995" width="16.5703125" style="31" customWidth="1"/>
    <col min="9996" max="9996" width="20.5703125" style="31" customWidth="1"/>
    <col min="9997" max="9997" width="21.140625" style="31" customWidth="1"/>
    <col min="9998" max="9998" width="9.5703125" style="31" customWidth="1"/>
    <col min="9999" max="9999" width="0.42578125" style="31" customWidth="1"/>
    <col min="10000" max="10006" width="6.42578125" style="31" customWidth="1"/>
    <col min="10007" max="10235" width="11.42578125" style="31"/>
    <col min="10236" max="10236" width="1" style="31" customWidth="1"/>
    <col min="10237" max="10237" width="4.28515625" style="31" customWidth="1"/>
    <col min="10238" max="10238" width="34.7109375" style="31" customWidth="1"/>
    <col min="10239" max="10239" width="0" style="31" hidden="1" customWidth="1"/>
    <col min="10240" max="10240" width="20" style="31" customWidth="1"/>
    <col min="10241" max="10241" width="20.85546875" style="31" customWidth="1"/>
    <col min="10242" max="10242" width="25" style="31" customWidth="1"/>
    <col min="10243" max="10243" width="18.7109375" style="31" customWidth="1"/>
    <col min="10244" max="10244" width="29.7109375" style="31" customWidth="1"/>
    <col min="10245" max="10245" width="13.42578125" style="31" customWidth="1"/>
    <col min="10246" max="10246" width="13.85546875" style="31" customWidth="1"/>
    <col min="10247" max="10251" width="16.5703125" style="31" customWidth="1"/>
    <col min="10252" max="10252" width="20.5703125" style="31" customWidth="1"/>
    <col min="10253" max="10253" width="21.140625" style="31" customWidth="1"/>
    <col min="10254" max="10254" width="9.5703125" style="31" customWidth="1"/>
    <col min="10255" max="10255" width="0.42578125" style="31" customWidth="1"/>
    <col min="10256" max="10262" width="6.42578125" style="31" customWidth="1"/>
    <col min="10263" max="10491" width="11.42578125" style="31"/>
    <col min="10492" max="10492" width="1" style="31" customWidth="1"/>
    <col min="10493" max="10493" width="4.28515625" style="31" customWidth="1"/>
    <col min="10494" max="10494" width="34.7109375" style="31" customWidth="1"/>
    <col min="10495" max="10495" width="0" style="31" hidden="1" customWidth="1"/>
    <col min="10496" max="10496" width="20" style="31" customWidth="1"/>
    <col min="10497" max="10497" width="20.85546875" style="31" customWidth="1"/>
    <col min="10498" max="10498" width="25" style="31" customWidth="1"/>
    <col min="10499" max="10499" width="18.7109375" style="31" customWidth="1"/>
    <col min="10500" max="10500" width="29.7109375" style="31" customWidth="1"/>
    <col min="10501" max="10501" width="13.42578125" style="31" customWidth="1"/>
    <col min="10502" max="10502" width="13.85546875" style="31" customWidth="1"/>
    <col min="10503" max="10507" width="16.5703125" style="31" customWidth="1"/>
    <col min="10508" max="10508" width="20.5703125" style="31" customWidth="1"/>
    <col min="10509" max="10509" width="21.140625" style="31" customWidth="1"/>
    <col min="10510" max="10510" width="9.5703125" style="31" customWidth="1"/>
    <col min="10511" max="10511" width="0.42578125" style="31" customWidth="1"/>
    <col min="10512" max="10518" width="6.42578125" style="31" customWidth="1"/>
    <col min="10519" max="10747" width="11.42578125" style="31"/>
    <col min="10748" max="10748" width="1" style="31" customWidth="1"/>
    <col min="10749" max="10749" width="4.28515625" style="31" customWidth="1"/>
    <col min="10750" max="10750" width="34.7109375" style="31" customWidth="1"/>
    <col min="10751" max="10751" width="0" style="31" hidden="1" customWidth="1"/>
    <col min="10752" max="10752" width="20" style="31" customWidth="1"/>
    <col min="10753" max="10753" width="20.85546875" style="31" customWidth="1"/>
    <col min="10754" max="10754" width="25" style="31" customWidth="1"/>
    <col min="10755" max="10755" width="18.7109375" style="31" customWidth="1"/>
    <col min="10756" max="10756" width="29.7109375" style="31" customWidth="1"/>
    <col min="10757" max="10757" width="13.42578125" style="31" customWidth="1"/>
    <col min="10758" max="10758" width="13.85546875" style="31" customWidth="1"/>
    <col min="10759" max="10763" width="16.5703125" style="31" customWidth="1"/>
    <col min="10764" max="10764" width="20.5703125" style="31" customWidth="1"/>
    <col min="10765" max="10765" width="21.140625" style="31" customWidth="1"/>
    <col min="10766" max="10766" width="9.5703125" style="31" customWidth="1"/>
    <col min="10767" max="10767" width="0.42578125" style="31" customWidth="1"/>
    <col min="10768" max="10774" width="6.42578125" style="31" customWidth="1"/>
    <col min="10775" max="11003" width="11.42578125" style="31"/>
    <col min="11004" max="11004" width="1" style="31" customWidth="1"/>
    <col min="11005" max="11005" width="4.28515625" style="31" customWidth="1"/>
    <col min="11006" max="11006" width="34.7109375" style="31" customWidth="1"/>
    <col min="11007" max="11007" width="0" style="31" hidden="1" customWidth="1"/>
    <col min="11008" max="11008" width="20" style="31" customWidth="1"/>
    <col min="11009" max="11009" width="20.85546875" style="31" customWidth="1"/>
    <col min="11010" max="11010" width="25" style="31" customWidth="1"/>
    <col min="11011" max="11011" width="18.7109375" style="31" customWidth="1"/>
    <col min="11012" max="11012" width="29.7109375" style="31" customWidth="1"/>
    <col min="11013" max="11013" width="13.42578125" style="31" customWidth="1"/>
    <col min="11014" max="11014" width="13.85546875" style="31" customWidth="1"/>
    <col min="11015" max="11019" width="16.5703125" style="31" customWidth="1"/>
    <col min="11020" max="11020" width="20.5703125" style="31" customWidth="1"/>
    <col min="11021" max="11021" width="21.140625" style="31" customWidth="1"/>
    <col min="11022" max="11022" width="9.5703125" style="31" customWidth="1"/>
    <col min="11023" max="11023" width="0.42578125" style="31" customWidth="1"/>
    <col min="11024" max="11030" width="6.42578125" style="31" customWidth="1"/>
    <col min="11031" max="11259" width="11.42578125" style="31"/>
    <col min="11260" max="11260" width="1" style="31" customWidth="1"/>
    <col min="11261" max="11261" width="4.28515625" style="31" customWidth="1"/>
    <col min="11262" max="11262" width="34.7109375" style="31" customWidth="1"/>
    <col min="11263" max="11263" width="0" style="31" hidden="1" customWidth="1"/>
    <col min="11264" max="11264" width="20" style="31" customWidth="1"/>
    <col min="11265" max="11265" width="20.85546875" style="31" customWidth="1"/>
    <col min="11266" max="11266" width="25" style="31" customWidth="1"/>
    <col min="11267" max="11267" width="18.7109375" style="31" customWidth="1"/>
    <col min="11268" max="11268" width="29.7109375" style="31" customWidth="1"/>
    <col min="11269" max="11269" width="13.42578125" style="31" customWidth="1"/>
    <col min="11270" max="11270" width="13.85546875" style="31" customWidth="1"/>
    <col min="11271" max="11275" width="16.5703125" style="31" customWidth="1"/>
    <col min="11276" max="11276" width="20.5703125" style="31" customWidth="1"/>
    <col min="11277" max="11277" width="21.140625" style="31" customWidth="1"/>
    <col min="11278" max="11278" width="9.5703125" style="31" customWidth="1"/>
    <col min="11279" max="11279" width="0.42578125" style="31" customWidth="1"/>
    <col min="11280" max="11286" width="6.42578125" style="31" customWidth="1"/>
    <col min="11287" max="11515" width="11.42578125" style="31"/>
    <col min="11516" max="11516" width="1" style="31" customWidth="1"/>
    <col min="11517" max="11517" width="4.28515625" style="31" customWidth="1"/>
    <col min="11518" max="11518" width="34.7109375" style="31" customWidth="1"/>
    <col min="11519" max="11519" width="0" style="31" hidden="1" customWidth="1"/>
    <col min="11520" max="11520" width="20" style="31" customWidth="1"/>
    <col min="11521" max="11521" width="20.85546875" style="31" customWidth="1"/>
    <col min="11522" max="11522" width="25" style="31" customWidth="1"/>
    <col min="11523" max="11523" width="18.7109375" style="31" customWidth="1"/>
    <col min="11524" max="11524" width="29.7109375" style="31" customWidth="1"/>
    <col min="11525" max="11525" width="13.42578125" style="31" customWidth="1"/>
    <col min="11526" max="11526" width="13.85546875" style="31" customWidth="1"/>
    <col min="11527" max="11531" width="16.5703125" style="31" customWidth="1"/>
    <col min="11532" max="11532" width="20.5703125" style="31" customWidth="1"/>
    <col min="11533" max="11533" width="21.140625" style="31" customWidth="1"/>
    <col min="11534" max="11534" width="9.5703125" style="31" customWidth="1"/>
    <col min="11535" max="11535" width="0.42578125" style="31" customWidth="1"/>
    <col min="11536" max="11542" width="6.42578125" style="31" customWidth="1"/>
    <col min="11543" max="11771" width="11.42578125" style="31"/>
    <col min="11772" max="11772" width="1" style="31" customWidth="1"/>
    <col min="11773" max="11773" width="4.28515625" style="31" customWidth="1"/>
    <col min="11774" max="11774" width="34.7109375" style="31" customWidth="1"/>
    <col min="11775" max="11775" width="0" style="31" hidden="1" customWidth="1"/>
    <col min="11776" max="11776" width="20" style="31" customWidth="1"/>
    <col min="11777" max="11777" width="20.85546875" style="31" customWidth="1"/>
    <col min="11778" max="11778" width="25" style="31" customWidth="1"/>
    <col min="11779" max="11779" width="18.7109375" style="31" customWidth="1"/>
    <col min="11780" max="11780" width="29.7109375" style="31" customWidth="1"/>
    <col min="11781" max="11781" width="13.42578125" style="31" customWidth="1"/>
    <col min="11782" max="11782" width="13.85546875" style="31" customWidth="1"/>
    <col min="11783" max="11787" width="16.5703125" style="31" customWidth="1"/>
    <col min="11788" max="11788" width="20.5703125" style="31" customWidth="1"/>
    <col min="11789" max="11789" width="21.140625" style="31" customWidth="1"/>
    <col min="11790" max="11790" width="9.5703125" style="31" customWidth="1"/>
    <col min="11791" max="11791" width="0.42578125" style="31" customWidth="1"/>
    <col min="11792" max="11798" width="6.42578125" style="31" customWidth="1"/>
    <col min="11799" max="12027" width="11.42578125" style="31"/>
    <col min="12028" max="12028" width="1" style="31" customWidth="1"/>
    <col min="12029" max="12029" width="4.28515625" style="31" customWidth="1"/>
    <col min="12030" max="12030" width="34.7109375" style="31" customWidth="1"/>
    <col min="12031" max="12031" width="0" style="31" hidden="1" customWidth="1"/>
    <col min="12032" max="12032" width="20" style="31" customWidth="1"/>
    <col min="12033" max="12033" width="20.85546875" style="31" customWidth="1"/>
    <col min="12034" max="12034" width="25" style="31" customWidth="1"/>
    <col min="12035" max="12035" width="18.7109375" style="31" customWidth="1"/>
    <col min="12036" max="12036" width="29.7109375" style="31" customWidth="1"/>
    <col min="12037" max="12037" width="13.42578125" style="31" customWidth="1"/>
    <col min="12038" max="12038" width="13.85546875" style="31" customWidth="1"/>
    <col min="12039" max="12043" width="16.5703125" style="31" customWidth="1"/>
    <col min="12044" max="12044" width="20.5703125" style="31" customWidth="1"/>
    <col min="12045" max="12045" width="21.140625" style="31" customWidth="1"/>
    <col min="12046" max="12046" width="9.5703125" style="31" customWidth="1"/>
    <col min="12047" max="12047" width="0.42578125" style="31" customWidth="1"/>
    <col min="12048" max="12054" width="6.42578125" style="31" customWidth="1"/>
    <col min="12055" max="12283" width="11.42578125" style="31"/>
    <col min="12284" max="12284" width="1" style="31" customWidth="1"/>
    <col min="12285" max="12285" width="4.28515625" style="31" customWidth="1"/>
    <col min="12286" max="12286" width="34.7109375" style="31" customWidth="1"/>
    <col min="12287" max="12287" width="0" style="31" hidden="1" customWidth="1"/>
    <col min="12288" max="12288" width="20" style="31" customWidth="1"/>
    <col min="12289" max="12289" width="20.85546875" style="31" customWidth="1"/>
    <col min="12290" max="12290" width="25" style="31" customWidth="1"/>
    <col min="12291" max="12291" width="18.7109375" style="31" customWidth="1"/>
    <col min="12292" max="12292" width="29.7109375" style="31" customWidth="1"/>
    <col min="12293" max="12293" width="13.42578125" style="31" customWidth="1"/>
    <col min="12294" max="12294" width="13.85546875" style="31" customWidth="1"/>
    <col min="12295" max="12299" width="16.5703125" style="31" customWidth="1"/>
    <col min="12300" max="12300" width="20.5703125" style="31" customWidth="1"/>
    <col min="12301" max="12301" width="21.140625" style="31" customWidth="1"/>
    <col min="12302" max="12302" width="9.5703125" style="31" customWidth="1"/>
    <col min="12303" max="12303" width="0.42578125" style="31" customWidth="1"/>
    <col min="12304" max="12310" width="6.42578125" style="31" customWidth="1"/>
    <col min="12311" max="12539" width="11.42578125" style="31"/>
    <col min="12540" max="12540" width="1" style="31" customWidth="1"/>
    <col min="12541" max="12541" width="4.28515625" style="31" customWidth="1"/>
    <col min="12542" max="12542" width="34.7109375" style="31" customWidth="1"/>
    <col min="12543" max="12543" width="0" style="31" hidden="1" customWidth="1"/>
    <col min="12544" max="12544" width="20" style="31" customWidth="1"/>
    <col min="12545" max="12545" width="20.85546875" style="31" customWidth="1"/>
    <col min="12546" max="12546" width="25" style="31" customWidth="1"/>
    <col min="12547" max="12547" width="18.7109375" style="31" customWidth="1"/>
    <col min="12548" max="12548" width="29.7109375" style="31" customWidth="1"/>
    <col min="12549" max="12549" width="13.42578125" style="31" customWidth="1"/>
    <col min="12550" max="12550" width="13.85546875" style="31" customWidth="1"/>
    <col min="12551" max="12555" width="16.5703125" style="31" customWidth="1"/>
    <col min="12556" max="12556" width="20.5703125" style="31" customWidth="1"/>
    <col min="12557" max="12557" width="21.140625" style="31" customWidth="1"/>
    <col min="12558" max="12558" width="9.5703125" style="31" customWidth="1"/>
    <col min="12559" max="12559" width="0.42578125" style="31" customWidth="1"/>
    <col min="12560" max="12566" width="6.42578125" style="31" customWidth="1"/>
    <col min="12567" max="12795" width="11.42578125" style="31"/>
    <col min="12796" max="12796" width="1" style="31" customWidth="1"/>
    <col min="12797" max="12797" width="4.28515625" style="31" customWidth="1"/>
    <col min="12798" max="12798" width="34.7109375" style="31" customWidth="1"/>
    <col min="12799" max="12799" width="0" style="31" hidden="1" customWidth="1"/>
    <col min="12800" max="12800" width="20" style="31" customWidth="1"/>
    <col min="12801" max="12801" width="20.85546875" style="31" customWidth="1"/>
    <col min="12802" max="12802" width="25" style="31" customWidth="1"/>
    <col min="12803" max="12803" width="18.7109375" style="31" customWidth="1"/>
    <col min="12804" max="12804" width="29.7109375" style="31" customWidth="1"/>
    <col min="12805" max="12805" width="13.42578125" style="31" customWidth="1"/>
    <col min="12806" max="12806" width="13.85546875" style="31" customWidth="1"/>
    <col min="12807" max="12811" width="16.5703125" style="31" customWidth="1"/>
    <col min="12812" max="12812" width="20.5703125" style="31" customWidth="1"/>
    <col min="12813" max="12813" width="21.140625" style="31" customWidth="1"/>
    <col min="12814" max="12814" width="9.5703125" style="31" customWidth="1"/>
    <col min="12815" max="12815" width="0.42578125" style="31" customWidth="1"/>
    <col min="12816" max="12822" width="6.42578125" style="31" customWidth="1"/>
    <col min="12823" max="13051" width="11.42578125" style="31"/>
    <col min="13052" max="13052" width="1" style="31" customWidth="1"/>
    <col min="13053" max="13053" width="4.28515625" style="31" customWidth="1"/>
    <col min="13054" max="13054" width="34.7109375" style="31" customWidth="1"/>
    <col min="13055" max="13055" width="0" style="31" hidden="1" customWidth="1"/>
    <col min="13056" max="13056" width="20" style="31" customWidth="1"/>
    <col min="13057" max="13057" width="20.85546875" style="31" customWidth="1"/>
    <col min="13058" max="13058" width="25" style="31" customWidth="1"/>
    <col min="13059" max="13059" width="18.7109375" style="31" customWidth="1"/>
    <col min="13060" max="13060" width="29.7109375" style="31" customWidth="1"/>
    <col min="13061" max="13061" width="13.42578125" style="31" customWidth="1"/>
    <col min="13062" max="13062" width="13.85546875" style="31" customWidth="1"/>
    <col min="13063" max="13067" width="16.5703125" style="31" customWidth="1"/>
    <col min="13068" max="13068" width="20.5703125" style="31" customWidth="1"/>
    <col min="13069" max="13069" width="21.140625" style="31" customWidth="1"/>
    <col min="13070" max="13070" width="9.5703125" style="31" customWidth="1"/>
    <col min="13071" max="13071" width="0.42578125" style="31" customWidth="1"/>
    <col min="13072" max="13078" width="6.42578125" style="31" customWidth="1"/>
    <col min="13079" max="13307" width="11.42578125" style="31"/>
    <col min="13308" max="13308" width="1" style="31" customWidth="1"/>
    <col min="13309" max="13309" width="4.28515625" style="31" customWidth="1"/>
    <col min="13310" max="13310" width="34.7109375" style="31" customWidth="1"/>
    <col min="13311" max="13311" width="0" style="31" hidden="1" customWidth="1"/>
    <col min="13312" max="13312" width="20" style="31" customWidth="1"/>
    <col min="13313" max="13313" width="20.85546875" style="31" customWidth="1"/>
    <col min="13314" max="13314" width="25" style="31" customWidth="1"/>
    <col min="13315" max="13315" width="18.7109375" style="31" customWidth="1"/>
    <col min="13316" max="13316" width="29.7109375" style="31" customWidth="1"/>
    <col min="13317" max="13317" width="13.42578125" style="31" customWidth="1"/>
    <col min="13318" max="13318" width="13.85546875" style="31" customWidth="1"/>
    <col min="13319" max="13323" width="16.5703125" style="31" customWidth="1"/>
    <col min="13324" max="13324" width="20.5703125" style="31" customWidth="1"/>
    <col min="13325" max="13325" width="21.140625" style="31" customWidth="1"/>
    <col min="13326" max="13326" width="9.5703125" style="31" customWidth="1"/>
    <col min="13327" max="13327" width="0.42578125" style="31" customWidth="1"/>
    <col min="13328" max="13334" width="6.42578125" style="31" customWidth="1"/>
    <col min="13335" max="13563" width="11.42578125" style="31"/>
    <col min="13564" max="13564" width="1" style="31" customWidth="1"/>
    <col min="13565" max="13565" width="4.28515625" style="31" customWidth="1"/>
    <col min="13566" max="13566" width="34.7109375" style="31" customWidth="1"/>
    <col min="13567" max="13567" width="0" style="31" hidden="1" customWidth="1"/>
    <col min="13568" max="13568" width="20" style="31" customWidth="1"/>
    <col min="13569" max="13569" width="20.85546875" style="31" customWidth="1"/>
    <col min="13570" max="13570" width="25" style="31" customWidth="1"/>
    <col min="13571" max="13571" width="18.7109375" style="31" customWidth="1"/>
    <col min="13572" max="13572" width="29.7109375" style="31" customWidth="1"/>
    <col min="13573" max="13573" width="13.42578125" style="31" customWidth="1"/>
    <col min="13574" max="13574" width="13.85546875" style="31" customWidth="1"/>
    <col min="13575" max="13579" width="16.5703125" style="31" customWidth="1"/>
    <col min="13580" max="13580" width="20.5703125" style="31" customWidth="1"/>
    <col min="13581" max="13581" width="21.140625" style="31" customWidth="1"/>
    <col min="13582" max="13582" width="9.5703125" style="31" customWidth="1"/>
    <col min="13583" max="13583" width="0.42578125" style="31" customWidth="1"/>
    <col min="13584" max="13590" width="6.42578125" style="31" customWidth="1"/>
    <col min="13591" max="13819" width="11.42578125" style="31"/>
    <col min="13820" max="13820" width="1" style="31" customWidth="1"/>
    <col min="13821" max="13821" width="4.28515625" style="31" customWidth="1"/>
    <col min="13822" max="13822" width="34.7109375" style="31" customWidth="1"/>
    <col min="13823" max="13823" width="0" style="31" hidden="1" customWidth="1"/>
    <col min="13824" max="13824" width="20" style="31" customWidth="1"/>
    <col min="13825" max="13825" width="20.85546875" style="31" customWidth="1"/>
    <col min="13826" max="13826" width="25" style="31" customWidth="1"/>
    <col min="13827" max="13827" width="18.7109375" style="31" customWidth="1"/>
    <col min="13828" max="13828" width="29.7109375" style="31" customWidth="1"/>
    <col min="13829" max="13829" width="13.42578125" style="31" customWidth="1"/>
    <col min="13830" max="13830" width="13.85546875" style="31" customWidth="1"/>
    <col min="13831" max="13835" width="16.5703125" style="31" customWidth="1"/>
    <col min="13836" max="13836" width="20.5703125" style="31" customWidth="1"/>
    <col min="13837" max="13837" width="21.140625" style="31" customWidth="1"/>
    <col min="13838" max="13838" width="9.5703125" style="31" customWidth="1"/>
    <col min="13839" max="13839" width="0.42578125" style="31" customWidth="1"/>
    <col min="13840" max="13846" width="6.42578125" style="31" customWidth="1"/>
    <col min="13847" max="14075" width="11.42578125" style="31"/>
    <col min="14076" max="14076" width="1" style="31" customWidth="1"/>
    <col min="14077" max="14077" width="4.28515625" style="31" customWidth="1"/>
    <col min="14078" max="14078" width="34.7109375" style="31" customWidth="1"/>
    <col min="14079" max="14079" width="0" style="31" hidden="1" customWidth="1"/>
    <col min="14080" max="14080" width="20" style="31" customWidth="1"/>
    <col min="14081" max="14081" width="20.85546875" style="31" customWidth="1"/>
    <col min="14082" max="14082" width="25" style="31" customWidth="1"/>
    <col min="14083" max="14083" width="18.7109375" style="31" customWidth="1"/>
    <col min="14084" max="14084" width="29.7109375" style="31" customWidth="1"/>
    <col min="14085" max="14085" width="13.42578125" style="31" customWidth="1"/>
    <col min="14086" max="14086" width="13.85546875" style="31" customWidth="1"/>
    <col min="14087" max="14091" width="16.5703125" style="31" customWidth="1"/>
    <col min="14092" max="14092" width="20.5703125" style="31" customWidth="1"/>
    <col min="14093" max="14093" width="21.140625" style="31" customWidth="1"/>
    <col min="14094" max="14094" width="9.5703125" style="31" customWidth="1"/>
    <col min="14095" max="14095" width="0.42578125" style="31" customWidth="1"/>
    <col min="14096" max="14102" width="6.42578125" style="31" customWidth="1"/>
    <col min="14103" max="14331" width="11.42578125" style="31"/>
    <col min="14332" max="14332" width="1" style="31" customWidth="1"/>
    <col min="14333" max="14333" width="4.28515625" style="31" customWidth="1"/>
    <col min="14334" max="14334" width="34.7109375" style="31" customWidth="1"/>
    <col min="14335" max="14335" width="0" style="31" hidden="1" customWidth="1"/>
    <col min="14336" max="14336" width="20" style="31" customWidth="1"/>
    <col min="14337" max="14337" width="20.85546875" style="31" customWidth="1"/>
    <col min="14338" max="14338" width="25" style="31" customWidth="1"/>
    <col min="14339" max="14339" width="18.7109375" style="31" customWidth="1"/>
    <col min="14340" max="14340" width="29.7109375" style="31" customWidth="1"/>
    <col min="14341" max="14341" width="13.42578125" style="31" customWidth="1"/>
    <col min="14342" max="14342" width="13.85546875" style="31" customWidth="1"/>
    <col min="14343" max="14347" width="16.5703125" style="31" customWidth="1"/>
    <col min="14348" max="14348" width="20.5703125" style="31" customWidth="1"/>
    <col min="14349" max="14349" width="21.140625" style="31" customWidth="1"/>
    <col min="14350" max="14350" width="9.5703125" style="31" customWidth="1"/>
    <col min="14351" max="14351" width="0.42578125" style="31" customWidth="1"/>
    <col min="14352" max="14358" width="6.42578125" style="31" customWidth="1"/>
    <col min="14359" max="14587" width="11.42578125" style="31"/>
    <col min="14588" max="14588" width="1" style="31" customWidth="1"/>
    <col min="14589" max="14589" width="4.28515625" style="31" customWidth="1"/>
    <col min="14590" max="14590" width="34.7109375" style="31" customWidth="1"/>
    <col min="14591" max="14591" width="0" style="31" hidden="1" customWidth="1"/>
    <col min="14592" max="14592" width="20" style="31" customWidth="1"/>
    <col min="14593" max="14593" width="20.85546875" style="31" customWidth="1"/>
    <col min="14594" max="14594" width="25" style="31" customWidth="1"/>
    <col min="14595" max="14595" width="18.7109375" style="31" customWidth="1"/>
    <col min="14596" max="14596" width="29.7109375" style="31" customWidth="1"/>
    <col min="14597" max="14597" width="13.42578125" style="31" customWidth="1"/>
    <col min="14598" max="14598" width="13.85546875" style="31" customWidth="1"/>
    <col min="14599" max="14603" width="16.5703125" style="31" customWidth="1"/>
    <col min="14604" max="14604" width="20.5703125" style="31" customWidth="1"/>
    <col min="14605" max="14605" width="21.140625" style="31" customWidth="1"/>
    <col min="14606" max="14606" width="9.5703125" style="31" customWidth="1"/>
    <col min="14607" max="14607" width="0.42578125" style="31" customWidth="1"/>
    <col min="14608" max="14614" width="6.42578125" style="31" customWidth="1"/>
    <col min="14615" max="14843" width="11.42578125" style="31"/>
    <col min="14844" max="14844" width="1" style="31" customWidth="1"/>
    <col min="14845" max="14845" width="4.28515625" style="31" customWidth="1"/>
    <col min="14846" max="14846" width="34.7109375" style="31" customWidth="1"/>
    <col min="14847" max="14847" width="0" style="31" hidden="1" customWidth="1"/>
    <col min="14848" max="14848" width="20" style="31" customWidth="1"/>
    <col min="14849" max="14849" width="20.85546875" style="31" customWidth="1"/>
    <col min="14850" max="14850" width="25" style="31" customWidth="1"/>
    <col min="14851" max="14851" width="18.7109375" style="31" customWidth="1"/>
    <col min="14852" max="14852" width="29.7109375" style="31" customWidth="1"/>
    <col min="14853" max="14853" width="13.42578125" style="31" customWidth="1"/>
    <col min="14854" max="14854" width="13.85546875" style="31" customWidth="1"/>
    <col min="14855" max="14859" width="16.5703125" style="31" customWidth="1"/>
    <col min="14860" max="14860" width="20.5703125" style="31" customWidth="1"/>
    <col min="14861" max="14861" width="21.140625" style="31" customWidth="1"/>
    <col min="14862" max="14862" width="9.5703125" style="31" customWidth="1"/>
    <col min="14863" max="14863" width="0.42578125" style="31" customWidth="1"/>
    <col min="14864" max="14870" width="6.42578125" style="31" customWidth="1"/>
    <col min="14871" max="15099" width="11.42578125" style="31"/>
    <col min="15100" max="15100" width="1" style="31" customWidth="1"/>
    <col min="15101" max="15101" width="4.28515625" style="31" customWidth="1"/>
    <col min="15102" max="15102" width="34.7109375" style="31" customWidth="1"/>
    <col min="15103" max="15103" width="0" style="31" hidden="1" customWidth="1"/>
    <col min="15104" max="15104" width="20" style="31" customWidth="1"/>
    <col min="15105" max="15105" width="20.85546875" style="31" customWidth="1"/>
    <col min="15106" max="15106" width="25" style="31" customWidth="1"/>
    <col min="15107" max="15107" width="18.7109375" style="31" customWidth="1"/>
    <col min="15108" max="15108" width="29.7109375" style="31" customWidth="1"/>
    <col min="15109" max="15109" width="13.42578125" style="31" customWidth="1"/>
    <col min="15110" max="15110" width="13.85546875" style="31" customWidth="1"/>
    <col min="15111" max="15115" width="16.5703125" style="31" customWidth="1"/>
    <col min="15116" max="15116" width="20.5703125" style="31" customWidth="1"/>
    <col min="15117" max="15117" width="21.140625" style="31" customWidth="1"/>
    <col min="15118" max="15118" width="9.5703125" style="31" customWidth="1"/>
    <col min="15119" max="15119" width="0.42578125" style="31" customWidth="1"/>
    <col min="15120" max="15126" width="6.42578125" style="31" customWidth="1"/>
    <col min="15127" max="15355" width="11.42578125" style="31"/>
    <col min="15356" max="15356" width="1" style="31" customWidth="1"/>
    <col min="15357" max="15357" width="4.28515625" style="31" customWidth="1"/>
    <col min="15358" max="15358" width="34.7109375" style="31" customWidth="1"/>
    <col min="15359" max="15359" width="0" style="31" hidden="1" customWidth="1"/>
    <col min="15360" max="15360" width="20" style="31" customWidth="1"/>
    <col min="15361" max="15361" width="20.85546875" style="31" customWidth="1"/>
    <col min="15362" max="15362" width="25" style="31" customWidth="1"/>
    <col min="15363" max="15363" width="18.7109375" style="31" customWidth="1"/>
    <col min="15364" max="15364" width="29.7109375" style="31" customWidth="1"/>
    <col min="15365" max="15365" width="13.42578125" style="31" customWidth="1"/>
    <col min="15366" max="15366" width="13.85546875" style="31" customWidth="1"/>
    <col min="15367" max="15371" width="16.5703125" style="31" customWidth="1"/>
    <col min="15372" max="15372" width="20.5703125" style="31" customWidth="1"/>
    <col min="15373" max="15373" width="21.140625" style="31" customWidth="1"/>
    <col min="15374" max="15374" width="9.5703125" style="31" customWidth="1"/>
    <col min="15375" max="15375" width="0.42578125" style="31" customWidth="1"/>
    <col min="15376" max="15382" width="6.42578125" style="31" customWidth="1"/>
    <col min="15383" max="15611" width="11.42578125" style="31"/>
    <col min="15612" max="15612" width="1" style="31" customWidth="1"/>
    <col min="15613" max="15613" width="4.28515625" style="31" customWidth="1"/>
    <col min="15614" max="15614" width="34.7109375" style="31" customWidth="1"/>
    <col min="15615" max="15615" width="0" style="31" hidden="1" customWidth="1"/>
    <col min="15616" max="15616" width="20" style="31" customWidth="1"/>
    <col min="15617" max="15617" width="20.85546875" style="31" customWidth="1"/>
    <col min="15618" max="15618" width="25" style="31" customWidth="1"/>
    <col min="15619" max="15619" width="18.7109375" style="31" customWidth="1"/>
    <col min="15620" max="15620" width="29.7109375" style="31" customWidth="1"/>
    <col min="15621" max="15621" width="13.42578125" style="31" customWidth="1"/>
    <col min="15622" max="15622" width="13.85546875" style="31" customWidth="1"/>
    <col min="15623" max="15627" width="16.5703125" style="31" customWidth="1"/>
    <col min="15628" max="15628" width="20.5703125" style="31" customWidth="1"/>
    <col min="15629" max="15629" width="21.140625" style="31" customWidth="1"/>
    <col min="15630" max="15630" width="9.5703125" style="31" customWidth="1"/>
    <col min="15631" max="15631" width="0.42578125" style="31" customWidth="1"/>
    <col min="15632" max="15638" width="6.42578125" style="31" customWidth="1"/>
    <col min="15639" max="15867" width="11.42578125" style="31"/>
    <col min="15868" max="15868" width="1" style="31" customWidth="1"/>
    <col min="15869" max="15869" width="4.28515625" style="31" customWidth="1"/>
    <col min="15870" max="15870" width="34.7109375" style="31" customWidth="1"/>
    <col min="15871" max="15871" width="0" style="31" hidden="1" customWidth="1"/>
    <col min="15872" max="15872" width="20" style="31" customWidth="1"/>
    <col min="15873" max="15873" width="20.85546875" style="31" customWidth="1"/>
    <col min="15874" max="15874" width="25" style="31" customWidth="1"/>
    <col min="15875" max="15875" width="18.7109375" style="31" customWidth="1"/>
    <col min="15876" max="15876" width="29.7109375" style="31" customWidth="1"/>
    <col min="15877" max="15877" width="13.42578125" style="31" customWidth="1"/>
    <col min="15878" max="15878" width="13.85546875" style="31" customWidth="1"/>
    <col min="15879" max="15883" width="16.5703125" style="31" customWidth="1"/>
    <col min="15884" max="15884" width="20.5703125" style="31" customWidth="1"/>
    <col min="15885" max="15885" width="21.140625" style="31" customWidth="1"/>
    <col min="15886" max="15886" width="9.5703125" style="31" customWidth="1"/>
    <col min="15887" max="15887" width="0.42578125" style="31" customWidth="1"/>
    <col min="15888" max="15894" width="6.42578125" style="31" customWidth="1"/>
    <col min="15895" max="16123" width="11.42578125" style="31"/>
    <col min="16124" max="16124" width="1" style="31" customWidth="1"/>
    <col min="16125" max="16125" width="4.28515625" style="31" customWidth="1"/>
    <col min="16126" max="16126" width="34.7109375" style="31" customWidth="1"/>
    <col min="16127" max="16127" width="0" style="31" hidden="1" customWidth="1"/>
    <col min="16128" max="16128" width="20" style="31" customWidth="1"/>
    <col min="16129" max="16129" width="20.85546875" style="31" customWidth="1"/>
    <col min="16130" max="16130" width="25" style="31" customWidth="1"/>
    <col min="16131" max="16131" width="18.7109375" style="31" customWidth="1"/>
    <col min="16132" max="16132" width="29.7109375" style="31" customWidth="1"/>
    <col min="16133" max="16133" width="13.42578125" style="31" customWidth="1"/>
    <col min="16134" max="16134" width="13.85546875" style="31" customWidth="1"/>
    <col min="16135" max="16139" width="16.5703125" style="31" customWidth="1"/>
    <col min="16140" max="16140" width="20.5703125" style="31" customWidth="1"/>
    <col min="16141" max="16141" width="21.140625" style="31" customWidth="1"/>
    <col min="16142" max="16142" width="9.5703125" style="31" customWidth="1"/>
    <col min="16143" max="16143" width="0.42578125" style="31" customWidth="1"/>
    <col min="16144" max="16150" width="6.42578125" style="31" customWidth="1"/>
    <col min="16151" max="16371" width="11.42578125" style="31"/>
    <col min="16372" max="16384" width="11.42578125" style="31" customWidth="1"/>
  </cols>
  <sheetData>
    <row r="2" spans="1:16" ht="15" x14ac:dyDescent="0.25">
      <c r="B2" s="1069" t="s">
        <v>2</v>
      </c>
      <c r="C2" s="1070"/>
      <c r="D2" s="1070"/>
      <c r="E2" s="1070"/>
      <c r="F2" s="1070"/>
      <c r="G2" s="1070"/>
      <c r="H2" s="1070"/>
      <c r="I2" s="1070"/>
      <c r="J2" s="1070"/>
      <c r="K2" s="1070"/>
      <c r="L2" s="1070"/>
      <c r="M2" s="1070"/>
      <c r="N2" s="1070"/>
      <c r="O2" s="1070"/>
      <c r="P2" s="1070"/>
    </row>
    <row r="4" spans="1:16" ht="15" x14ac:dyDescent="0.25">
      <c r="B4" s="1080" t="s">
        <v>3</v>
      </c>
      <c r="C4" s="1080"/>
      <c r="D4" s="1080"/>
      <c r="E4" s="1080"/>
      <c r="F4" s="1080"/>
      <c r="G4" s="1080"/>
      <c r="H4" s="1080"/>
      <c r="I4" s="1080"/>
      <c r="J4" s="1080"/>
      <c r="K4" s="1080"/>
      <c r="L4" s="1080"/>
      <c r="M4" s="1080"/>
      <c r="N4" s="1080"/>
      <c r="O4" s="1080"/>
      <c r="P4" s="1080"/>
    </row>
    <row r="5" spans="1:16" s="59" customFormat="1" ht="15" x14ac:dyDescent="0.25">
      <c r="A5" s="1083" t="s">
        <v>4</v>
      </c>
      <c r="B5" s="1083"/>
      <c r="C5" s="1083"/>
      <c r="D5" s="1083"/>
      <c r="E5" s="1083"/>
      <c r="F5" s="1083"/>
      <c r="G5" s="1083"/>
      <c r="H5" s="1083"/>
      <c r="I5" s="1083"/>
      <c r="J5" s="1083"/>
      <c r="K5" s="1083"/>
      <c r="L5" s="1083"/>
    </row>
    <row r="6" spans="1:16" ht="15" thickBot="1" x14ac:dyDescent="0.3"/>
    <row r="7" spans="1:16" ht="15.75" thickBot="1" x14ac:dyDescent="0.3">
      <c r="B7" s="238" t="s">
        <v>5</v>
      </c>
      <c r="C7" s="1075" t="s">
        <v>1410</v>
      </c>
      <c r="D7" s="1075"/>
      <c r="E7" s="1075"/>
      <c r="F7" s="1075"/>
      <c r="G7" s="1075"/>
      <c r="H7" s="1075"/>
      <c r="I7" s="1075"/>
      <c r="J7" s="1075"/>
      <c r="K7" s="1075"/>
      <c r="L7" s="1075"/>
      <c r="M7" s="1075"/>
      <c r="N7" s="1076"/>
    </row>
    <row r="8" spans="1:16" ht="15.75" thickBot="1" x14ac:dyDescent="0.3">
      <c r="B8" s="238" t="s">
        <v>6</v>
      </c>
      <c r="C8" s="1075" t="s">
        <v>1411</v>
      </c>
      <c r="D8" s="1075"/>
      <c r="E8" s="1075"/>
      <c r="F8" s="1075"/>
      <c r="G8" s="1075"/>
      <c r="H8" s="1075"/>
      <c r="I8" s="1075"/>
      <c r="J8" s="1075"/>
      <c r="K8" s="1075"/>
      <c r="L8" s="1075"/>
      <c r="M8" s="1075"/>
      <c r="N8" s="1076"/>
    </row>
    <row r="9" spans="1:16" ht="15.75" thickBot="1" x14ac:dyDescent="0.3">
      <c r="B9" s="238" t="s">
        <v>7</v>
      </c>
      <c r="C9" s="1075" t="s">
        <v>1412</v>
      </c>
      <c r="D9" s="1075"/>
      <c r="E9" s="1075"/>
      <c r="F9" s="1075"/>
      <c r="G9" s="1075"/>
      <c r="H9" s="1075"/>
      <c r="I9" s="1075"/>
      <c r="J9" s="1075"/>
      <c r="K9" s="1075"/>
      <c r="L9" s="1075"/>
      <c r="M9" s="1075"/>
      <c r="N9" s="1076"/>
    </row>
    <row r="10" spans="1:16" ht="15.75" thickBot="1" x14ac:dyDescent="0.3">
      <c r="B10" s="238" t="s">
        <v>8</v>
      </c>
      <c r="C10" s="1075" t="s">
        <v>1413</v>
      </c>
      <c r="D10" s="1075"/>
      <c r="E10" s="1075"/>
      <c r="F10" s="1075"/>
      <c r="G10" s="1075"/>
      <c r="H10" s="1075"/>
      <c r="I10" s="1075"/>
      <c r="J10" s="1075"/>
      <c r="K10" s="1075"/>
      <c r="L10" s="1075"/>
      <c r="M10" s="1075"/>
      <c r="N10" s="1076"/>
    </row>
    <row r="11" spans="1:16" ht="15.75" thickBot="1" x14ac:dyDescent="0.3">
      <c r="B11" s="238" t="s">
        <v>9</v>
      </c>
      <c r="C11" s="1077">
        <v>29</v>
      </c>
      <c r="D11" s="1077"/>
      <c r="E11" s="1078"/>
      <c r="F11" s="60"/>
      <c r="G11" s="60"/>
      <c r="H11" s="60"/>
      <c r="I11" s="60"/>
      <c r="J11" s="60"/>
      <c r="K11" s="60"/>
      <c r="L11" s="60"/>
      <c r="M11" s="60"/>
      <c r="N11" s="61"/>
    </row>
    <row r="12" spans="1:16" ht="15.75" thickBot="1" x14ac:dyDescent="0.3">
      <c r="B12" s="35" t="s">
        <v>10</v>
      </c>
      <c r="C12" s="38">
        <v>42021</v>
      </c>
      <c r="D12" s="207"/>
      <c r="E12" s="207"/>
      <c r="F12" s="207"/>
      <c r="G12" s="207"/>
      <c r="H12" s="207"/>
      <c r="I12" s="207"/>
      <c r="J12" s="207"/>
      <c r="K12" s="207"/>
      <c r="L12" s="207"/>
      <c r="M12" s="207"/>
      <c r="N12" s="208"/>
    </row>
    <row r="13" spans="1:16" ht="15" x14ac:dyDescent="0.25">
      <c r="B13" s="36"/>
      <c r="C13" s="39"/>
      <c r="D13" s="239"/>
      <c r="E13" s="239"/>
      <c r="F13" s="239"/>
      <c r="G13" s="239"/>
      <c r="H13" s="239"/>
      <c r="I13" s="62"/>
      <c r="J13" s="62"/>
      <c r="K13" s="62"/>
      <c r="L13" s="62"/>
      <c r="M13" s="62"/>
      <c r="N13" s="239"/>
    </row>
    <row r="14" spans="1:16" ht="15" x14ac:dyDescent="0.25">
      <c r="I14" s="62"/>
      <c r="J14" s="62"/>
      <c r="K14" s="62"/>
      <c r="L14" s="62"/>
      <c r="M14" s="62"/>
      <c r="N14" s="63"/>
    </row>
    <row r="15" spans="1:16" ht="30" customHeight="1" x14ac:dyDescent="0.25">
      <c r="B15" s="1071" t="s">
        <v>11</v>
      </c>
      <c r="C15" s="1071"/>
      <c r="D15" s="205" t="s">
        <v>12</v>
      </c>
      <c r="E15" s="205" t="s">
        <v>13</v>
      </c>
      <c r="F15" s="205" t="s">
        <v>14</v>
      </c>
      <c r="G15" s="64"/>
      <c r="I15" s="40"/>
      <c r="J15" s="40"/>
      <c r="K15" s="40"/>
      <c r="L15" s="40"/>
      <c r="M15" s="40"/>
      <c r="N15" s="63"/>
    </row>
    <row r="16" spans="1:16" ht="15" x14ac:dyDescent="0.25">
      <c r="B16" s="1071"/>
      <c r="C16" s="1071"/>
      <c r="D16" s="205">
        <v>29</v>
      </c>
      <c r="E16" s="65">
        <v>1328129860</v>
      </c>
      <c r="F16" s="65">
        <v>470</v>
      </c>
      <c r="G16" s="66"/>
      <c r="I16" s="41"/>
      <c r="J16" s="41"/>
      <c r="K16" s="41"/>
      <c r="L16" s="41"/>
      <c r="M16" s="41"/>
      <c r="N16" s="63"/>
    </row>
    <row r="17" spans="1:14" ht="15" x14ac:dyDescent="0.25">
      <c r="B17" s="1071"/>
      <c r="C17" s="1071"/>
      <c r="D17" s="205"/>
      <c r="E17" s="65"/>
      <c r="F17" s="65"/>
      <c r="G17" s="66"/>
      <c r="I17" s="41"/>
      <c r="J17" s="41"/>
      <c r="K17" s="41"/>
      <c r="L17" s="41"/>
      <c r="M17" s="41"/>
      <c r="N17" s="63"/>
    </row>
    <row r="18" spans="1:14" ht="15" x14ac:dyDescent="0.25">
      <c r="B18" s="1071"/>
      <c r="C18" s="1071"/>
      <c r="D18" s="205"/>
      <c r="E18" s="67"/>
      <c r="F18" s="65"/>
      <c r="G18" s="66"/>
      <c r="I18" s="41"/>
      <c r="J18" s="41"/>
      <c r="K18" s="41"/>
      <c r="L18" s="41"/>
      <c r="M18" s="41"/>
      <c r="N18" s="63"/>
    </row>
    <row r="19" spans="1:14" ht="15" x14ac:dyDescent="0.25">
      <c r="B19" s="1071"/>
      <c r="C19" s="1071"/>
      <c r="D19" s="205"/>
      <c r="E19" s="67"/>
      <c r="F19" s="65"/>
      <c r="G19" s="66"/>
      <c r="H19" s="42"/>
      <c r="I19" s="41"/>
      <c r="J19" s="41"/>
      <c r="K19" s="41"/>
      <c r="L19" s="41"/>
      <c r="M19" s="41"/>
      <c r="N19" s="68"/>
    </row>
    <row r="20" spans="1:14" ht="15" x14ac:dyDescent="0.25">
      <c r="B20" s="1071"/>
      <c r="C20" s="1071"/>
      <c r="D20" s="205"/>
      <c r="E20" s="67"/>
      <c r="F20" s="65"/>
      <c r="G20" s="66"/>
      <c r="H20" s="42"/>
      <c r="I20" s="43"/>
      <c r="J20" s="43"/>
      <c r="K20" s="43"/>
      <c r="L20" s="43"/>
      <c r="M20" s="43"/>
      <c r="N20" s="68"/>
    </row>
    <row r="21" spans="1:14" ht="15" x14ac:dyDescent="0.25">
      <c r="B21" s="1071"/>
      <c r="C21" s="1071"/>
      <c r="D21" s="205"/>
      <c r="E21" s="67"/>
      <c r="F21" s="65"/>
      <c r="G21" s="66"/>
      <c r="H21" s="42"/>
      <c r="I21" s="62"/>
      <c r="J21" s="62"/>
      <c r="K21" s="62"/>
      <c r="L21" s="62"/>
      <c r="M21" s="62"/>
      <c r="N21" s="68"/>
    </row>
    <row r="22" spans="1:14" ht="15" x14ac:dyDescent="0.25">
      <c r="B22" s="1071"/>
      <c r="C22" s="1071"/>
      <c r="D22" s="205"/>
      <c r="E22" s="67"/>
      <c r="F22" s="65"/>
      <c r="G22" s="66"/>
      <c r="H22" s="42"/>
      <c r="I22" s="62"/>
      <c r="J22" s="62"/>
      <c r="K22" s="62"/>
      <c r="L22" s="62"/>
      <c r="M22" s="62"/>
      <c r="N22" s="68"/>
    </row>
    <row r="23" spans="1:14" ht="15.75" thickBot="1" x14ac:dyDescent="0.3">
      <c r="B23" s="1056" t="s">
        <v>15</v>
      </c>
      <c r="C23" s="1058"/>
      <c r="D23" s="205"/>
      <c r="E23" s="69">
        <f>SUM(E16:E22)</f>
        <v>1328129860</v>
      </c>
      <c r="F23" s="65">
        <f>SUM(F16:F22)</f>
        <v>470</v>
      </c>
      <c r="G23" s="66"/>
      <c r="H23" s="42"/>
      <c r="I23" s="62"/>
      <c r="J23" s="62"/>
      <c r="K23" s="62"/>
      <c r="L23" s="62"/>
      <c r="M23" s="62"/>
      <c r="N23" s="68"/>
    </row>
    <row r="24" spans="1:14" ht="43.5" thickBot="1" x14ac:dyDescent="0.3">
      <c r="A24" s="35"/>
      <c r="B24" s="212" t="s">
        <v>16</v>
      </c>
      <c r="C24" s="212" t="s">
        <v>17</v>
      </c>
      <c r="E24" s="40"/>
      <c r="F24" s="40"/>
      <c r="G24" s="40"/>
      <c r="H24" s="40"/>
      <c r="I24" s="36"/>
      <c r="J24" s="36"/>
      <c r="K24" s="36"/>
      <c r="L24" s="36"/>
      <c r="M24" s="36"/>
    </row>
    <row r="25" spans="1:14" ht="15.75" thickBot="1" x14ac:dyDescent="0.3">
      <c r="A25" s="70">
        <v>1</v>
      </c>
      <c r="C25" s="71">
        <f>+F23*80%</f>
        <v>376</v>
      </c>
      <c r="D25" s="41"/>
      <c r="E25" s="72">
        <f>E23</f>
        <v>1328129860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205" t="s">
        <v>19</v>
      </c>
      <c r="C30" s="205" t="s">
        <v>0</v>
      </c>
      <c r="D30" s="205" t="s">
        <v>20</v>
      </c>
      <c r="E30" s="59"/>
      <c r="F30" s="59"/>
      <c r="G30" s="59"/>
      <c r="H30" s="59"/>
      <c r="I30" s="62"/>
      <c r="J30" s="62"/>
      <c r="K30" s="62"/>
      <c r="L30" s="62"/>
      <c r="M30" s="62"/>
      <c r="N30" s="63"/>
    </row>
    <row r="31" spans="1:14" ht="15" x14ac:dyDescent="0.2">
      <c r="A31" s="74"/>
      <c r="B31" s="213" t="s">
        <v>22</v>
      </c>
      <c r="C31" s="204" t="s">
        <v>23</v>
      </c>
      <c r="D31" s="213"/>
      <c r="E31" s="59"/>
      <c r="F31" s="59"/>
      <c r="G31" s="59"/>
      <c r="H31" s="59"/>
      <c r="I31" s="62"/>
      <c r="J31" s="62"/>
      <c r="K31" s="62"/>
      <c r="L31" s="62"/>
      <c r="M31" s="62"/>
      <c r="N31" s="63"/>
    </row>
    <row r="32" spans="1:14" ht="15" x14ac:dyDescent="0.2">
      <c r="A32" s="74"/>
      <c r="B32" s="213" t="s">
        <v>24</v>
      </c>
      <c r="C32" s="204" t="s">
        <v>23</v>
      </c>
      <c r="D32" s="213"/>
      <c r="E32" s="59"/>
      <c r="F32" s="59"/>
      <c r="G32" s="59"/>
      <c r="H32" s="59"/>
      <c r="I32" s="62"/>
      <c r="J32" s="62"/>
      <c r="K32" s="62"/>
      <c r="L32" s="62"/>
      <c r="M32" s="62"/>
      <c r="N32" s="63"/>
    </row>
    <row r="33" spans="1:14" ht="15" x14ac:dyDescent="0.2">
      <c r="A33" s="74"/>
      <c r="B33" s="213" t="s">
        <v>25</v>
      </c>
      <c r="C33" s="204" t="s">
        <v>23</v>
      </c>
      <c r="D33" s="204"/>
      <c r="E33" s="59"/>
      <c r="F33" s="59"/>
      <c r="G33" s="59"/>
      <c r="H33" s="59"/>
      <c r="I33" s="62"/>
      <c r="J33" s="62"/>
      <c r="K33" s="62"/>
      <c r="L33" s="62"/>
      <c r="M33" s="62"/>
      <c r="N33" s="63"/>
    </row>
    <row r="34" spans="1:14" ht="15" x14ac:dyDescent="0.2">
      <c r="A34" s="74"/>
      <c r="B34" s="213" t="s">
        <v>26</v>
      </c>
      <c r="C34" s="204" t="s">
        <v>23</v>
      </c>
      <c r="D34" s="204"/>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205" t="s">
        <v>19</v>
      </c>
      <c r="C40" s="205" t="s">
        <v>28</v>
      </c>
      <c r="D40" s="206" t="s">
        <v>29</v>
      </c>
      <c r="E40" s="206" t="s">
        <v>30</v>
      </c>
      <c r="F40" s="59"/>
      <c r="G40" s="59"/>
      <c r="H40" s="59"/>
      <c r="I40" s="62"/>
      <c r="J40" s="62"/>
      <c r="K40" s="62"/>
      <c r="L40" s="62"/>
      <c r="M40" s="62"/>
      <c r="N40" s="63"/>
    </row>
    <row r="41" spans="1:14" ht="42.75" x14ac:dyDescent="0.2">
      <c r="A41" s="74"/>
      <c r="B41" s="76" t="s">
        <v>31</v>
      </c>
      <c r="C41" s="141">
        <v>40</v>
      </c>
      <c r="D41" s="204">
        <v>0</v>
      </c>
      <c r="E41" s="1052">
        <f>+D41+D42</f>
        <v>60</v>
      </c>
      <c r="F41" s="59"/>
      <c r="G41" s="59"/>
      <c r="H41" s="59"/>
      <c r="I41" s="62"/>
      <c r="J41" s="62"/>
      <c r="K41" s="62"/>
      <c r="L41" s="62"/>
      <c r="M41" s="62"/>
      <c r="N41" s="63"/>
    </row>
    <row r="42" spans="1:14" ht="71.25" x14ac:dyDescent="0.2">
      <c r="A42" s="74"/>
      <c r="B42" s="76" t="s">
        <v>32</v>
      </c>
      <c r="C42" s="141">
        <v>60</v>
      </c>
      <c r="D42" s="204">
        <v>60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M47" s="77"/>
      <c r="N47" s="77"/>
    </row>
    <row r="48" spans="1:14" ht="15" thickBot="1" x14ac:dyDescent="0.3">
      <c r="M48" s="77"/>
      <c r="N48" s="77"/>
    </row>
    <row r="49" spans="1:26" s="62" customFormat="1" ht="75"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200" t="s">
        <v>48</v>
      </c>
      <c r="Q49" s="200" t="s">
        <v>49</v>
      </c>
    </row>
    <row r="50" spans="1:26" s="129" customFormat="1" ht="28.5" x14ac:dyDescent="0.25">
      <c r="A50" s="141">
        <v>1</v>
      </c>
      <c r="B50" s="4" t="s">
        <v>1413</v>
      </c>
      <c r="C50" s="4" t="s">
        <v>1413</v>
      </c>
      <c r="D50" s="4" t="s">
        <v>486</v>
      </c>
      <c r="E50" s="4" t="s">
        <v>1489</v>
      </c>
      <c r="F50" s="5" t="s">
        <v>0</v>
      </c>
      <c r="G50" s="223">
        <v>0.25</v>
      </c>
      <c r="H50" s="224">
        <v>40574</v>
      </c>
      <c r="I50" s="224">
        <v>40908</v>
      </c>
      <c r="J50" s="225" t="s">
        <v>20</v>
      </c>
      <c r="K50" s="263">
        <v>11</v>
      </c>
      <c r="L50" s="228">
        <v>0</v>
      </c>
      <c r="M50" s="6">
        <v>330</v>
      </c>
      <c r="N50" s="228">
        <v>330</v>
      </c>
      <c r="O50" s="229">
        <v>172957282</v>
      </c>
      <c r="P50" s="229" t="s">
        <v>1490</v>
      </c>
      <c r="Q50" s="76" t="s">
        <v>1491</v>
      </c>
      <c r="R50" s="8"/>
      <c r="S50" s="8"/>
      <c r="T50" s="8"/>
      <c r="U50" s="8"/>
      <c r="V50" s="8"/>
      <c r="W50" s="8"/>
      <c r="X50" s="8"/>
      <c r="Y50" s="8"/>
      <c r="Z50" s="8"/>
    </row>
    <row r="51" spans="1:26" s="129" customFormat="1" ht="117.75" x14ac:dyDescent="0.25">
      <c r="A51" s="141">
        <f>+A50+1</f>
        <v>2</v>
      </c>
      <c r="B51" s="4" t="s">
        <v>1412</v>
      </c>
      <c r="C51" s="4" t="s">
        <v>1412</v>
      </c>
      <c r="D51" s="129" t="s">
        <v>1492</v>
      </c>
      <c r="E51" s="4" t="s">
        <v>1493</v>
      </c>
      <c r="F51" s="5" t="s">
        <v>0</v>
      </c>
      <c r="G51" s="223">
        <v>0.25</v>
      </c>
      <c r="H51" s="224">
        <v>40973</v>
      </c>
      <c r="I51" s="224">
        <v>41590</v>
      </c>
      <c r="J51" s="225" t="s">
        <v>20</v>
      </c>
      <c r="K51" s="263">
        <f>(I51-H51)/30</f>
        <v>20.566666666666666</v>
      </c>
      <c r="L51" s="228">
        <v>0</v>
      </c>
      <c r="M51" s="6">
        <v>100</v>
      </c>
      <c r="N51" s="228">
        <v>100</v>
      </c>
      <c r="O51" s="229">
        <v>30000000</v>
      </c>
      <c r="P51" s="229">
        <v>226</v>
      </c>
      <c r="Q51" s="76" t="s">
        <v>1494</v>
      </c>
      <c r="R51" s="8"/>
      <c r="S51" s="8"/>
      <c r="T51" s="8"/>
      <c r="U51" s="8"/>
      <c r="V51" s="8"/>
      <c r="W51" s="8"/>
      <c r="X51" s="8"/>
      <c r="Y51" s="8"/>
      <c r="Z51" s="8"/>
    </row>
    <row r="52" spans="1:26" s="129" customFormat="1" ht="57" x14ac:dyDescent="0.25">
      <c r="A52" s="141">
        <f t="shared" ref="A52" si="0">+A51+1</f>
        <v>3</v>
      </c>
      <c r="B52" s="4" t="s">
        <v>1418</v>
      </c>
      <c r="C52" s="4" t="s">
        <v>1495</v>
      </c>
      <c r="D52" s="4" t="s">
        <v>1496</v>
      </c>
      <c r="E52" s="4" t="s">
        <v>1497</v>
      </c>
      <c r="F52" s="5" t="s">
        <v>0</v>
      </c>
      <c r="G52" s="223">
        <v>0.5</v>
      </c>
      <c r="H52" s="224">
        <v>40162</v>
      </c>
      <c r="I52" s="224">
        <v>40921</v>
      </c>
      <c r="J52" s="225" t="s">
        <v>20</v>
      </c>
      <c r="K52" s="263">
        <v>23.93</v>
      </c>
      <c r="L52" s="228">
        <v>1</v>
      </c>
      <c r="M52" s="6">
        <v>2640</v>
      </c>
      <c r="N52" s="228">
        <v>2640</v>
      </c>
      <c r="O52" s="229">
        <v>936500000</v>
      </c>
      <c r="P52" s="229" t="s">
        <v>1498</v>
      </c>
      <c r="Q52" s="76" t="s">
        <v>1499</v>
      </c>
      <c r="R52" s="8"/>
      <c r="S52" s="8"/>
      <c r="T52" s="8"/>
      <c r="U52" s="8"/>
      <c r="V52" s="8"/>
      <c r="W52" s="8"/>
      <c r="X52" s="8"/>
      <c r="Y52" s="8"/>
      <c r="Z52" s="8"/>
    </row>
    <row r="53" spans="1:26" s="129" customFormat="1" ht="15" x14ac:dyDescent="0.25">
      <c r="A53" s="141"/>
      <c r="B53" s="26" t="s">
        <v>30</v>
      </c>
      <c r="C53" s="5"/>
      <c r="D53" s="4"/>
      <c r="E53" s="240"/>
      <c r="F53" s="5"/>
      <c r="G53" s="5"/>
      <c r="H53" s="5"/>
      <c r="I53" s="225"/>
      <c r="J53" s="225"/>
      <c r="K53" s="241">
        <f>SUM(K50:K52)</f>
        <v>55.49666666666667</v>
      </c>
      <c r="L53" s="241">
        <f>SUM(L50:L52)</f>
        <v>1</v>
      </c>
      <c r="M53" s="241">
        <f>SUM(M50:M52)</f>
        <v>3070</v>
      </c>
      <c r="N53" s="242">
        <f>SUM(N50:N52)</f>
        <v>3070</v>
      </c>
      <c r="O53" s="243"/>
      <c r="P53" s="243"/>
      <c r="Q53" s="211"/>
    </row>
    <row r="54" spans="1:26" x14ac:dyDescent="0.25">
      <c r="E54" s="46"/>
      <c r="K54" s="47"/>
    </row>
    <row r="55" spans="1:26" ht="15" x14ac:dyDescent="0.25">
      <c r="B55" s="1049" t="s">
        <v>51</v>
      </c>
      <c r="C55" s="1049" t="s">
        <v>52</v>
      </c>
      <c r="D55" s="1080" t="s">
        <v>53</v>
      </c>
      <c r="E55" s="1080"/>
      <c r="K55" s="48"/>
      <c r="L55" s="48"/>
      <c r="M55" s="48"/>
    </row>
    <row r="56" spans="1:26" ht="15" x14ac:dyDescent="0.25">
      <c r="B56" s="1051"/>
      <c r="C56" s="1051"/>
      <c r="D56" s="206" t="s">
        <v>54</v>
      </c>
      <c r="E56" s="49" t="s">
        <v>55</v>
      </c>
      <c r="H56" s="244"/>
      <c r="I56" s="51"/>
      <c r="K56" s="51"/>
      <c r="L56" s="48"/>
    </row>
    <row r="57" spans="1:26" ht="15" x14ac:dyDescent="0.25">
      <c r="B57" s="50" t="s">
        <v>56</v>
      </c>
      <c r="C57" s="52">
        <f>+K53</f>
        <v>55.49666666666667</v>
      </c>
      <c r="D57" s="204" t="s">
        <v>23</v>
      </c>
      <c r="E57" s="204"/>
      <c r="F57" s="245"/>
      <c r="G57" s="245"/>
      <c r="H57" s="245"/>
      <c r="I57" s="245"/>
      <c r="J57" s="245"/>
      <c r="L57" s="246"/>
      <c r="M57" s="245"/>
    </row>
    <row r="58" spans="1:26" ht="15" x14ac:dyDescent="0.25">
      <c r="B58" s="50" t="s">
        <v>57</v>
      </c>
      <c r="C58" s="54">
        <f>+M53</f>
        <v>3070</v>
      </c>
      <c r="D58" s="204" t="s">
        <v>23</v>
      </c>
      <c r="E58" s="204"/>
    </row>
    <row r="59" spans="1:26" x14ac:dyDescent="0.25">
      <c r="B59" s="74"/>
      <c r="C59" s="1081"/>
      <c r="D59" s="1081"/>
      <c r="E59" s="1081"/>
      <c r="F59" s="1081"/>
      <c r="G59" s="1081"/>
      <c r="H59" s="1081"/>
      <c r="I59" s="1081"/>
      <c r="J59" s="1081"/>
      <c r="K59" s="1081"/>
      <c r="L59" s="1081"/>
      <c r="M59" s="1081"/>
      <c r="N59" s="1081"/>
    </row>
    <row r="60" spans="1:26" ht="15" thickBot="1" x14ac:dyDescent="0.3"/>
    <row r="61" spans="1:26" ht="15.75" thickBot="1" x14ac:dyDescent="0.3">
      <c r="B61" s="1082" t="s">
        <v>58</v>
      </c>
      <c r="C61" s="1082"/>
      <c r="D61" s="1082"/>
      <c r="E61" s="1082"/>
      <c r="F61" s="1082"/>
      <c r="G61" s="1082"/>
      <c r="H61" s="1082"/>
      <c r="I61" s="1082"/>
      <c r="J61" s="1082"/>
      <c r="K61" s="1082"/>
      <c r="L61" s="1082"/>
      <c r="M61" s="1082"/>
      <c r="N61" s="1082"/>
    </row>
    <row r="64" spans="1:26" ht="90" x14ac:dyDescent="0.25">
      <c r="B64" s="205" t="s">
        <v>59</v>
      </c>
      <c r="C64" s="80" t="s">
        <v>60</v>
      </c>
      <c r="D64" s="80" t="s">
        <v>61</v>
      </c>
      <c r="E64" s="80" t="s">
        <v>62</v>
      </c>
      <c r="F64" s="80" t="s">
        <v>63</v>
      </c>
      <c r="G64" s="80" t="s">
        <v>64</v>
      </c>
      <c r="H64" s="80" t="s">
        <v>498</v>
      </c>
      <c r="I64" s="205" t="s">
        <v>65</v>
      </c>
      <c r="J64" s="80" t="s">
        <v>66</v>
      </c>
      <c r="K64" s="80" t="s">
        <v>67</v>
      </c>
      <c r="L64" s="80" t="s">
        <v>68</v>
      </c>
      <c r="M64" s="80" t="s">
        <v>69</v>
      </c>
      <c r="N64" s="81" t="s">
        <v>70</v>
      </c>
      <c r="O64" s="81" t="s">
        <v>71</v>
      </c>
      <c r="P64" s="1056" t="s">
        <v>21</v>
      </c>
      <c r="Q64" s="1058"/>
      <c r="R64" s="80" t="s">
        <v>72</v>
      </c>
    </row>
    <row r="65" spans="2:18" ht="261" customHeight="1" x14ac:dyDescent="0.25">
      <c r="B65" s="141" t="s">
        <v>499</v>
      </c>
      <c r="C65" s="141" t="s">
        <v>117</v>
      </c>
      <c r="D65" s="76" t="s">
        <v>1500</v>
      </c>
      <c r="E65" s="141">
        <v>110</v>
      </c>
      <c r="F65" s="141" t="s">
        <v>20</v>
      </c>
      <c r="G65" s="198" t="s">
        <v>0</v>
      </c>
      <c r="H65" s="141" t="s">
        <v>0</v>
      </c>
      <c r="I65" s="141" t="s">
        <v>20</v>
      </c>
      <c r="J65" s="141" t="s">
        <v>50</v>
      </c>
      <c r="K65" s="141" t="s">
        <v>0</v>
      </c>
      <c r="L65" s="141" t="s">
        <v>0</v>
      </c>
      <c r="M65" s="141" t="s">
        <v>0</v>
      </c>
      <c r="N65" s="141" t="s">
        <v>0</v>
      </c>
      <c r="O65" s="141" t="s">
        <v>0</v>
      </c>
      <c r="P65" s="1169" t="s">
        <v>1501</v>
      </c>
      <c r="Q65" s="1170"/>
      <c r="R65" s="141" t="s">
        <v>0</v>
      </c>
    </row>
    <row r="66" spans="2:18" ht="255.75" customHeight="1" x14ac:dyDescent="0.25">
      <c r="B66" s="141" t="s">
        <v>499</v>
      </c>
      <c r="C66" s="141" t="s">
        <v>117</v>
      </c>
      <c r="D66" s="76" t="s">
        <v>1502</v>
      </c>
      <c r="E66" s="141">
        <v>140</v>
      </c>
      <c r="F66" s="141" t="s">
        <v>20</v>
      </c>
      <c r="G66" s="198" t="s">
        <v>0</v>
      </c>
      <c r="H66" s="141" t="s">
        <v>0</v>
      </c>
      <c r="I66" s="141" t="s">
        <v>20</v>
      </c>
      <c r="J66" s="141" t="s">
        <v>50</v>
      </c>
      <c r="K66" s="141" t="s">
        <v>0</v>
      </c>
      <c r="L66" s="141" t="s">
        <v>0</v>
      </c>
      <c r="M66" s="141" t="s">
        <v>0</v>
      </c>
      <c r="N66" s="141" t="s">
        <v>0</v>
      </c>
      <c r="O66" s="141" t="s">
        <v>0</v>
      </c>
      <c r="P66" s="1169" t="s">
        <v>1503</v>
      </c>
      <c r="Q66" s="1170"/>
      <c r="R66" s="141" t="s">
        <v>0</v>
      </c>
    </row>
    <row r="67" spans="2:18" ht="60.75" customHeight="1" x14ac:dyDescent="0.25">
      <c r="B67" s="141" t="s">
        <v>113</v>
      </c>
      <c r="C67" s="141" t="s">
        <v>117</v>
      </c>
      <c r="D67" s="76" t="s">
        <v>1504</v>
      </c>
      <c r="E67" s="141">
        <v>120</v>
      </c>
      <c r="F67" s="141" t="s">
        <v>20</v>
      </c>
      <c r="G67" s="198" t="s">
        <v>20</v>
      </c>
      <c r="H67" s="141" t="s">
        <v>0</v>
      </c>
      <c r="I67" s="141" t="s">
        <v>20</v>
      </c>
      <c r="J67" s="141" t="s">
        <v>50</v>
      </c>
      <c r="K67" s="141" t="s">
        <v>0</v>
      </c>
      <c r="L67" s="141" t="s">
        <v>0</v>
      </c>
      <c r="M67" s="141" t="s">
        <v>0</v>
      </c>
      <c r="N67" s="141" t="s">
        <v>0</v>
      </c>
      <c r="O67" s="141" t="s">
        <v>0</v>
      </c>
      <c r="P67" s="1169" t="s">
        <v>1505</v>
      </c>
      <c r="Q67" s="1170"/>
      <c r="R67" s="141" t="s">
        <v>0</v>
      </c>
    </row>
    <row r="68" spans="2:18" ht="60.75" customHeight="1" x14ac:dyDescent="0.25">
      <c r="B68" s="141" t="s">
        <v>113</v>
      </c>
      <c r="C68" s="141" t="s">
        <v>117</v>
      </c>
      <c r="D68" s="76" t="s">
        <v>1506</v>
      </c>
      <c r="E68" s="141">
        <v>100</v>
      </c>
      <c r="F68" s="141" t="s">
        <v>20</v>
      </c>
      <c r="G68" s="198" t="s">
        <v>20</v>
      </c>
      <c r="H68" s="141" t="s">
        <v>0</v>
      </c>
      <c r="I68" s="141" t="s">
        <v>20</v>
      </c>
      <c r="J68" s="141" t="s">
        <v>50</v>
      </c>
      <c r="K68" s="141" t="s">
        <v>0</v>
      </c>
      <c r="L68" s="141" t="s">
        <v>0</v>
      </c>
      <c r="M68" s="141" t="s">
        <v>0</v>
      </c>
      <c r="N68" s="141" t="s">
        <v>0</v>
      </c>
      <c r="O68" s="141" t="s">
        <v>0</v>
      </c>
      <c r="P68" s="1169" t="s">
        <v>1507</v>
      </c>
      <c r="Q68" s="1170"/>
      <c r="R68" s="141" t="s">
        <v>0</v>
      </c>
    </row>
    <row r="69" spans="2:18" x14ac:dyDescent="0.25">
      <c r="B69" s="31" t="s">
        <v>73</v>
      </c>
      <c r="H69" s="213"/>
      <c r="I69" s="213"/>
    </row>
    <row r="70" spans="2:18" x14ac:dyDescent="0.25">
      <c r="B70" s="31" t="s">
        <v>74</v>
      </c>
    </row>
    <row r="71" spans="2:18" x14ac:dyDescent="0.25">
      <c r="B71" s="31" t="s">
        <v>75</v>
      </c>
    </row>
    <row r="73" spans="2:18" ht="15" thickBot="1" x14ac:dyDescent="0.3"/>
    <row r="74" spans="2:18" ht="15.75" thickBot="1" x14ac:dyDescent="0.3">
      <c r="B74" s="1063" t="s">
        <v>76</v>
      </c>
      <c r="C74" s="1064"/>
      <c r="D74" s="1064"/>
      <c r="E74" s="1064"/>
      <c r="F74" s="1064"/>
      <c r="G74" s="1064"/>
      <c r="H74" s="1064"/>
      <c r="I74" s="1064"/>
      <c r="J74" s="1064"/>
      <c r="K74" s="1064"/>
      <c r="L74" s="1064"/>
      <c r="M74" s="1064"/>
      <c r="N74" s="1065"/>
    </row>
    <row r="79" spans="2:18" ht="15" x14ac:dyDescent="0.25">
      <c r="B79" s="1054" t="s">
        <v>77</v>
      </c>
      <c r="C79" s="1071" t="s">
        <v>78</v>
      </c>
      <c r="D79" s="1071" t="s">
        <v>79</v>
      </c>
      <c r="E79" s="1071" t="s">
        <v>80</v>
      </c>
      <c r="F79" s="1071" t="s">
        <v>81</v>
      </c>
      <c r="G79" s="1071" t="s">
        <v>82</v>
      </c>
      <c r="H79" s="1071" t="s">
        <v>83</v>
      </c>
      <c r="I79" s="1071" t="s">
        <v>84</v>
      </c>
      <c r="J79" s="1071" t="s">
        <v>85</v>
      </c>
      <c r="K79" s="1071"/>
      <c r="L79" s="1071"/>
      <c r="M79" s="1071" t="s">
        <v>86</v>
      </c>
      <c r="N79" s="1071" t="s">
        <v>478</v>
      </c>
      <c r="O79" s="1071" t="s">
        <v>479</v>
      </c>
      <c r="P79" s="1071" t="s">
        <v>21</v>
      </c>
      <c r="Q79" s="1071"/>
      <c r="R79" s="1073"/>
    </row>
    <row r="80" spans="2:18" ht="28.5" x14ac:dyDescent="0.2">
      <c r="B80" s="1055"/>
      <c r="C80" s="1071"/>
      <c r="D80" s="1071"/>
      <c r="E80" s="1071"/>
      <c r="F80" s="1071"/>
      <c r="G80" s="1071"/>
      <c r="H80" s="1071"/>
      <c r="I80" s="1071"/>
      <c r="J80" s="56" t="s">
        <v>87</v>
      </c>
      <c r="K80" s="37" t="s">
        <v>88</v>
      </c>
      <c r="L80" s="11" t="s">
        <v>89</v>
      </c>
      <c r="M80" s="1071"/>
      <c r="N80" s="1071"/>
      <c r="O80" s="1071"/>
      <c r="P80" s="1071"/>
      <c r="Q80" s="1071"/>
      <c r="R80" s="1073"/>
    </row>
    <row r="81" spans="2:18" ht="153.75" customHeight="1" x14ac:dyDescent="0.25">
      <c r="B81" s="141" t="s">
        <v>90</v>
      </c>
      <c r="C81" s="103" t="s">
        <v>120</v>
      </c>
      <c r="D81" s="141" t="s">
        <v>1508</v>
      </c>
      <c r="E81" s="413">
        <v>1082896828</v>
      </c>
      <c r="F81" s="141" t="s">
        <v>1509</v>
      </c>
      <c r="G81" s="141" t="s">
        <v>1510</v>
      </c>
      <c r="H81" s="7">
        <v>40446</v>
      </c>
      <c r="I81" s="413" t="s">
        <v>1239</v>
      </c>
      <c r="J81" s="141" t="s">
        <v>1433</v>
      </c>
      <c r="K81" s="7" t="s">
        <v>1481</v>
      </c>
      <c r="L81" s="7" t="s">
        <v>1441</v>
      </c>
      <c r="M81" s="141" t="s">
        <v>0</v>
      </c>
      <c r="N81" s="141" t="s">
        <v>0</v>
      </c>
      <c r="O81" s="141" t="s">
        <v>0</v>
      </c>
      <c r="P81" s="1168" t="s">
        <v>1511</v>
      </c>
      <c r="Q81" s="1168"/>
      <c r="R81" s="212"/>
    </row>
    <row r="82" spans="2:18" ht="147" customHeight="1" x14ac:dyDescent="0.25">
      <c r="B82" s="141" t="s">
        <v>90</v>
      </c>
      <c r="C82" s="103" t="s">
        <v>120</v>
      </c>
      <c r="D82" s="141" t="s">
        <v>1512</v>
      </c>
      <c r="E82" s="413">
        <v>36725140</v>
      </c>
      <c r="F82" s="141" t="s">
        <v>1513</v>
      </c>
      <c r="G82" s="141" t="s">
        <v>1444</v>
      </c>
      <c r="H82" s="7">
        <v>39066</v>
      </c>
      <c r="I82" s="413" t="s">
        <v>1239</v>
      </c>
      <c r="J82" s="141" t="s">
        <v>1433</v>
      </c>
      <c r="K82" s="7" t="s">
        <v>1514</v>
      </c>
      <c r="L82" s="7" t="s">
        <v>1515</v>
      </c>
      <c r="M82" s="141" t="s">
        <v>0</v>
      </c>
      <c r="N82" s="141" t="s">
        <v>0</v>
      </c>
      <c r="O82" s="141" t="s">
        <v>0</v>
      </c>
      <c r="P82" s="1168" t="s">
        <v>1516</v>
      </c>
      <c r="Q82" s="1168"/>
      <c r="R82" s="212"/>
    </row>
    <row r="83" spans="2:18" ht="147" customHeight="1" x14ac:dyDescent="0.25">
      <c r="B83" s="141" t="s">
        <v>90</v>
      </c>
      <c r="C83" s="103" t="s">
        <v>120</v>
      </c>
      <c r="D83" s="141" t="s">
        <v>1517</v>
      </c>
      <c r="E83" s="413">
        <v>1082895893</v>
      </c>
      <c r="F83" s="141" t="s">
        <v>568</v>
      </c>
      <c r="G83" s="141" t="s">
        <v>583</v>
      </c>
      <c r="H83" s="7">
        <v>41103</v>
      </c>
      <c r="I83" s="413" t="s">
        <v>1239</v>
      </c>
      <c r="J83" s="141" t="s">
        <v>1518</v>
      </c>
      <c r="K83" s="7" t="s">
        <v>1519</v>
      </c>
      <c r="L83" s="7" t="s">
        <v>1520</v>
      </c>
      <c r="M83" s="141" t="s">
        <v>0</v>
      </c>
      <c r="N83" s="141" t="s">
        <v>0</v>
      </c>
      <c r="O83" s="141" t="s">
        <v>0</v>
      </c>
      <c r="P83" s="1168" t="s">
        <v>1521</v>
      </c>
      <c r="Q83" s="1168"/>
      <c r="R83" s="212"/>
    </row>
    <row r="84" spans="2:18" ht="147" customHeight="1" x14ac:dyDescent="0.25">
      <c r="B84" s="141" t="s">
        <v>90</v>
      </c>
      <c r="C84" s="257" t="s">
        <v>120</v>
      </c>
      <c r="D84" s="141" t="s">
        <v>1522</v>
      </c>
      <c r="E84" s="413">
        <v>57466886</v>
      </c>
      <c r="F84" s="141" t="s">
        <v>1190</v>
      </c>
      <c r="G84" s="141" t="s">
        <v>1523</v>
      </c>
      <c r="H84" s="7">
        <v>40166</v>
      </c>
      <c r="I84" s="413" t="s">
        <v>1239</v>
      </c>
      <c r="J84" s="141" t="s">
        <v>1433</v>
      </c>
      <c r="K84" s="7" t="s">
        <v>1440</v>
      </c>
      <c r="L84" s="7" t="s">
        <v>1515</v>
      </c>
      <c r="M84" s="141" t="s">
        <v>0</v>
      </c>
      <c r="N84" s="141" t="s">
        <v>0</v>
      </c>
      <c r="O84" s="141" t="s">
        <v>20</v>
      </c>
      <c r="P84" s="1168" t="s">
        <v>1524</v>
      </c>
      <c r="Q84" s="1168"/>
      <c r="R84" s="212"/>
    </row>
    <row r="85" spans="2:18" ht="147" customHeight="1" x14ac:dyDescent="0.25">
      <c r="B85" s="141" t="s">
        <v>91</v>
      </c>
      <c r="C85" s="103" t="s">
        <v>120</v>
      </c>
      <c r="D85" s="141" t="s">
        <v>1525</v>
      </c>
      <c r="E85" s="413">
        <v>64696421</v>
      </c>
      <c r="F85" s="141" t="s">
        <v>1147</v>
      </c>
      <c r="G85" s="141" t="s">
        <v>1448</v>
      </c>
      <c r="H85" s="7">
        <v>39640</v>
      </c>
      <c r="I85" s="413" t="s">
        <v>1239</v>
      </c>
      <c r="J85" s="141" t="s">
        <v>1433</v>
      </c>
      <c r="K85" s="141" t="s">
        <v>1526</v>
      </c>
      <c r="L85" s="141" t="s">
        <v>91</v>
      </c>
      <c r="M85" s="141" t="s">
        <v>0</v>
      </c>
      <c r="N85" s="141" t="s">
        <v>0</v>
      </c>
      <c r="O85" s="141" t="s">
        <v>0</v>
      </c>
      <c r="P85" s="1168" t="s">
        <v>1527</v>
      </c>
      <c r="Q85" s="1168"/>
      <c r="R85" s="212"/>
    </row>
    <row r="86" spans="2:18" ht="147" customHeight="1" x14ac:dyDescent="0.25">
      <c r="B86" s="141" t="s">
        <v>91</v>
      </c>
      <c r="C86" s="103" t="s">
        <v>120</v>
      </c>
      <c r="D86" s="141" t="s">
        <v>1528</v>
      </c>
      <c r="E86" s="413">
        <v>73485252</v>
      </c>
      <c r="F86" s="141" t="s">
        <v>1153</v>
      </c>
      <c r="G86" s="141" t="s">
        <v>1529</v>
      </c>
      <c r="H86" s="7">
        <v>38492</v>
      </c>
      <c r="I86" s="141" t="s">
        <v>1449</v>
      </c>
      <c r="J86" s="141" t="s">
        <v>1530</v>
      </c>
      <c r="K86" s="7" t="s">
        <v>1531</v>
      </c>
      <c r="L86" s="141" t="s">
        <v>1532</v>
      </c>
      <c r="M86" s="141" t="s">
        <v>0</v>
      </c>
      <c r="N86" s="141" t="s">
        <v>0</v>
      </c>
      <c r="O86" s="141" t="s">
        <v>0</v>
      </c>
      <c r="P86" s="1168" t="s">
        <v>1533</v>
      </c>
      <c r="Q86" s="1168"/>
      <c r="R86" s="213"/>
    </row>
    <row r="87" spans="2:18" ht="147" customHeight="1" x14ac:dyDescent="0.25">
      <c r="B87" s="141" t="s">
        <v>91</v>
      </c>
      <c r="C87" s="103" t="s">
        <v>120</v>
      </c>
      <c r="D87" s="141" t="s">
        <v>1534</v>
      </c>
      <c r="E87" s="413">
        <v>32653109</v>
      </c>
      <c r="F87" s="141" t="s">
        <v>1147</v>
      </c>
      <c r="G87" s="141" t="s">
        <v>1510</v>
      </c>
      <c r="H87" s="7">
        <v>31604</v>
      </c>
      <c r="I87" s="141">
        <v>49757131</v>
      </c>
      <c r="J87" s="141" t="s">
        <v>1433</v>
      </c>
      <c r="K87" s="141" t="s">
        <v>1434</v>
      </c>
      <c r="L87" s="141" t="s">
        <v>1535</v>
      </c>
      <c r="M87" s="141" t="s">
        <v>0</v>
      </c>
      <c r="N87" s="141" t="s">
        <v>0</v>
      </c>
      <c r="O87" s="141" t="s">
        <v>0</v>
      </c>
      <c r="P87" s="1168" t="s">
        <v>1536</v>
      </c>
      <c r="Q87" s="1168"/>
      <c r="R87" s="213"/>
    </row>
    <row r="88" spans="2:18" ht="147" customHeight="1" x14ac:dyDescent="0.25">
      <c r="B88" s="141" t="s">
        <v>91</v>
      </c>
      <c r="C88" s="103" t="s">
        <v>120</v>
      </c>
      <c r="D88" s="141" t="s">
        <v>1537</v>
      </c>
      <c r="E88" s="413">
        <v>57438310</v>
      </c>
      <c r="F88" s="141" t="s">
        <v>1538</v>
      </c>
      <c r="G88" s="141" t="s">
        <v>1539</v>
      </c>
      <c r="H88" s="7">
        <v>35279</v>
      </c>
      <c r="I88" s="141">
        <v>125845</v>
      </c>
      <c r="J88" s="141" t="s">
        <v>1518</v>
      </c>
      <c r="K88" s="430" t="s">
        <v>1540</v>
      </c>
      <c r="L88" s="141" t="s">
        <v>1541</v>
      </c>
      <c r="M88" s="141" t="s">
        <v>0</v>
      </c>
      <c r="N88" s="141" t="s">
        <v>0</v>
      </c>
      <c r="O88" s="141" t="s">
        <v>0</v>
      </c>
      <c r="P88" s="1168" t="s">
        <v>1542</v>
      </c>
      <c r="Q88" s="1168"/>
      <c r="R88" s="213"/>
    </row>
    <row r="89" spans="2:18" ht="97.5" customHeight="1" x14ac:dyDescent="0.25">
      <c r="B89" s="141" t="s">
        <v>91</v>
      </c>
      <c r="C89" s="103" t="s">
        <v>120</v>
      </c>
      <c r="D89" s="141" t="s">
        <v>1543</v>
      </c>
      <c r="E89" s="1">
        <v>84454059</v>
      </c>
      <c r="F89" s="204" t="s">
        <v>1147</v>
      </c>
      <c r="G89" s="141" t="s">
        <v>385</v>
      </c>
      <c r="H89" s="7">
        <v>39891</v>
      </c>
      <c r="I89" s="141" t="s">
        <v>1239</v>
      </c>
      <c r="J89" s="141" t="s">
        <v>1544</v>
      </c>
      <c r="K89" s="257" t="s">
        <v>1545</v>
      </c>
      <c r="L89" s="141" t="s">
        <v>1546</v>
      </c>
      <c r="M89" s="141" t="s">
        <v>20</v>
      </c>
      <c r="N89" s="204" t="s">
        <v>20</v>
      </c>
      <c r="O89" s="204" t="s">
        <v>20</v>
      </c>
      <c r="P89" s="1169" t="s">
        <v>1547</v>
      </c>
      <c r="Q89" s="1170"/>
      <c r="R89" s="212"/>
    </row>
    <row r="90" spans="2:18" ht="149.25" customHeight="1" x14ac:dyDescent="0.25">
      <c r="B90" s="141" t="s">
        <v>91</v>
      </c>
      <c r="C90" s="103" t="s">
        <v>120</v>
      </c>
      <c r="D90" s="141" t="s">
        <v>1548</v>
      </c>
      <c r="E90" s="1">
        <v>64571649</v>
      </c>
      <c r="F90" s="204" t="s">
        <v>1153</v>
      </c>
      <c r="G90" s="141" t="s">
        <v>1448</v>
      </c>
      <c r="H90" s="7">
        <v>38282</v>
      </c>
      <c r="I90" s="141" t="s">
        <v>1239</v>
      </c>
      <c r="J90" s="141" t="s">
        <v>1549</v>
      </c>
      <c r="K90" s="257" t="s">
        <v>1550</v>
      </c>
      <c r="L90" s="141" t="s">
        <v>1551</v>
      </c>
      <c r="M90" s="141" t="s">
        <v>0</v>
      </c>
      <c r="N90" s="204" t="s">
        <v>0</v>
      </c>
      <c r="O90" s="204" t="s">
        <v>0</v>
      </c>
      <c r="P90" s="1168" t="s">
        <v>1552</v>
      </c>
      <c r="Q90" s="1168"/>
      <c r="R90" s="212"/>
    </row>
    <row r="93" spans="2:18" ht="15" thickBot="1" x14ac:dyDescent="0.3"/>
    <row r="94" spans="2:18" ht="15.75" thickBot="1" x14ac:dyDescent="0.3">
      <c r="B94" s="1063" t="s">
        <v>92</v>
      </c>
      <c r="C94" s="1064"/>
      <c r="D94" s="1064"/>
      <c r="E94" s="1064"/>
      <c r="F94" s="1064"/>
      <c r="G94" s="1064"/>
      <c r="H94" s="1064"/>
      <c r="I94" s="1064"/>
      <c r="J94" s="1064"/>
      <c r="K94" s="1064"/>
      <c r="L94" s="1064"/>
      <c r="M94" s="1064"/>
      <c r="N94" s="1065"/>
    </row>
    <row r="97" spans="1:26" ht="30" x14ac:dyDescent="0.25">
      <c r="B97" s="80" t="s">
        <v>19</v>
      </c>
      <c r="C97" s="80" t="s">
        <v>72</v>
      </c>
      <c r="D97" s="1056" t="s">
        <v>21</v>
      </c>
      <c r="E97" s="1058"/>
    </row>
    <row r="98" spans="1:26" ht="28.5" x14ac:dyDescent="0.25">
      <c r="B98" s="212" t="s">
        <v>1252</v>
      </c>
      <c r="C98" s="204" t="s">
        <v>0</v>
      </c>
      <c r="D98" s="1073"/>
      <c r="E98" s="1073"/>
    </row>
    <row r="101" spans="1:26" ht="15" x14ac:dyDescent="0.25">
      <c r="B101" s="1069" t="s">
        <v>93</v>
      </c>
      <c r="C101" s="1070"/>
      <c r="D101" s="1070"/>
      <c r="E101" s="1070"/>
      <c r="F101" s="1070"/>
      <c r="G101" s="1070"/>
      <c r="H101" s="1070"/>
      <c r="I101" s="1070"/>
      <c r="J101" s="1070"/>
      <c r="K101" s="1070"/>
      <c r="L101" s="1070"/>
      <c r="M101" s="1070"/>
      <c r="N101" s="1070"/>
      <c r="O101" s="1070"/>
      <c r="P101" s="1070"/>
    </row>
    <row r="103" spans="1:26" ht="15" thickBot="1" x14ac:dyDescent="0.3"/>
    <row r="104" spans="1:26" ht="15.75" thickBot="1" x14ac:dyDescent="0.3">
      <c r="B104" s="1063" t="s">
        <v>94</v>
      </c>
      <c r="C104" s="1064"/>
      <c r="D104" s="1064"/>
      <c r="E104" s="1064"/>
      <c r="F104" s="1064"/>
      <c r="G104" s="1064"/>
      <c r="H104" s="1064"/>
      <c r="I104" s="1064"/>
      <c r="J104" s="1064"/>
      <c r="K104" s="1064"/>
      <c r="L104" s="1064"/>
      <c r="M104" s="1064"/>
      <c r="N104" s="1065"/>
    </row>
    <row r="106" spans="1:26" ht="15" thickBot="1" x14ac:dyDescent="0.3">
      <c r="M106" s="77"/>
      <c r="N106" s="77"/>
    </row>
    <row r="107" spans="1:26" s="62" customFormat="1" ht="75" x14ac:dyDescent="0.25">
      <c r="B107" s="78" t="s">
        <v>34</v>
      </c>
      <c r="C107" s="78" t="s">
        <v>35</v>
      </c>
      <c r="D107" s="78" t="s">
        <v>36</v>
      </c>
      <c r="E107" s="78" t="s">
        <v>37</v>
      </c>
      <c r="F107" s="78" t="s">
        <v>38</v>
      </c>
      <c r="G107" s="78" t="s">
        <v>39</v>
      </c>
      <c r="H107" s="78" t="s">
        <v>40</v>
      </c>
      <c r="I107" s="78" t="s">
        <v>41</v>
      </c>
      <c r="J107" s="78" t="s">
        <v>42</v>
      </c>
      <c r="K107" s="78" t="s">
        <v>43</v>
      </c>
      <c r="L107" s="78" t="s">
        <v>44</v>
      </c>
      <c r="M107" s="79" t="s">
        <v>45</v>
      </c>
      <c r="N107" s="78" t="s">
        <v>46</v>
      </c>
      <c r="O107" s="78" t="s">
        <v>47</v>
      </c>
      <c r="P107" s="200" t="s">
        <v>48</v>
      </c>
      <c r="Q107" s="200" t="s">
        <v>49</v>
      </c>
    </row>
    <row r="108" spans="1:26" s="129" customFormat="1" ht="306.75" x14ac:dyDescent="0.25">
      <c r="A108" s="141">
        <v>1</v>
      </c>
      <c r="B108" s="4" t="s">
        <v>1413</v>
      </c>
      <c r="C108" s="4" t="s">
        <v>1413</v>
      </c>
      <c r="D108" s="4" t="s">
        <v>486</v>
      </c>
      <c r="E108" s="4" t="s">
        <v>1489</v>
      </c>
      <c r="F108" s="5" t="s">
        <v>0</v>
      </c>
      <c r="G108" s="223">
        <v>0.25</v>
      </c>
      <c r="H108" s="224">
        <v>40574</v>
      </c>
      <c r="I108" s="224">
        <v>40908</v>
      </c>
      <c r="J108" s="225" t="s">
        <v>20</v>
      </c>
      <c r="K108" s="263">
        <v>0</v>
      </c>
      <c r="L108" s="228">
        <v>11</v>
      </c>
      <c r="M108" s="6">
        <v>330</v>
      </c>
      <c r="N108" s="228">
        <v>330</v>
      </c>
      <c r="O108" s="229">
        <v>172957282</v>
      </c>
      <c r="P108" s="229" t="s">
        <v>1553</v>
      </c>
      <c r="Q108" s="488" t="s">
        <v>1958</v>
      </c>
      <c r="R108" s="8"/>
      <c r="S108" s="8"/>
      <c r="T108" s="8"/>
      <c r="U108" s="8"/>
      <c r="V108" s="8"/>
      <c r="W108" s="8"/>
      <c r="X108" s="8"/>
      <c r="Y108" s="8"/>
      <c r="Z108" s="8"/>
    </row>
    <row r="109" spans="1:26" s="129" customFormat="1" ht="306.75" x14ac:dyDescent="0.25">
      <c r="A109" s="141">
        <f>+A108+1</f>
        <v>2</v>
      </c>
      <c r="B109" s="4" t="s">
        <v>1412</v>
      </c>
      <c r="C109" s="4" t="s">
        <v>1412</v>
      </c>
      <c r="D109" s="129" t="s">
        <v>1492</v>
      </c>
      <c r="E109" s="4" t="s">
        <v>1493</v>
      </c>
      <c r="F109" s="5" t="s">
        <v>20</v>
      </c>
      <c r="G109" s="223">
        <v>0.25</v>
      </c>
      <c r="H109" s="224">
        <v>40973</v>
      </c>
      <c r="I109" s="224">
        <v>41590</v>
      </c>
      <c r="J109" s="225" t="s">
        <v>20</v>
      </c>
      <c r="K109" s="263">
        <v>0</v>
      </c>
      <c r="L109" s="228">
        <v>20.57</v>
      </c>
      <c r="M109" s="6">
        <v>100</v>
      </c>
      <c r="N109" s="228">
        <v>100</v>
      </c>
      <c r="O109" s="229">
        <v>30000000</v>
      </c>
      <c r="P109" s="229">
        <v>281</v>
      </c>
      <c r="Q109" s="488" t="s">
        <v>1958</v>
      </c>
      <c r="R109" s="8"/>
      <c r="S109" s="8"/>
      <c r="T109" s="8"/>
      <c r="U109" s="8"/>
      <c r="V109" s="8"/>
      <c r="W109" s="8"/>
      <c r="X109" s="8"/>
      <c r="Y109" s="8"/>
      <c r="Z109" s="8"/>
    </row>
    <row r="110" spans="1:26" s="129" customFormat="1" ht="306.75" x14ac:dyDescent="0.25">
      <c r="A110" s="141">
        <f t="shared" ref="A110:A115" si="1">+A109+1</f>
        <v>3</v>
      </c>
      <c r="B110" s="4" t="s">
        <v>1418</v>
      </c>
      <c r="C110" s="4" t="s">
        <v>1495</v>
      </c>
      <c r="D110" s="4" t="s">
        <v>1496</v>
      </c>
      <c r="E110" s="4" t="s">
        <v>1497</v>
      </c>
      <c r="F110" s="5" t="s">
        <v>0</v>
      </c>
      <c r="G110" s="223">
        <v>0.5</v>
      </c>
      <c r="H110" s="224">
        <v>40162</v>
      </c>
      <c r="I110" s="224">
        <v>40939</v>
      </c>
      <c r="J110" s="225" t="s">
        <v>20</v>
      </c>
      <c r="K110" s="263">
        <v>0</v>
      </c>
      <c r="L110" s="228">
        <v>24.93</v>
      </c>
      <c r="M110" s="6">
        <v>2640</v>
      </c>
      <c r="N110" s="228">
        <v>2640</v>
      </c>
      <c r="O110" s="229">
        <v>936500000</v>
      </c>
      <c r="P110" s="229" t="s">
        <v>1554</v>
      </c>
      <c r="Q110" s="488" t="s">
        <v>1958</v>
      </c>
      <c r="R110" s="8"/>
      <c r="S110" s="8"/>
      <c r="T110" s="8"/>
      <c r="U110" s="8"/>
      <c r="V110" s="8"/>
      <c r="W110" s="8"/>
      <c r="X110" s="8"/>
      <c r="Y110" s="8"/>
      <c r="Z110" s="8"/>
    </row>
    <row r="111" spans="1:26" s="129" customFormat="1" x14ac:dyDescent="0.25">
      <c r="A111" s="141">
        <f t="shared" si="1"/>
        <v>4</v>
      </c>
      <c r="B111" s="4"/>
      <c r="C111" s="5"/>
      <c r="D111" s="4"/>
      <c r="E111" s="240"/>
      <c r="F111" s="5"/>
      <c r="G111" s="228"/>
      <c r="H111" s="228"/>
      <c r="I111" s="228"/>
      <c r="J111" s="225"/>
      <c r="K111" s="228"/>
      <c r="L111" s="228"/>
      <c r="M111" s="228"/>
      <c r="N111" s="228"/>
      <c r="O111" s="228"/>
      <c r="P111" s="228"/>
      <c r="Q111" s="211"/>
      <c r="R111" s="8"/>
      <c r="S111" s="8"/>
      <c r="T111" s="8"/>
      <c r="U111" s="8"/>
      <c r="V111" s="8"/>
      <c r="W111" s="8"/>
      <c r="X111" s="8"/>
      <c r="Y111" s="8"/>
      <c r="Z111" s="8"/>
    </row>
    <row r="112" spans="1:26" s="129" customFormat="1" x14ac:dyDescent="0.25">
      <c r="A112" s="141">
        <f t="shared" si="1"/>
        <v>5</v>
      </c>
      <c r="B112" s="4"/>
      <c r="C112" s="5"/>
      <c r="D112" s="4"/>
      <c r="E112" s="240"/>
      <c r="F112" s="5"/>
      <c r="G112" s="5"/>
      <c r="H112" s="5"/>
      <c r="I112" s="225"/>
      <c r="J112" s="225"/>
      <c r="K112" s="225"/>
      <c r="L112" s="225"/>
      <c r="M112" s="228"/>
      <c r="N112" s="228"/>
      <c r="O112" s="243"/>
      <c r="P112" s="243"/>
      <c r="Q112" s="211"/>
      <c r="R112" s="8"/>
      <c r="S112" s="8"/>
      <c r="T112" s="8"/>
      <c r="U112" s="8"/>
      <c r="V112" s="8"/>
      <c r="W112" s="8"/>
      <c r="X112" s="8"/>
      <c r="Y112" s="8"/>
      <c r="Z112" s="8"/>
    </row>
    <row r="113" spans="1:26" s="129" customFormat="1" x14ac:dyDescent="0.25">
      <c r="A113" s="141">
        <f t="shared" si="1"/>
        <v>6</v>
      </c>
      <c r="B113" s="4"/>
      <c r="C113" s="5"/>
      <c r="D113" s="4"/>
      <c r="E113" s="240"/>
      <c r="F113" s="5"/>
      <c r="G113" s="5"/>
      <c r="H113" s="5"/>
      <c r="I113" s="225"/>
      <c r="J113" s="225"/>
      <c r="K113" s="225"/>
      <c r="L113" s="225"/>
      <c r="M113" s="228"/>
      <c r="N113" s="228"/>
      <c r="O113" s="243"/>
      <c r="P113" s="243"/>
      <c r="Q113" s="211"/>
      <c r="R113" s="8"/>
      <c r="S113" s="8"/>
      <c r="T113" s="8"/>
      <c r="U113" s="8"/>
      <c r="V113" s="8"/>
      <c r="W113" s="8"/>
      <c r="X113" s="8"/>
      <c r="Y113" s="8"/>
      <c r="Z113" s="8"/>
    </row>
    <row r="114" spans="1:26" s="129" customFormat="1" x14ac:dyDescent="0.25">
      <c r="A114" s="141">
        <f t="shared" si="1"/>
        <v>7</v>
      </c>
      <c r="B114" s="4"/>
      <c r="C114" s="5"/>
      <c r="D114" s="4"/>
      <c r="E114" s="240"/>
      <c r="F114" s="5"/>
      <c r="G114" s="5"/>
      <c r="H114" s="5"/>
      <c r="I114" s="225"/>
      <c r="J114" s="225"/>
      <c r="K114" s="225"/>
      <c r="L114" s="225"/>
      <c r="M114" s="228"/>
      <c r="N114" s="228"/>
      <c r="O114" s="243"/>
      <c r="P114" s="243"/>
      <c r="Q114" s="211"/>
      <c r="R114" s="8"/>
      <c r="S114" s="8"/>
      <c r="T114" s="8"/>
      <c r="U114" s="8"/>
      <c r="V114" s="8"/>
      <c r="W114" s="8"/>
      <c r="X114" s="8"/>
      <c r="Y114" s="8"/>
      <c r="Z114" s="8"/>
    </row>
    <row r="115" spans="1:26" s="129" customFormat="1" x14ac:dyDescent="0.25">
      <c r="A115" s="141">
        <f t="shared" si="1"/>
        <v>8</v>
      </c>
      <c r="B115" s="4"/>
      <c r="C115" s="5"/>
      <c r="D115" s="4"/>
      <c r="E115" s="240"/>
      <c r="F115" s="5"/>
      <c r="G115" s="5"/>
      <c r="H115" s="5"/>
      <c r="I115" s="225"/>
      <c r="J115" s="225"/>
      <c r="K115" s="228"/>
      <c r="L115" s="225"/>
      <c r="M115" s="228"/>
      <c r="N115" s="228"/>
      <c r="O115" s="243"/>
      <c r="P115" s="243"/>
      <c r="Q115" s="211"/>
      <c r="R115" s="8"/>
      <c r="S115" s="8"/>
      <c r="T115" s="8"/>
      <c r="U115" s="8"/>
      <c r="V115" s="8"/>
      <c r="W115" s="8"/>
      <c r="X115" s="8"/>
      <c r="Y115" s="8"/>
      <c r="Z115" s="8"/>
    </row>
    <row r="116" spans="1:26" s="129" customFormat="1" ht="15" x14ac:dyDescent="0.25">
      <c r="A116" s="141"/>
      <c r="B116" s="26" t="s">
        <v>30</v>
      </c>
      <c r="C116" s="5"/>
      <c r="D116" s="4"/>
      <c r="E116" s="240"/>
      <c r="F116" s="5"/>
      <c r="G116" s="5"/>
      <c r="H116" s="5"/>
      <c r="I116" s="225"/>
      <c r="J116" s="225"/>
      <c r="K116" s="228">
        <v>0</v>
      </c>
      <c r="L116" s="242">
        <f>SUM(L108:L115)</f>
        <v>56.5</v>
      </c>
      <c r="M116" s="241">
        <f>SUM(M108:M115)</f>
        <v>3070</v>
      </c>
      <c r="N116" s="242">
        <f>SUM(N108:N115)</f>
        <v>3070</v>
      </c>
      <c r="O116" s="243"/>
      <c r="P116" s="243"/>
      <c r="Q116" s="211"/>
    </row>
    <row r="117" spans="1:26" x14ac:dyDescent="0.25">
      <c r="E117" s="46"/>
    </row>
    <row r="118" spans="1:26" ht="15" x14ac:dyDescent="0.25">
      <c r="B118" s="50" t="s">
        <v>95</v>
      </c>
      <c r="C118" s="100">
        <f>+K116</f>
        <v>0</v>
      </c>
      <c r="H118" s="245"/>
      <c r="I118" s="245"/>
      <c r="J118" s="245"/>
      <c r="K118" s="245"/>
      <c r="L118" s="245"/>
      <c r="M118" s="245"/>
    </row>
    <row r="119" spans="1:26" x14ac:dyDescent="0.25">
      <c r="I119" s="51"/>
    </row>
    <row r="120" spans="1:26" ht="15" thickBot="1" x14ac:dyDescent="0.3"/>
    <row r="121" spans="1:26" ht="30.75" thickBot="1" x14ac:dyDescent="0.3">
      <c r="B121" s="86" t="s">
        <v>96</v>
      </c>
      <c r="C121" s="87" t="s">
        <v>97</v>
      </c>
      <c r="D121" s="86" t="s">
        <v>29</v>
      </c>
      <c r="E121" s="87" t="s">
        <v>98</v>
      </c>
    </row>
    <row r="122" spans="1:26" x14ac:dyDescent="0.25">
      <c r="B122" s="141" t="s">
        <v>99</v>
      </c>
      <c r="C122" s="88">
        <v>20</v>
      </c>
      <c r="D122" s="88">
        <v>0</v>
      </c>
      <c r="E122" s="1066">
        <f>+D122+D123+D124</f>
        <v>0</v>
      </c>
    </row>
    <row r="123" spans="1:26" x14ac:dyDescent="0.25">
      <c r="B123" s="141" t="s">
        <v>100</v>
      </c>
      <c r="C123" s="204">
        <v>30</v>
      </c>
      <c r="D123" s="204">
        <v>0</v>
      </c>
      <c r="E123" s="1067"/>
    </row>
    <row r="124" spans="1:26" ht="15" thickBot="1" x14ac:dyDescent="0.3">
      <c r="B124" s="141" t="s">
        <v>101</v>
      </c>
      <c r="C124" s="89">
        <v>40</v>
      </c>
      <c r="D124" s="89">
        <v>0</v>
      </c>
      <c r="E124" s="1068"/>
    </row>
    <row r="126" spans="1:26" ht="15" thickBot="1" x14ac:dyDescent="0.3"/>
    <row r="127" spans="1:26" ht="15.75" thickBot="1" x14ac:dyDescent="0.3">
      <c r="B127" s="1063" t="s">
        <v>102</v>
      </c>
      <c r="C127" s="1064"/>
      <c r="D127" s="1064"/>
      <c r="E127" s="1064"/>
      <c r="F127" s="1064"/>
      <c r="G127" s="1064"/>
      <c r="H127" s="1064"/>
      <c r="I127" s="1064"/>
      <c r="J127" s="1064"/>
      <c r="K127" s="1064"/>
      <c r="L127" s="1064"/>
      <c r="M127" s="1064"/>
      <c r="N127" s="1065"/>
    </row>
    <row r="129" spans="2:17" ht="15" x14ac:dyDescent="0.25">
      <c r="B129" s="1054" t="s">
        <v>77</v>
      </c>
      <c r="C129" s="1054" t="s">
        <v>78</v>
      </c>
      <c r="D129" s="1054" t="s">
        <v>79</v>
      </c>
      <c r="E129" s="1054" t="s">
        <v>80</v>
      </c>
      <c r="F129" s="1054" t="s">
        <v>81</v>
      </c>
      <c r="G129" s="1054" t="s">
        <v>82</v>
      </c>
      <c r="H129" s="1054" t="s">
        <v>83</v>
      </c>
      <c r="I129" s="1054" t="s">
        <v>84</v>
      </c>
      <c r="J129" s="1056" t="s">
        <v>85</v>
      </c>
      <c r="K129" s="1057"/>
      <c r="L129" s="1058"/>
      <c r="M129" s="1054" t="s">
        <v>86</v>
      </c>
      <c r="N129" s="1054" t="s">
        <v>478</v>
      </c>
      <c r="O129" s="1054" t="s">
        <v>479</v>
      </c>
      <c r="P129" s="1059" t="s">
        <v>21</v>
      </c>
      <c r="Q129" s="1060"/>
    </row>
    <row r="130" spans="2:17" ht="30" x14ac:dyDescent="0.25">
      <c r="B130" s="1055"/>
      <c r="C130" s="1055"/>
      <c r="D130" s="1055"/>
      <c r="E130" s="1055"/>
      <c r="F130" s="1055"/>
      <c r="G130" s="1055"/>
      <c r="H130" s="1055"/>
      <c r="I130" s="1055"/>
      <c r="J130" s="205" t="s">
        <v>87</v>
      </c>
      <c r="K130" s="205" t="s">
        <v>88</v>
      </c>
      <c r="L130" s="205" t="s">
        <v>89</v>
      </c>
      <c r="M130" s="1055"/>
      <c r="N130" s="1055"/>
      <c r="O130" s="1055"/>
      <c r="P130" s="1061"/>
      <c r="Q130" s="1062"/>
    </row>
    <row r="131" spans="2:17" ht="147" customHeight="1" x14ac:dyDescent="0.25">
      <c r="B131" s="141" t="s">
        <v>1257</v>
      </c>
      <c r="C131" s="103" t="s">
        <v>480</v>
      </c>
      <c r="D131" s="141" t="s">
        <v>1555</v>
      </c>
      <c r="E131" s="141">
        <v>85458589</v>
      </c>
      <c r="F131" s="141" t="s">
        <v>1556</v>
      </c>
      <c r="G131" s="141" t="s">
        <v>1444</v>
      </c>
      <c r="H131" s="7">
        <v>40890</v>
      </c>
      <c r="I131" s="141" t="s">
        <v>50</v>
      </c>
      <c r="J131" s="141" t="s">
        <v>1557</v>
      </c>
      <c r="K131" s="7" t="s">
        <v>1540</v>
      </c>
      <c r="L131" s="141" t="s">
        <v>1558</v>
      </c>
      <c r="M131" s="141" t="s">
        <v>0</v>
      </c>
      <c r="N131" s="141" t="s">
        <v>0</v>
      </c>
      <c r="O131" s="141" t="s">
        <v>0</v>
      </c>
      <c r="P131" s="1168" t="s">
        <v>1959</v>
      </c>
      <c r="Q131" s="1168"/>
    </row>
    <row r="132" spans="2:17" ht="112.5" customHeight="1" x14ac:dyDescent="0.25">
      <c r="B132" s="141" t="s">
        <v>560</v>
      </c>
      <c r="C132" s="103" t="s">
        <v>480</v>
      </c>
      <c r="D132" s="141" t="s">
        <v>1559</v>
      </c>
      <c r="E132" s="141" t="s">
        <v>1239</v>
      </c>
      <c r="F132" s="141" t="s">
        <v>1560</v>
      </c>
      <c r="G132" s="141" t="s">
        <v>1444</v>
      </c>
      <c r="H132" s="7">
        <v>37617</v>
      </c>
      <c r="I132" s="141" t="s">
        <v>50</v>
      </c>
      <c r="J132" s="141" t="s">
        <v>1561</v>
      </c>
      <c r="K132" s="7" t="s">
        <v>1562</v>
      </c>
      <c r="L132" s="141" t="s">
        <v>1563</v>
      </c>
      <c r="M132" s="141" t="s">
        <v>0</v>
      </c>
      <c r="N132" s="141" t="s">
        <v>0</v>
      </c>
      <c r="O132" s="141" t="s">
        <v>0</v>
      </c>
      <c r="P132" s="1168" t="s">
        <v>1959</v>
      </c>
      <c r="Q132" s="1168"/>
    </row>
    <row r="133" spans="2:17" ht="167.25" customHeight="1" x14ac:dyDescent="0.25">
      <c r="B133" s="141" t="s">
        <v>115</v>
      </c>
      <c r="C133" s="257" t="s">
        <v>729</v>
      </c>
      <c r="D133" s="141" t="s">
        <v>1487</v>
      </c>
      <c r="E133" s="141">
        <v>7629230</v>
      </c>
      <c r="F133" s="141" t="s">
        <v>527</v>
      </c>
      <c r="G133" s="141" t="s">
        <v>583</v>
      </c>
      <c r="H133" s="7">
        <v>40004</v>
      </c>
      <c r="I133" s="141" t="s">
        <v>1488</v>
      </c>
      <c r="J133" s="141" t="s">
        <v>1239</v>
      </c>
      <c r="K133" s="7" t="s">
        <v>1239</v>
      </c>
      <c r="L133" s="141" t="s">
        <v>1239</v>
      </c>
      <c r="M133" s="141" t="s">
        <v>0</v>
      </c>
      <c r="N133" s="141" t="s">
        <v>0</v>
      </c>
      <c r="O133" s="141" t="s">
        <v>0</v>
      </c>
      <c r="P133" s="1168" t="s">
        <v>1959</v>
      </c>
      <c r="Q133" s="1168"/>
    </row>
    <row r="134" spans="2:17" x14ac:dyDescent="0.25">
      <c r="M134" s="141"/>
    </row>
    <row r="136" spans="2:17" ht="15" thickBot="1" x14ac:dyDescent="0.3"/>
    <row r="137" spans="2:17" ht="30" x14ac:dyDescent="0.25">
      <c r="B137" s="206" t="s">
        <v>19</v>
      </c>
      <c r="C137" s="206" t="s">
        <v>96</v>
      </c>
      <c r="D137" s="205" t="s">
        <v>97</v>
      </c>
      <c r="E137" s="206" t="s">
        <v>29</v>
      </c>
      <c r="F137" s="87" t="s">
        <v>103</v>
      </c>
      <c r="G137" s="64"/>
    </row>
    <row r="138" spans="2:17" ht="156.75" x14ac:dyDescent="0.2">
      <c r="B138" s="1048" t="s">
        <v>104</v>
      </c>
      <c r="C138" s="92" t="s">
        <v>105</v>
      </c>
      <c r="D138" s="204">
        <v>25</v>
      </c>
      <c r="E138" s="204">
        <v>25</v>
      </c>
      <c r="F138" s="1049">
        <f>+E138+E139+E140</f>
        <v>60</v>
      </c>
      <c r="G138" s="128"/>
    </row>
    <row r="139" spans="2:17" ht="114" x14ac:dyDescent="0.2">
      <c r="B139" s="1048"/>
      <c r="C139" s="92" t="s">
        <v>106</v>
      </c>
      <c r="D139" s="141">
        <v>25</v>
      </c>
      <c r="E139" s="204">
        <v>25</v>
      </c>
      <c r="F139" s="1050"/>
      <c r="G139" s="128"/>
    </row>
    <row r="140" spans="2:17" ht="99.75" x14ac:dyDescent="0.2">
      <c r="B140" s="1048"/>
      <c r="C140" s="92" t="s">
        <v>107</v>
      </c>
      <c r="D140" s="204">
        <v>10</v>
      </c>
      <c r="E140" s="204">
        <v>10</v>
      </c>
      <c r="F140" s="1051"/>
      <c r="G140" s="128"/>
    </row>
    <row r="141" spans="2:17" x14ac:dyDescent="0.2">
      <c r="C141" s="59"/>
    </row>
    <row r="144" spans="2:17" ht="15" x14ac:dyDescent="0.25">
      <c r="B144" s="75" t="s">
        <v>108</v>
      </c>
    </row>
    <row r="147" spans="2:5" ht="15" x14ac:dyDescent="0.25">
      <c r="B147" s="205" t="s">
        <v>19</v>
      </c>
      <c r="C147" s="205" t="s">
        <v>28</v>
      </c>
      <c r="D147" s="206" t="s">
        <v>29</v>
      </c>
      <c r="E147" s="206" t="s">
        <v>30</v>
      </c>
    </row>
    <row r="148" spans="2:5" ht="42.75" x14ac:dyDescent="0.25">
      <c r="B148" s="76" t="s">
        <v>31</v>
      </c>
      <c r="C148" s="141">
        <v>40</v>
      </c>
      <c r="D148" s="204">
        <f>+E122</f>
        <v>0</v>
      </c>
      <c r="E148" s="1052">
        <f>+D148+D149</f>
        <v>60</v>
      </c>
    </row>
    <row r="149" spans="2:5" ht="71.25" x14ac:dyDescent="0.25">
      <c r="B149" s="76" t="s">
        <v>32</v>
      </c>
      <c r="C149" s="141">
        <v>60</v>
      </c>
      <c r="D149" s="204">
        <f>+F138</f>
        <v>60</v>
      </c>
      <c r="E149" s="1053"/>
    </row>
  </sheetData>
  <mergeCells count="73">
    <mergeCell ref="E148:E149"/>
    <mergeCell ref="P129:Q130"/>
    <mergeCell ref="P132:Q132"/>
    <mergeCell ref="P133:Q133"/>
    <mergeCell ref="B138:B140"/>
    <mergeCell ref="F138:F140"/>
    <mergeCell ref="P83:Q83"/>
    <mergeCell ref="P131:Q131"/>
    <mergeCell ref="E122:E124"/>
    <mergeCell ref="B127:N127"/>
    <mergeCell ref="B129:B130"/>
    <mergeCell ref="C129:C130"/>
    <mergeCell ref="D129:D130"/>
    <mergeCell ref="E129:E130"/>
    <mergeCell ref="F129:F130"/>
    <mergeCell ref="G129:G130"/>
    <mergeCell ref="H129:H130"/>
    <mergeCell ref="I129:I130"/>
    <mergeCell ref="J129:L129"/>
    <mergeCell ref="M129:M130"/>
    <mergeCell ref="N129:N130"/>
    <mergeCell ref="O129:O130"/>
    <mergeCell ref="B104:N104"/>
    <mergeCell ref="P84:Q84"/>
    <mergeCell ref="P85:Q85"/>
    <mergeCell ref="P86:Q86"/>
    <mergeCell ref="P87:Q87"/>
    <mergeCell ref="P88:Q88"/>
    <mergeCell ref="P89:Q89"/>
    <mergeCell ref="P90:Q90"/>
    <mergeCell ref="B94:N94"/>
    <mergeCell ref="D97:E97"/>
    <mergeCell ref="D98:E98"/>
    <mergeCell ref="B101:P101"/>
    <mergeCell ref="R79:R80"/>
    <mergeCell ref="P81:Q81"/>
    <mergeCell ref="P82:Q82"/>
    <mergeCell ref="N79:N80"/>
    <mergeCell ref="O79:O80"/>
    <mergeCell ref="P79:Q80"/>
    <mergeCell ref="C79:C80"/>
    <mergeCell ref="D79:D80"/>
    <mergeCell ref="E79:E80"/>
    <mergeCell ref="F79:F80"/>
    <mergeCell ref="P65:Q65"/>
    <mergeCell ref="P66:Q66"/>
    <mergeCell ref="P67:Q67"/>
    <mergeCell ref="P68:Q68"/>
    <mergeCell ref="B74:N74"/>
    <mergeCell ref="J79:L79"/>
    <mergeCell ref="M79:M80"/>
    <mergeCell ref="G79:G80"/>
    <mergeCell ref="H79:H80"/>
    <mergeCell ref="I79:I80"/>
    <mergeCell ref="B79:B80"/>
    <mergeCell ref="P64:Q64"/>
    <mergeCell ref="C10:N10"/>
    <mergeCell ref="C11:E11"/>
    <mergeCell ref="B15:C22"/>
    <mergeCell ref="B23:C23"/>
    <mergeCell ref="E41:E42"/>
    <mergeCell ref="M46:N46"/>
    <mergeCell ref="B55:B56"/>
    <mergeCell ref="C55:C56"/>
    <mergeCell ref="D55:E55"/>
    <mergeCell ref="C59:N59"/>
    <mergeCell ref="B61:N61"/>
    <mergeCell ref="C9:N9"/>
    <mergeCell ref="B2:P2"/>
    <mergeCell ref="B4:P4"/>
    <mergeCell ref="A5:L5"/>
    <mergeCell ref="C7:N7"/>
    <mergeCell ref="C8:N8"/>
  </mergeCells>
  <dataValidations count="2">
    <dataValidation type="list" allowBlank="1" showInputMessage="1" showErrorMessage="1" sqref="WVE983065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5 WBM983065 VRQ983065 VHU983065 UXY983065 UOC983065 UEG983065 TUK983065 TKO983065 TAS983065 SQW983065 SHA983065 RXE983065 RNI983065 RDM983065 QTQ983065 QJU983065 PZY983065 PQC983065 PGG983065 OWK983065 OMO983065 OCS983065 NSW983065 NJA983065 MZE983065 MPI983065 MFM983065 LVQ983065 LLU983065 LBY983065 KSC983065 KIG983065 JYK983065 JOO983065 JES983065 IUW983065 ILA983065 IBE983065 HRI983065 HHM983065 GXQ983065 GNU983065 GDY983065 FUC983065 FKG983065 FAK983065 EQO983065 EGS983065 DWW983065 DNA983065 DDE983065 CTI983065 CJM983065 BZQ983065 BPU983065 BFY983065 AWC983065 AMG983065 ACK983065 SO983065 IS983065 A983065 WVE917529 WLI917529 WBM917529 VRQ917529 VHU917529 UXY917529 UOC917529 UEG917529 TUK917529 TKO917529 TAS917529 SQW917529 SHA917529 RXE917529 RNI917529 RDM917529 QTQ917529 QJU917529 PZY917529 PQC917529 PGG917529 OWK917529 OMO917529 OCS917529 NSW917529 NJA917529 MZE917529 MPI917529 MFM917529 LVQ917529 LLU917529 LBY917529 KSC917529 KIG917529 JYK917529 JOO917529 JES917529 IUW917529 ILA917529 IBE917529 HRI917529 HHM917529 GXQ917529 GNU917529 GDY917529 FUC917529 FKG917529 FAK917529 EQO917529 EGS917529 DWW917529 DNA917529 DDE917529 CTI917529 CJM917529 BZQ917529 BPU917529 BFY917529 AWC917529 AMG917529 ACK917529 SO917529 IS917529 A917529 WVE851993 WLI851993 WBM851993 VRQ851993 VHU851993 UXY851993 UOC851993 UEG851993 TUK851993 TKO851993 TAS851993 SQW851993 SHA851993 RXE851993 RNI851993 RDM851993 QTQ851993 QJU851993 PZY851993 PQC851993 PGG851993 OWK851993 OMO851993 OCS851993 NSW851993 NJA851993 MZE851993 MPI851993 MFM851993 LVQ851993 LLU851993 LBY851993 KSC851993 KIG851993 JYK851993 JOO851993 JES851993 IUW851993 ILA851993 IBE851993 HRI851993 HHM851993 GXQ851993 GNU851993 GDY851993 FUC851993 FKG851993 FAK851993 EQO851993 EGS851993 DWW851993 DNA851993 DDE851993 CTI851993 CJM851993 BZQ851993 BPU851993 BFY851993 AWC851993 AMG851993 ACK851993 SO851993 IS851993 A851993 WVE786457 WLI786457 WBM786457 VRQ786457 VHU786457 UXY786457 UOC786457 UEG786457 TUK786457 TKO786457 TAS786457 SQW786457 SHA786457 RXE786457 RNI786457 RDM786457 QTQ786457 QJU786457 PZY786457 PQC786457 PGG786457 OWK786457 OMO786457 OCS786457 NSW786457 NJA786457 MZE786457 MPI786457 MFM786457 LVQ786457 LLU786457 LBY786457 KSC786457 KIG786457 JYK786457 JOO786457 JES786457 IUW786457 ILA786457 IBE786457 HRI786457 HHM786457 GXQ786457 GNU786457 GDY786457 FUC786457 FKG786457 FAK786457 EQO786457 EGS786457 DWW786457 DNA786457 DDE786457 CTI786457 CJM786457 BZQ786457 BPU786457 BFY786457 AWC786457 AMG786457 ACK786457 SO786457 IS786457 A786457 WVE720921 WLI720921 WBM720921 VRQ720921 VHU720921 UXY720921 UOC720921 UEG720921 TUK720921 TKO720921 TAS720921 SQW720921 SHA720921 RXE720921 RNI720921 RDM720921 QTQ720921 QJU720921 PZY720921 PQC720921 PGG720921 OWK720921 OMO720921 OCS720921 NSW720921 NJA720921 MZE720921 MPI720921 MFM720921 LVQ720921 LLU720921 LBY720921 KSC720921 KIG720921 JYK720921 JOO720921 JES720921 IUW720921 ILA720921 IBE720921 HRI720921 HHM720921 GXQ720921 GNU720921 GDY720921 FUC720921 FKG720921 FAK720921 EQO720921 EGS720921 DWW720921 DNA720921 DDE720921 CTI720921 CJM720921 BZQ720921 BPU720921 BFY720921 AWC720921 AMG720921 ACK720921 SO720921 IS720921 A720921 WVE655385 WLI655385 WBM655385 VRQ655385 VHU655385 UXY655385 UOC655385 UEG655385 TUK655385 TKO655385 TAS655385 SQW655385 SHA655385 RXE655385 RNI655385 RDM655385 QTQ655385 QJU655385 PZY655385 PQC655385 PGG655385 OWK655385 OMO655385 OCS655385 NSW655385 NJA655385 MZE655385 MPI655385 MFM655385 LVQ655385 LLU655385 LBY655385 KSC655385 KIG655385 JYK655385 JOO655385 JES655385 IUW655385 ILA655385 IBE655385 HRI655385 HHM655385 GXQ655385 GNU655385 GDY655385 FUC655385 FKG655385 FAK655385 EQO655385 EGS655385 DWW655385 DNA655385 DDE655385 CTI655385 CJM655385 BZQ655385 BPU655385 BFY655385 AWC655385 AMG655385 ACK655385 SO655385 IS655385 A655385 WVE589849 WLI589849 WBM589849 VRQ589849 VHU589849 UXY589849 UOC589849 UEG589849 TUK589849 TKO589849 TAS589849 SQW589849 SHA589849 RXE589849 RNI589849 RDM589849 QTQ589849 QJU589849 PZY589849 PQC589849 PGG589849 OWK589849 OMO589849 OCS589849 NSW589849 NJA589849 MZE589849 MPI589849 MFM589849 LVQ589849 LLU589849 LBY589849 KSC589849 KIG589849 JYK589849 JOO589849 JES589849 IUW589849 ILA589849 IBE589849 HRI589849 HHM589849 GXQ589849 GNU589849 GDY589849 FUC589849 FKG589849 FAK589849 EQO589849 EGS589849 DWW589849 DNA589849 DDE589849 CTI589849 CJM589849 BZQ589849 BPU589849 BFY589849 AWC589849 AMG589849 ACK589849 SO589849 IS589849 A589849 WVE524313 WLI524313 WBM524313 VRQ524313 VHU524313 UXY524313 UOC524313 UEG524313 TUK524313 TKO524313 TAS524313 SQW524313 SHA524313 RXE524313 RNI524313 RDM524313 QTQ524313 QJU524313 PZY524313 PQC524313 PGG524313 OWK524313 OMO524313 OCS524313 NSW524313 NJA524313 MZE524313 MPI524313 MFM524313 LVQ524313 LLU524313 LBY524313 KSC524313 KIG524313 JYK524313 JOO524313 JES524313 IUW524313 ILA524313 IBE524313 HRI524313 HHM524313 GXQ524313 GNU524313 GDY524313 FUC524313 FKG524313 FAK524313 EQO524313 EGS524313 DWW524313 DNA524313 DDE524313 CTI524313 CJM524313 BZQ524313 BPU524313 BFY524313 AWC524313 AMG524313 ACK524313 SO524313 IS524313 A524313 WVE458777 WLI458777 WBM458777 VRQ458777 VHU458777 UXY458777 UOC458777 UEG458777 TUK458777 TKO458777 TAS458777 SQW458777 SHA458777 RXE458777 RNI458777 RDM458777 QTQ458777 QJU458777 PZY458777 PQC458777 PGG458777 OWK458777 OMO458777 OCS458777 NSW458777 NJA458777 MZE458777 MPI458777 MFM458777 LVQ458777 LLU458777 LBY458777 KSC458777 KIG458777 JYK458777 JOO458777 JES458777 IUW458777 ILA458777 IBE458777 HRI458777 HHM458777 GXQ458777 GNU458777 GDY458777 FUC458777 FKG458777 FAK458777 EQO458777 EGS458777 DWW458777 DNA458777 DDE458777 CTI458777 CJM458777 BZQ458777 BPU458777 BFY458777 AWC458777 AMG458777 ACK458777 SO458777 IS458777 A458777 WVE393241 WLI393241 WBM393241 VRQ393241 VHU393241 UXY393241 UOC393241 UEG393241 TUK393241 TKO393241 TAS393241 SQW393241 SHA393241 RXE393241 RNI393241 RDM393241 QTQ393241 QJU393241 PZY393241 PQC393241 PGG393241 OWK393241 OMO393241 OCS393241 NSW393241 NJA393241 MZE393241 MPI393241 MFM393241 LVQ393241 LLU393241 LBY393241 KSC393241 KIG393241 JYK393241 JOO393241 JES393241 IUW393241 ILA393241 IBE393241 HRI393241 HHM393241 GXQ393241 GNU393241 GDY393241 FUC393241 FKG393241 FAK393241 EQO393241 EGS393241 DWW393241 DNA393241 DDE393241 CTI393241 CJM393241 BZQ393241 BPU393241 BFY393241 AWC393241 AMG393241 ACK393241 SO393241 IS393241 A393241 WVE327705 WLI327705 WBM327705 VRQ327705 VHU327705 UXY327705 UOC327705 UEG327705 TUK327705 TKO327705 TAS327705 SQW327705 SHA327705 RXE327705 RNI327705 RDM327705 QTQ327705 QJU327705 PZY327705 PQC327705 PGG327705 OWK327705 OMO327705 OCS327705 NSW327705 NJA327705 MZE327705 MPI327705 MFM327705 LVQ327705 LLU327705 LBY327705 KSC327705 KIG327705 JYK327705 JOO327705 JES327705 IUW327705 ILA327705 IBE327705 HRI327705 HHM327705 GXQ327705 GNU327705 GDY327705 FUC327705 FKG327705 FAK327705 EQO327705 EGS327705 DWW327705 DNA327705 DDE327705 CTI327705 CJM327705 BZQ327705 BPU327705 BFY327705 AWC327705 AMG327705 ACK327705 SO327705 IS327705 A327705 WVE262169 WLI262169 WBM262169 VRQ262169 VHU262169 UXY262169 UOC262169 UEG262169 TUK262169 TKO262169 TAS262169 SQW262169 SHA262169 RXE262169 RNI262169 RDM262169 QTQ262169 QJU262169 PZY262169 PQC262169 PGG262169 OWK262169 OMO262169 OCS262169 NSW262169 NJA262169 MZE262169 MPI262169 MFM262169 LVQ262169 LLU262169 LBY262169 KSC262169 KIG262169 JYK262169 JOO262169 JES262169 IUW262169 ILA262169 IBE262169 HRI262169 HHM262169 GXQ262169 GNU262169 GDY262169 FUC262169 FKG262169 FAK262169 EQO262169 EGS262169 DWW262169 DNA262169 DDE262169 CTI262169 CJM262169 BZQ262169 BPU262169 BFY262169 AWC262169 AMG262169 ACK262169 SO262169 IS262169 A262169 WVE196633 WLI196633 WBM196633 VRQ196633 VHU196633 UXY196633 UOC196633 UEG196633 TUK196633 TKO196633 TAS196633 SQW196633 SHA196633 RXE196633 RNI196633 RDM196633 QTQ196633 QJU196633 PZY196633 PQC196633 PGG196633 OWK196633 OMO196633 OCS196633 NSW196633 NJA196633 MZE196633 MPI196633 MFM196633 LVQ196633 LLU196633 LBY196633 KSC196633 KIG196633 JYK196633 JOO196633 JES196633 IUW196633 ILA196633 IBE196633 HRI196633 HHM196633 GXQ196633 GNU196633 GDY196633 FUC196633 FKG196633 FAK196633 EQO196633 EGS196633 DWW196633 DNA196633 DDE196633 CTI196633 CJM196633 BZQ196633 BPU196633 BFY196633 AWC196633 AMG196633 ACK196633 SO196633 IS196633 A196633 WVE131097 WLI131097 WBM131097 VRQ131097 VHU131097 UXY131097 UOC131097 UEG131097 TUK131097 TKO131097 TAS131097 SQW131097 SHA131097 RXE131097 RNI131097 RDM131097 QTQ131097 QJU131097 PZY131097 PQC131097 PGG131097 OWK131097 OMO131097 OCS131097 NSW131097 NJA131097 MZE131097 MPI131097 MFM131097 LVQ131097 LLU131097 LBY131097 KSC131097 KIG131097 JYK131097 JOO131097 JES131097 IUW131097 ILA131097 IBE131097 HRI131097 HHM131097 GXQ131097 GNU131097 GDY131097 FUC131097 FKG131097 FAK131097 EQO131097 EGS131097 DWW131097 DNA131097 DDE131097 CTI131097 CJM131097 BZQ131097 BPU131097 BFY131097 AWC131097 AMG131097 ACK131097 SO131097 IS131097 A131097 WVE65561 WLI65561 WBM65561 VRQ65561 VHU65561 UXY65561 UOC65561 UEG65561 TUK65561 TKO65561 TAS65561 SQW65561 SHA65561 RXE65561 RNI65561 RDM65561 QTQ65561 QJU65561 PZY65561 PQC65561 PGG65561 OWK65561 OMO65561 OCS65561 NSW65561 NJA65561 MZE65561 MPI65561 MFM65561 LVQ65561 LLU65561 LBY65561 KSC65561 KIG65561 JYK65561 JOO65561 JES65561 IUW65561 ILA65561 IBE65561 HRI65561 HHM65561 GXQ65561 GNU65561 GDY65561 FUC65561 FKG65561 FAK65561 EQO65561 EGS65561 DWW65561 DNA65561 DDE65561 CTI65561 CJM65561 BZQ65561 BPU65561 BFY65561 AWC65561 AMG65561 ACK65561 SO65561 IS65561 A65561">
      <formula1>"1,2,3,4,5"</formula1>
    </dataValidation>
    <dataValidation type="decimal" allowBlank="1" showInputMessage="1" showErrorMessage="1" sqref="WVH983065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5 VRT983065 VHX983065 UYB983065 UOF983065 UEJ983065 TUN983065 TKR983065 TAV983065 SQZ983065 SHD983065 RXH983065 RNL983065 RDP983065 QTT983065 QJX983065 QAB983065 PQF983065 PGJ983065 OWN983065 OMR983065 OCV983065 NSZ983065 NJD983065 MZH983065 MPL983065 MFP983065 LVT983065 LLX983065 LCB983065 KSF983065 KIJ983065 JYN983065 JOR983065 JEV983065 IUZ983065 ILD983065 IBH983065 HRL983065 HHP983065 GXT983065 GNX983065 GEB983065 FUF983065 FKJ983065 FAN983065 EQR983065 EGV983065 DWZ983065 DND983065 DDH983065 CTL983065 CJP983065 BZT983065 BPX983065 BGB983065 AWF983065 AMJ983065 ACN983065 SR983065 IV983065 C983065 WVH917529 WLL917529 WBP917529 VRT917529 VHX917529 UYB917529 UOF917529 UEJ917529 TUN917529 TKR917529 TAV917529 SQZ917529 SHD917529 RXH917529 RNL917529 RDP917529 QTT917529 QJX917529 QAB917529 PQF917529 PGJ917529 OWN917529 OMR917529 OCV917529 NSZ917529 NJD917529 MZH917529 MPL917529 MFP917529 LVT917529 LLX917529 LCB917529 KSF917529 KIJ917529 JYN917529 JOR917529 JEV917529 IUZ917529 ILD917529 IBH917529 HRL917529 HHP917529 GXT917529 GNX917529 GEB917529 FUF917529 FKJ917529 FAN917529 EQR917529 EGV917529 DWZ917529 DND917529 DDH917529 CTL917529 CJP917529 BZT917529 BPX917529 BGB917529 AWF917529 AMJ917529 ACN917529 SR917529 IV917529 C917529 WVH851993 WLL851993 WBP851993 VRT851993 VHX851993 UYB851993 UOF851993 UEJ851993 TUN851993 TKR851993 TAV851993 SQZ851993 SHD851993 RXH851993 RNL851993 RDP851993 QTT851993 QJX851993 QAB851993 PQF851993 PGJ851993 OWN851993 OMR851993 OCV851993 NSZ851993 NJD851993 MZH851993 MPL851993 MFP851993 LVT851993 LLX851993 LCB851993 KSF851993 KIJ851993 JYN851993 JOR851993 JEV851993 IUZ851993 ILD851993 IBH851993 HRL851993 HHP851993 GXT851993 GNX851993 GEB851993 FUF851993 FKJ851993 FAN851993 EQR851993 EGV851993 DWZ851993 DND851993 DDH851993 CTL851993 CJP851993 BZT851993 BPX851993 BGB851993 AWF851993 AMJ851993 ACN851993 SR851993 IV851993 C851993 WVH786457 WLL786457 WBP786457 VRT786457 VHX786457 UYB786457 UOF786457 UEJ786457 TUN786457 TKR786457 TAV786457 SQZ786457 SHD786457 RXH786457 RNL786457 RDP786457 QTT786457 QJX786457 QAB786457 PQF786457 PGJ786457 OWN786457 OMR786457 OCV786457 NSZ786457 NJD786457 MZH786457 MPL786457 MFP786457 LVT786457 LLX786457 LCB786457 KSF786457 KIJ786457 JYN786457 JOR786457 JEV786457 IUZ786457 ILD786457 IBH786457 HRL786457 HHP786457 GXT786457 GNX786457 GEB786457 FUF786457 FKJ786457 FAN786457 EQR786457 EGV786457 DWZ786457 DND786457 DDH786457 CTL786457 CJP786457 BZT786457 BPX786457 BGB786457 AWF786457 AMJ786457 ACN786457 SR786457 IV786457 C786457 WVH720921 WLL720921 WBP720921 VRT720921 VHX720921 UYB720921 UOF720921 UEJ720921 TUN720921 TKR720921 TAV720921 SQZ720921 SHD720921 RXH720921 RNL720921 RDP720921 QTT720921 QJX720921 QAB720921 PQF720921 PGJ720921 OWN720921 OMR720921 OCV720921 NSZ720921 NJD720921 MZH720921 MPL720921 MFP720921 LVT720921 LLX720921 LCB720921 KSF720921 KIJ720921 JYN720921 JOR720921 JEV720921 IUZ720921 ILD720921 IBH720921 HRL720921 HHP720921 GXT720921 GNX720921 GEB720921 FUF720921 FKJ720921 FAN720921 EQR720921 EGV720921 DWZ720921 DND720921 DDH720921 CTL720921 CJP720921 BZT720921 BPX720921 BGB720921 AWF720921 AMJ720921 ACN720921 SR720921 IV720921 C720921 WVH655385 WLL655385 WBP655385 VRT655385 VHX655385 UYB655385 UOF655385 UEJ655385 TUN655385 TKR655385 TAV655385 SQZ655385 SHD655385 RXH655385 RNL655385 RDP655385 QTT655385 QJX655385 QAB655385 PQF655385 PGJ655385 OWN655385 OMR655385 OCV655385 NSZ655385 NJD655385 MZH655385 MPL655385 MFP655385 LVT655385 LLX655385 LCB655385 KSF655385 KIJ655385 JYN655385 JOR655385 JEV655385 IUZ655385 ILD655385 IBH655385 HRL655385 HHP655385 GXT655385 GNX655385 GEB655385 FUF655385 FKJ655385 FAN655385 EQR655385 EGV655385 DWZ655385 DND655385 DDH655385 CTL655385 CJP655385 BZT655385 BPX655385 BGB655385 AWF655385 AMJ655385 ACN655385 SR655385 IV655385 C655385 WVH589849 WLL589849 WBP589849 VRT589849 VHX589849 UYB589849 UOF589849 UEJ589849 TUN589849 TKR589849 TAV589849 SQZ589849 SHD589849 RXH589849 RNL589849 RDP589849 QTT589849 QJX589849 QAB589849 PQF589849 PGJ589849 OWN589849 OMR589849 OCV589849 NSZ589849 NJD589849 MZH589849 MPL589849 MFP589849 LVT589849 LLX589849 LCB589849 KSF589849 KIJ589849 JYN589849 JOR589849 JEV589849 IUZ589849 ILD589849 IBH589849 HRL589849 HHP589849 GXT589849 GNX589849 GEB589849 FUF589849 FKJ589849 FAN589849 EQR589849 EGV589849 DWZ589849 DND589849 DDH589849 CTL589849 CJP589849 BZT589849 BPX589849 BGB589849 AWF589849 AMJ589849 ACN589849 SR589849 IV589849 C589849 WVH524313 WLL524313 WBP524313 VRT524313 VHX524313 UYB524313 UOF524313 UEJ524313 TUN524313 TKR524313 TAV524313 SQZ524313 SHD524313 RXH524313 RNL524313 RDP524313 QTT524313 QJX524313 QAB524313 PQF524313 PGJ524313 OWN524313 OMR524313 OCV524313 NSZ524313 NJD524313 MZH524313 MPL524313 MFP524313 LVT524313 LLX524313 LCB524313 KSF524313 KIJ524313 JYN524313 JOR524313 JEV524313 IUZ524313 ILD524313 IBH524313 HRL524313 HHP524313 GXT524313 GNX524313 GEB524313 FUF524313 FKJ524313 FAN524313 EQR524313 EGV524313 DWZ524313 DND524313 DDH524313 CTL524313 CJP524313 BZT524313 BPX524313 BGB524313 AWF524313 AMJ524313 ACN524313 SR524313 IV524313 C524313 WVH458777 WLL458777 WBP458777 VRT458777 VHX458777 UYB458777 UOF458777 UEJ458777 TUN458777 TKR458777 TAV458777 SQZ458777 SHD458777 RXH458777 RNL458777 RDP458777 QTT458777 QJX458777 QAB458777 PQF458777 PGJ458777 OWN458777 OMR458777 OCV458777 NSZ458777 NJD458777 MZH458777 MPL458777 MFP458777 LVT458777 LLX458777 LCB458777 KSF458777 KIJ458777 JYN458777 JOR458777 JEV458777 IUZ458777 ILD458777 IBH458777 HRL458777 HHP458777 GXT458777 GNX458777 GEB458777 FUF458777 FKJ458777 FAN458777 EQR458777 EGV458777 DWZ458777 DND458777 DDH458777 CTL458777 CJP458777 BZT458777 BPX458777 BGB458777 AWF458777 AMJ458777 ACN458777 SR458777 IV458777 C458777 WVH393241 WLL393241 WBP393241 VRT393241 VHX393241 UYB393241 UOF393241 UEJ393241 TUN393241 TKR393241 TAV393241 SQZ393241 SHD393241 RXH393241 RNL393241 RDP393241 QTT393241 QJX393241 QAB393241 PQF393241 PGJ393241 OWN393241 OMR393241 OCV393241 NSZ393241 NJD393241 MZH393241 MPL393241 MFP393241 LVT393241 LLX393241 LCB393241 KSF393241 KIJ393241 JYN393241 JOR393241 JEV393241 IUZ393241 ILD393241 IBH393241 HRL393241 HHP393241 GXT393241 GNX393241 GEB393241 FUF393241 FKJ393241 FAN393241 EQR393241 EGV393241 DWZ393241 DND393241 DDH393241 CTL393241 CJP393241 BZT393241 BPX393241 BGB393241 AWF393241 AMJ393241 ACN393241 SR393241 IV393241 C393241 WVH327705 WLL327705 WBP327705 VRT327705 VHX327705 UYB327705 UOF327705 UEJ327705 TUN327705 TKR327705 TAV327705 SQZ327705 SHD327705 RXH327705 RNL327705 RDP327705 QTT327705 QJX327705 QAB327705 PQF327705 PGJ327705 OWN327705 OMR327705 OCV327705 NSZ327705 NJD327705 MZH327705 MPL327705 MFP327705 LVT327705 LLX327705 LCB327705 KSF327705 KIJ327705 JYN327705 JOR327705 JEV327705 IUZ327705 ILD327705 IBH327705 HRL327705 HHP327705 GXT327705 GNX327705 GEB327705 FUF327705 FKJ327705 FAN327705 EQR327705 EGV327705 DWZ327705 DND327705 DDH327705 CTL327705 CJP327705 BZT327705 BPX327705 BGB327705 AWF327705 AMJ327705 ACN327705 SR327705 IV327705 C327705 WVH262169 WLL262169 WBP262169 VRT262169 VHX262169 UYB262169 UOF262169 UEJ262169 TUN262169 TKR262169 TAV262169 SQZ262169 SHD262169 RXH262169 RNL262169 RDP262169 QTT262169 QJX262169 QAB262169 PQF262169 PGJ262169 OWN262169 OMR262169 OCV262169 NSZ262169 NJD262169 MZH262169 MPL262169 MFP262169 LVT262169 LLX262169 LCB262169 KSF262169 KIJ262169 JYN262169 JOR262169 JEV262169 IUZ262169 ILD262169 IBH262169 HRL262169 HHP262169 GXT262169 GNX262169 GEB262169 FUF262169 FKJ262169 FAN262169 EQR262169 EGV262169 DWZ262169 DND262169 DDH262169 CTL262169 CJP262169 BZT262169 BPX262169 BGB262169 AWF262169 AMJ262169 ACN262169 SR262169 IV262169 C262169 WVH196633 WLL196633 WBP196633 VRT196633 VHX196633 UYB196633 UOF196633 UEJ196633 TUN196633 TKR196633 TAV196633 SQZ196633 SHD196633 RXH196633 RNL196633 RDP196633 QTT196633 QJX196633 QAB196633 PQF196633 PGJ196633 OWN196633 OMR196633 OCV196633 NSZ196633 NJD196633 MZH196633 MPL196633 MFP196633 LVT196633 LLX196633 LCB196633 KSF196633 KIJ196633 JYN196633 JOR196633 JEV196633 IUZ196633 ILD196633 IBH196633 HRL196633 HHP196633 GXT196633 GNX196633 GEB196633 FUF196633 FKJ196633 FAN196633 EQR196633 EGV196633 DWZ196633 DND196633 DDH196633 CTL196633 CJP196633 BZT196633 BPX196633 BGB196633 AWF196633 AMJ196633 ACN196633 SR196633 IV196633 C196633 WVH131097 WLL131097 WBP131097 VRT131097 VHX131097 UYB131097 UOF131097 UEJ131097 TUN131097 TKR131097 TAV131097 SQZ131097 SHD131097 RXH131097 RNL131097 RDP131097 QTT131097 QJX131097 QAB131097 PQF131097 PGJ131097 OWN131097 OMR131097 OCV131097 NSZ131097 NJD131097 MZH131097 MPL131097 MFP131097 LVT131097 LLX131097 LCB131097 KSF131097 KIJ131097 JYN131097 JOR131097 JEV131097 IUZ131097 ILD131097 IBH131097 HRL131097 HHP131097 GXT131097 GNX131097 GEB131097 FUF131097 FKJ131097 FAN131097 EQR131097 EGV131097 DWZ131097 DND131097 DDH131097 CTL131097 CJP131097 BZT131097 BPX131097 BGB131097 AWF131097 AMJ131097 ACN131097 SR131097 IV131097 C131097 WVH65561 WLL65561 WBP65561 VRT65561 VHX65561 UYB65561 UOF65561 UEJ65561 TUN65561 TKR65561 TAV65561 SQZ65561 SHD65561 RXH65561 RNL65561 RDP65561 QTT65561 QJX65561 QAB65561 PQF65561 PGJ65561 OWN65561 OMR65561 OCV65561 NSZ65561 NJD65561 MZH65561 MPL65561 MFP65561 LVT65561 LLX65561 LCB65561 KSF65561 KIJ65561 JYN65561 JOR65561 JEV65561 IUZ65561 ILD65561 IBH65561 HRL65561 HHP65561 GXT65561 GNX65561 GEB65561 FUF65561 FKJ65561 FAN65561 EQR65561 EGV65561 DWZ65561 DND65561 DDH65561 CTL65561 CJP65561 BZT65561 BPX65561 BGB65561 AWF65561 AMJ65561 ACN65561 SR65561 IV65561 C65561 WLL983065">
      <formula1>0</formula1>
      <formula2>1</formula2>
    </dataValidation>
  </dataValidations>
  <pageMargins left="0.7" right="0.7" top="0.75" bottom="0.75" header="0.3" footer="0.3"/>
  <pageSetup orientation="portrait" horizontalDpi="4294967295" verticalDpi="4294967295"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Z150"/>
  <sheetViews>
    <sheetView topLeftCell="A10" zoomScale="80" zoomScaleNormal="80" workbookViewId="0">
      <selection activeCell="C86" sqref="B86:Q88"/>
    </sheetView>
  </sheetViews>
  <sheetFormatPr baseColWidth="10" defaultRowHeight="14.25" x14ac:dyDescent="0.2"/>
  <cols>
    <col min="1" max="1" width="11.42578125" style="59"/>
    <col min="2" max="2" width="33" style="59" customWidth="1"/>
    <col min="3" max="3" width="22.85546875" style="59" customWidth="1"/>
    <col min="4" max="4" width="23.42578125" style="59" customWidth="1"/>
    <col min="5" max="5" width="23" style="59" bestFit="1" customWidth="1"/>
    <col min="6" max="7" width="11.42578125" style="59"/>
    <col min="8" max="8" width="18.85546875" style="59" customWidth="1"/>
    <col min="9" max="9" width="12.7109375" style="59" bestFit="1" customWidth="1"/>
    <col min="10" max="10" width="31.5703125" style="59" customWidth="1"/>
    <col min="11" max="11" width="30.28515625" style="59" customWidth="1"/>
    <col min="12" max="12" width="17" style="59" customWidth="1"/>
    <col min="13" max="14" width="11.42578125" style="59"/>
    <col min="15" max="15" width="14.7109375" style="59" customWidth="1"/>
    <col min="16" max="16" width="11.42578125" style="59"/>
    <col min="17" max="17" width="21" style="59" customWidth="1"/>
    <col min="18" max="257" width="11.42578125" style="59"/>
    <col min="258" max="258" width="33" style="59" customWidth="1"/>
    <col min="259" max="259" width="22.85546875" style="59" customWidth="1"/>
    <col min="260" max="260" width="23.42578125" style="59" customWidth="1"/>
    <col min="261" max="261" width="23" style="59" bestFit="1" customWidth="1"/>
    <col min="262" max="263" width="11.42578125" style="59"/>
    <col min="264" max="264" width="18.85546875" style="59" customWidth="1"/>
    <col min="265" max="265" width="12.7109375" style="59" bestFit="1" customWidth="1"/>
    <col min="266" max="266" width="18.28515625" style="59" customWidth="1"/>
    <col min="267" max="267" width="30.28515625" style="59" customWidth="1"/>
    <col min="268" max="268" width="17" style="59" customWidth="1"/>
    <col min="269" max="270" width="11.42578125" style="59"/>
    <col min="271" max="271" width="14.7109375" style="59" customWidth="1"/>
    <col min="272" max="272" width="11.42578125" style="59"/>
    <col min="273" max="273" width="21" style="59" customWidth="1"/>
    <col min="274" max="513" width="11.42578125" style="59"/>
    <col min="514" max="514" width="33" style="59" customWidth="1"/>
    <col min="515" max="515" width="22.85546875" style="59" customWidth="1"/>
    <col min="516" max="516" width="23.42578125" style="59" customWidth="1"/>
    <col min="517" max="517" width="23" style="59" bestFit="1" customWidth="1"/>
    <col min="518" max="519" width="11.42578125" style="59"/>
    <col min="520" max="520" width="18.85546875" style="59" customWidth="1"/>
    <col min="521" max="521" width="12.7109375" style="59" bestFit="1" customWidth="1"/>
    <col min="522" max="522" width="18.28515625" style="59" customWidth="1"/>
    <col min="523" max="523" width="30.28515625" style="59" customWidth="1"/>
    <col min="524" max="524" width="17" style="59" customWidth="1"/>
    <col min="525" max="526" width="11.42578125" style="59"/>
    <col min="527" max="527" width="14.7109375" style="59" customWidth="1"/>
    <col min="528" max="528" width="11.42578125" style="59"/>
    <col min="529" max="529" width="21" style="59" customWidth="1"/>
    <col min="530" max="769" width="11.42578125" style="59"/>
    <col min="770" max="770" width="33" style="59" customWidth="1"/>
    <col min="771" max="771" width="22.85546875" style="59" customWidth="1"/>
    <col min="772" max="772" width="23.42578125" style="59" customWidth="1"/>
    <col min="773" max="773" width="23" style="59" bestFit="1" customWidth="1"/>
    <col min="774" max="775" width="11.42578125" style="59"/>
    <col min="776" max="776" width="18.85546875" style="59" customWidth="1"/>
    <col min="777" max="777" width="12.7109375" style="59" bestFit="1" customWidth="1"/>
    <col min="778" max="778" width="18.28515625" style="59" customWidth="1"/>
    <col min="779" max="779" width="30.28515625" style="59" customWidth="1"/>
    <col min="780" max="780" width="17" style="59" customWidth="1"/>
    <col min="781" max="782" width="11.42578125" style="59"/>
    <col min="783" max="783" width="14.7109375" style="59" customWidth="1"/>
    <col min="784" max="784" width="11.42578125" style="59"/>
    <col min="785" max="785" width="21" style="59" customWidth="1"/>
    <col min="786" max="1025" width="11.42578125" style="59"/>
    <col min="1026" max="1026" width="33" style="59" customWidth="1"/>
    <col min="1027" max="1027" width="22.85546875" style="59" customWidth="1"/>
    <col min="1028" max="1028" width="23.42578125" style="59" customWidth="1"/>
    <col min="1029" max="1029" width="23" style="59" bestFit="1" customWidth="1"/>
    <col min="1030" max="1031" width="11.42578125" style="59"/>
    <col min="1032" max="1032" width="18.85546875" style="59" customWidth="1"/>
    <col min="1033" max="1033" width="12.7109375" style="59" bestFit="1" customWidth="1"/>
    <col min="1034" max="1034" width="18.28515625" style="59" customWidth="1"/>
    <col min="1035" max="1035" width="30.28515625" style="59" customWidth="1"/>
    <col min="1036" max="1036" width="17" style="59" customWidth="1"/>
    <col min="1037" max="1038" width="11.42578125" style="59"/>
    <col min="1039" max="1039" width="14.7109375" style="59" customWidth="1"/>
    <col min="1040" max="1040" width="11.42578125" style="59"/>
    <col min="1041" max="1041" width="21" style="59" customWidth="1"/>
    <col min="1042" max="1281" width="11.42578125" style="59"/>
    <col min="1282" max="1282" width="33" style="59" customWidth="1"/>
    <col min="1283" max="1283" width="22.85546875" style="59" customWidth="1"/>
    <col min="1284" max="1284" width="23.42578125" style="59" customWidth="1"/>
    <col min="1285" max="1285" width="23" style="59" bestFit="1" customWidth="1"/>
    <col min="1286" max="1287" width="11.42578125" style="59"/>
    <col min="1288" max="1288" width="18.85546875" style="59" customWidth="1"/>
    <col min="1289" max="1289" width="12.7109375" style="59" bestFit="1" customWidth="1"/>
    <col min="1290" max="1290" width="18.28515625" style="59" customWidth="1"/>
    <col min="1291" max="1291" width="30.28515625" style="59" customWidth="1"/>
    <col min="1292" max="1292" width="17" style="59" customWidth="1"/>
    <col min="1293" max="1294" width="11.42578125" style="59"/>
    <col min="1295" max="1295" width="14.7109375" style="59" customWidth="1"/>
    <col min="1296" max="1296" width="11.42578125" style="59"/>
    <col min="1297" max="1297" width="21" style="59" customWidth="1"/>
    <col min="1298" max="1537" width="11.42578125" style="59"/>
    <col min="1538" max="1538" width="33" style="59" customWidth="1"/>
    <col min="1539" max="1539" width="22.85546875" style="59" customWidth="1"/>
    <col min="1540" max="1540" width="23.42578125" style="59" customWidth="1"/>
    <col min="1541" max="1541" width="23" style="59" bestFit="1" customWidth="1"/>
    <col min="1542" max="1543" width="11.42578125" style="59"/>
    <col min="1544" max="1544" width="18.85546875" style="59" customWidth="1"/>
    <col min="1545" max="1545" width="12.7109375" style="59" bestFit="1" customWidth="1"/>
    <col min="1546" max="1546" width="18.28515625" style="59" customWidth="1"/>
    <col min="1547" max="1547" width="30.28515625" style="59" customWidth="1"/>
    <col min="1548" max="1548" width="17" style="59" customWidth="1"/>
    <col min="1549" max="1550" width="11.42578125" style="59"/>
    <col min="1551" max="1551" width="14.7109375" style="59" customWidth="1"/>
    <col min="1552" max="1552" width="11.42578125" style="59"/>
    <col min="1553" max="1553" width="21" style="59" customWidth="1"/>
    <col min="1554" max="1793" width="11.42578125" style="59"/>
    <col min="1794" max="1794" width="33" style="59" customWidth="1"/>
    <col min="1795" max="1795" width="22.85546875" style="59" customWidth="1"/>
    <col min="1796" max="1796" width="23.42578125" style="59" customWidth="1"/>
    <col min="1797" max="1797" width="23" style="59" bestFit="1" customWidth="1"/>
    <col min="1798" max="1799" width="11.42578125" style="59"/>
    <col min="1800" max="1800" width="18.85546875" style="59" customWidth="1"/>
    <col min="1801" max="1801" width="12.7109375" style="59" bestFit="1" customWidth="1"/>
    <col min="1802" max="1802" width="18.28515625" style="59" customWidth="1"/>
    <col min="1803" max="1803" width="30.28515625" style="59" customWidth="1"/>
    <col min="1804" max="1804" width="17" style="59" customWidth="1"/>
    <col min="1805" max="1806" width="11.42578125" style="59"/>
    <col min="1807" max="1807" width="14.7109375" style="59" customWidth="1"/>
    <col min="1808" max="1808" width="11.42578125" style="59"/>
    <col min="1809" max="1809" width="21" style="59" customWidth="1"/>
    <col min="1810" max="2049" width="11.42578125" style="59"/>
    <col min="2050" max="2050" width="33" style="59" customWidth="1"/>
    <col min="2051" max="2051" width="22.85546875" style="59" customWidth="1"/>
    <col min="2052" max="2052" width="23.42578125" style="59" customWidth="1"/>
    <col min="2053" max="2053" width="23" style="59" bestFit="1" customWidth="1"/>
    <col min="2054" max="2055" width="11.42578125" style="59"/>
    <col min="2056" max="2056" width="18.85546875" style="59" customWidth="1"/>
    <col min="2057" max="2057" width="12.7109375" style="59" bestFit="1" customWidth="1"/>
    <col min="2058" max="2058" width="18.28515625" style="59" customWidth="1"/>
    <col min="2059" max="2059" width="30.28515625" style="59" customWidth="1"/>
    <col min="2060" max="2060" width="17" style="59" customWidth="1"/>
    <col min="2061" max="2062" width="11.42578125" style="59"/>
    <col min="2063" max="2063" width="14.7109375" style="59" customWidth="1"/>
    <col min="2064" max="2064" width="11.42578125" style="59"/>
    <col min="2065" max="2065" width="21" style="59" customWidth="1"/>
    <col min="2066" max="2305" width="11.42578125" style="59"/>
    <col min="2306" max="2306" width="33" style="59" customWidth="1"/>
    <col min="2307" max="2307" width="22.85546875" style="59" customWidth="1"/>
    <col min="2308" max="2308" width="23.42578125" style="59" customWidth="1"/>
    <col min="2309" max="2309" width="23" style="59" bestFit="1" customWidth="1"/>
    <col min="2310" max="2311" width="11.42578125" style="59"/>
    <col min="2312" max="2312" width="18.85546875" style="59" customWidth="1"/>
    <col min="2313" max="2313" width="12.7109375" style="59" bestFit="1" customWidth="1"/>
    <col min="2314" max="2314" width="18.28515625" style="59" customWidth="1"/>
    <col min="2315" max="2315" width="30.28515625" style="59" customWidth="1"/>
    <col min="2316" max="2316" width="17" style="59" customWidth="1"/>
    <col min="2317" max="2318" width="11.42578125" style="59"/>
    <col min="2319" max="2319" width="14.7109375" style="59" customWidth="1"/>
    <col min="2320" max="2320" width="11.42578125" style="59"/>
    <col min="2321" max="2321" width="21" style="59" customWidth="1"/>
    <col min="2322" max="2561" width="11.42578125" style="59"/>
    <col min="2562" max="2562" width="33" style="59" customWidth="1"/>
    <col min="2563" max="2563" width="22.85546875" style="59" customWidth="1"/>
    <col min="2564" max="2564" width="23.42578125" style="59" customWidth="1"/>
    <col min="2565" max="2565" width="23" style="59" bestFit="1" customWidth="1"/>
    <col min="2566" max="2567" width="11.42578125" style="59"/>
    <col min="2568" max="2568" width="18.85546875" style="59" customWidth="1"/>
    <col min="2569" max="2569" width="12.7109375" style="59" bestFit="1" customWidth="1"/>
    <col min="2570" max="2570" width="18.28515625" style="59" customWidth="1"/>
    <col min="2571" max="2571" width="30.28515625" style="59" customWidth="1"/>
    <col min="2572" max="2572" width="17" style="59" customWidth="1"/>
    <col min="2573" max="2574" width="11.42578125" style="59"/>
    <col min="2575" max="2575" width="14.7109375" style="59" customWidth="1"/>
    <col min="2576" max="2576" width="11.42578125" style="59"/>
    <col min="2577" max="2577" width="21" style="59" customWidth="1"/>
    <col min="2578" max="2817" width="11.42578125" style="59"/>
    <col min="2818" max="2818" width="33" style="59" customWidth="1"/>
    <col min="2819" max="2819" width="22.85546875" style="59" customWidth="1"/>
    <col min="2820" max="2820" width="23.42578125" style="59" customWidth="1"/>
    <col min="2821" max="2821" width="23" style="59" bestFit="1" customWidth="1"/>
    <col min="2822" max="2823" width="11.42578125" style="59"/>
    <col min="2824" max="2824" width="18.85546875" style="59" customWidth="1"/>
    <col min="2825" max="2825" width="12.7109375" style="59" bestFit="1" customWidth="1"/>
    <col min="2826" max="2826" width="18.28515625" style="59" customWidth="1"/>
    <col min="2827" max="2827" width="30.28515625" style="59" customWidth="1"/>
    <col min="2828" max="2828" width="17" style="59" customWidth="1"/>
    <col min="2829" max="2830" width="11.42578125" style="59"/>
    <col min="2831" max="2831" width="14.7109375" style="59" customWidth="1"/>
    <col min="2832" max="2832" width="11.42578125" style="59"/>
    <col min="2833" max="2833" width="21" style="59" customWidth="1"/>
    <col min="2834" max="3073" width="11.42578125" style="59"/>
    <col min="3074" max="3074" width="33" style="59" customWidth="1"/>
    <col min="3075" max="3075" width="22.85546875" style="59" customWidth="1"/>
    <col min="3076" max="3076" width="23.42578125" style="59" customWidth="1"/>
    <col min="3077" max="3077" width="23" style="59" bestFit="1" customWidth="1"/>
    <col min="3078" max="3079" width="11.42578125" style="59"/>
    <col min="3080" max="3080" width="18.85546875" style="59" customWidth="1"/>
    <col min="3081" max="3081" width="12.7109375" style="59" bestFit="1" customWidth="1"/>
    <col min="3082" max="3082" width="18.28515625" style="59" customWidth="1"/>
    <col min="3083" max="3083" width="30.28515625" style="59" customWidth="1"/>
    <col min="3084" max="3084" width="17" style="59" customWidth="1"/>
    <col min="3085" max="3086" width="11.42578125" style="59"/>
    <col min="3087" max="3087" width="14.7109375" style="59" customWidth="1"/>
    <col min="3088" max="3088" width="11.42578125" style="59"/>
    <col min="3089" max="3089" width="21" style="59" customWidth="1"/>
    <col min="3090" max="3329" width="11.42578125" style="59"/>
    <col min="3330" max="3330" width="33" style="59" customWidth="1"/>
    <col min="3331" max="3331" width="22.85546875" style="59" customWidth="1"/>
    <col min="3332" max="3332" width="23.42578125" style="59" customWidth="1"/>
    <col min="3333" max="3333" width="23" style="59" bestFit="1" customWidth="1"/>
    <col min="3334" max="3335" width="11.42578125" style="59"/>
    <col min="3336" max="3336" width="18.85546875" style="59" customWidth="1"/>
    <col min="3337" max="3337" width="12.7109375" style="59" bestFit="1" customWidth="1"/>
    <col min="3338" max="3338" width="18.28515625" style="59" customWidth="1"/>
    <col min="3339" max="3339" width="30.28515625" style="59" customWidth="1"/>
    <col min="3340" max="3340" width="17" style="59" customWidth="1"/>
    <col min="3341" max="3342" width="11.42578125" style="59"/>
    <col min="3343" max="3343" width="14.7109375" style="59" customWidth="1"/>
    <col min="3344" max="3344" width="11.42578125" style="59"/>
    <col min="3345" max="3345" width="21" style="59" customWidth="1"/>
    <col min="3346" max="3585" width="11.42578125" style="59"/>
    <col min="3586" max="3586" width="33" style="59" customWidth="1"/>
    <col min="3587" max="3587" width="22.85546875" style="59" customWidth="1"/>
    <col min="3588" max="3588" width="23.42578125" style="59" customWidth="1"/>
    <col min="3589" max="3589" width="23" style="59" bestFit="1" customWidth="1"/>
    <col min="3590" max="3591" width="11.42578125" style="59"/>
    <col min="3592" max="3592" width="18.85546875" style="59" customWidth="1"/>
    <col min="3593" max="3593" width="12.7109375" style="59" bestFit="1" customWidth="1"/>
    <col min="3594" max="3594" width="18.28515625" style="59" customWidth="1"/>
    <col min="3595" max="3595" width="30.28515625" style="59" customWidth="1"/>
    <col min="3596" max="3596" width="17" style="59" customWidth="1"/>
    <col min="3597" max="3598" width="11.42578125" style="59"/>
    <col min="3599" max="3599" width="14.7109375" style="59" customWidth="1"/>
    <col min="3600" max="3600" width="11.42578125" style="59"/>
    <col min="3601" max="3601" width="21" style="59" customWidth="1"/>
    <col min="3602" max="3841" width="11.42578125" style="59"/>
    <col min="3842" max="3842" width="33" style="59" customWidth="1"/>
    <col min="3843" max="3843" width="22.85546875" style="59" customWidth="1"/>
    <col min="3844" max="3844" width="23.42578125" style="59" customWidth="1"/>
    <col min="3845" max="3845" width="23" style="59" bestFit="1" customWidth="1"/>
    <col min="3846" max="3847" width="11.42578125" style="59"/>
    <col min="3848" max="3848" width="18.85546875" style="59" customWidth="1"/>
    <col min="3849" max="3849" width="12.7109375" style="59" bestFit="1" customWidth="1"/>
    <col min="3850" max="3850" width="18.28515625" style="59" customWidth="1"/>
    <col min="3851" max="3851" width="30.28515625" style="59" customWidth="1"/>
    <col min="3852" max="3852" width="17" style="59" customWidth="1"/>
    <col min="3853" max="3854" width="11.42578125" style="59"/>
    <col min="3855" max="3855" width="14.7109375" style="59" customWidth="1"/>
    <col min="3856" max="3856" width="11.42578125" style="59"/>
    <col min="3857" max="3857" width="21" style="59" customWidth="1"/>
    <col min="3858" max="4097" width="11.42578125" style="59"/>
    <col min="4098" max="4098" width="33" style="59" customWidth="1"/>
    <col min="4099" max="4099" width="22.85546875" style="59" customWidth="1"/>
    <col min="4100" max="4100" width="23.42578125" style="59" customWidth="1"/>
    <col min="4101" max="4101" width="23" style="59" bestFit="1" customWidth="1"/>
    <col min="4102" max="4103" width="11.42578125" style="59"/>
    <col min="4104" max="4104" width="18.85546875" style="59" customWidth="1"/>
    <col min="4105" max="4105" width="12.7109375" style="59" bestFit="1" customWidth="1"/>
    <col min="4106" max="4106" width="18.28515625" style="59" customWidth="1"/>
    <col min="4107" max="4107" width="30.28515625" style="59" customWidth="1"/>
    <col min="4108" max="4108" width="17" style="59" customWidth="1"/>
    <col min="4109" max="4110" width="11.42578125" style="59"/>
    <col min="4111" max="4111" width="14.7109375" style="59" customWidth="1"/>
    <col min="4112" max="4112" width="11.42578125" style="59"/>
    <col min="4113" max="4113" width="21" style="59" customWidth="1"/>
    <col min="4114" max="4353" width="11.42578125" style="59"/>
    <col min="4354" max="4354" width="33" style="59" customWidth="1"/>
    <col min="4355" max="4355" width="22.85546875" style="59" customWidth="1"/>
    <col min="4356" max="4356" width="23.42578125" style="59" customWidth="1"/>
    <col min="4357" max="4357" width="23" style="59" bestFit="1" customWidth="1"/>
    <col min="4358" max="4359" width="11.42578125" style="59"/>
    <col min="4360" max="4360" width="18.85546875" style="59" customWidth="1"/>
    <col min="4361" max="4361" width="12.7109375" style="59" bestFit="1" customWidth="1"/>
    <col min="4362" max="4362" width="18.28515625" style="59" customWidth="1"/>
    <col min="4363" max="4363" width="30.28515625" style="59" customWidth="1"/>
    <col min="4364" max="4364" width="17" style="59" customWidth="1"/>
    <col min="4365" max="4366" width="11.42578125" style="59"/>
    <col min="4367" max="4367" width="14.7109375" style="59" customWidth="1"/>
    <col min="4368" max="4368" width="11.42578125" style="59"/>
    <col min="4369" max="4369" width="21" style="59" customWidth="1"/>
    <col min="4370" max="4609" width="11.42578125" style="59"/>
    <col min="4610" max="4610" width="33" style="59" customWidth="1"/>
    <col min="4611" max="4611" width="22.85546875" style="59" customWidth="1"/>
    <col min="4612" max="4612" width="23.42578125" style="59" customWidth="1"/>
    <col min="4613" max="4613" width="23" style="59" bestFit="1" customWidth="1"/>
    <col min="4614" max="4615" width="11.42578125" style="59"/>
    <col min="4616" max="4616" width="18.85546875" style="59" customWidth="1"/>
    <col min="4617" max="4617" width="12.7109375" style="59" bestFit="1" customWidth="1"/>
    <col min="4618" max="4618" width="18.28515625" style="59" customWidth="1"/>
    <col min="4619" max="4619" width="30.28515625" style="59" customWidth="1"/>
    <col min="4620" max="4620" width="17" style="59" customWidth="1"/>
    <col min="4621" max="4622" width="11.42578125" style="59"/>
    <col min="4623" max="4623" width="14.7109375" style="59" customWidth="1"/>
    <col min="4624" max="4624" width="11.42578125" style="59"/>
    <col min="4625" max="4625" width="21" style="59" customWidth="1"/>
    <col min="4626" max="4865" width="11.42578125" style="59"/>
    <col min="4866" max="4866" width="33" style="59" customWidth="1"/>
    <col min="4867" max="4867" width="22.85546875" style="59" customWidth="1"/>
    <col min="4868" max="4868" width="23.42578125" style="59" customWidth="1"/>
    <col min="4869" max="4869" width="23" style="59" bestFit="1" customWidth="1"/>
    <col min="4870" max="4871" width="11.42578125" style="59"/>
    <col min="4872" max="4872" width="18.85546875" style="59" customWidth="1"/>
    <col min="4873" max="4873" width="12.7109375" style="59" bestFit="1" customWidth="1"/>
    <col min="4874" max="4874" width="18.28515625" style="59" customWidth="1"/>
    <col min="4875" max="4875" width="30.28515625" style="59" customWidth="1"/>
    <col min="4876" max="4876" width="17" style="59" customWidth="1"/>
    <col min="4877" max="4878" width="11.42578125" style="59"/>
    <col min="4879" max="4879" width="14.7109375" style="59" customWidth="1"/>
    <col min="4880" max="4880" width="11.42578125" style="59"/>
    <col min="4881" max="4881" width="21" style="59" customWidth="1"/>
    <col min="4882" max="5121" width="11.42578125" style="59"/>
    <col min="5122" max="5122" width="33" style="59" customWidth="1"/>
    <col min="5123" max="5123" width="22.85546875" style="59" customWidth="1"/>
    <col min="5124" max="5124" width="23.42578125" style="59" customWidth="1"/>
    <col min="5125" max="5125" width="23" style="59" bestFit="1" customWidth="1"/>
    <col min="5126" max="5127" width="11.42578125" style="59"/>
    <col min="5128" max="5128" width="18.85546875" style="59" customWidth="1"/>
    <col min="5129" max="5129" width="12.7109375" style="59" bestFit="1" customWidth="1"/>
    <col min="5130" max="5130" width="18.28515625" style="59" customWidth="1"/>
    <col min="5131" max="5131" width="30.28515625" style="59" customWidth="1"/>
    <col min="5132" max="5132" width="17" style="59" customWidth="1"/>
    <col min="5133" max="5134" width="11.42578125" style="59"/>
    <col min="5135" max="5135" width="14.7109375" style="59" customWidth="1"/>
    <col min="5136" max="5136" width="11.42578125" style="59"/>
    <col min="5137" max="5137" width="21" style="59" customWidth="1"/>
    <col min="5138" max="5377" width="11.42578125" style="59"/>
    <col min="5378" max="5378" width="33" style="59" customWidth="1"/>
    <col min="5379" max="5379" width="22.85546875" style="59" customWidth="1"/>
    <col min="5380" max="5380" width="23.42578125" style="59" customWidth="1"/>
    <col min="5381" max="5381" width="23" style="59" bestFit="1" customWidth="1"/>
    <col min="5382" max="5383" width="11.42578125" style="59"/>
    <col min="5384" max="5384" width="18.85546875" style="59" customWidth="1"/>
    <col min="5385" max="5385" width="12.7109375" style="59" bestFit="1" customWidth="1"/>
    <col min="5386" max="5386" width="18.28515625" style="59" customWidth="1"/>
    <col min="5387" max="5387" width="30.28515625" style="59" customWidth="1"/>
    <col min="5388" max="5388" width="17" style="59" customWidth="1"/>
    <col min="5389" max="5390" width="11.42578125" style="59"/>
    <col min="5391" max="5391" width="14.7109375" style="59" customWidth="1"/>
    <col min="5392" max="5392" width="11.42578125" style="59"/>
    <col min="5393" max="5393" width="21" style="59" customWidth="1"/>
    <col min="5394" max="5633" width="11.42578125" style="59"/>
    <col min="5634" max="5634" width="33" style="59" customWidth="1"/>
    <col min="5635" max="5635" width="22.85546875" style="59" customWidth="1"/>
    <col min="5636" max="5636" width="23.42578125" style="59" customWidth="1"/>
    <col min="5637" max="5637" width="23" style="59" bestFit="1" customWidth="1"/>
    <col min="5638" max="5639" width="11.42578125" style="59"/>
    <col min="5640" max="5640" width="18.85546875" style="59" customWidth="1"/>
    <col min="5641" max="5641" width="12.7109375" style="59" bestFit="1" customWidth="1"/>
    <col min="5642" max="5642" width="18.28515625" style="59" customWidth="1"/>
    <col min="5643" max="5643" width="30.28515625" style="59" customWidth="1"/>
    <col min="5644" max="5644" width="17" style="59" customWidth="1"/>
    <col min="5645" max="5646" width="11.42578125" style="59"/>
    <col min="5647" max="5647" width="14.7109375" style="59" customWidth="1"/>
    <col min="5648" max="5648" width="11.42578125" style="59"/>
    <col min="5649" max="5649" width="21" style="59" customWidth="1"/>
    <col min="5650" max="5889" width="11.42578125" style="59"/>
    <col min="5890" max="5890" width="33" style="59" customWidth="1"/>
    <col min="5891" max="5891" width="22.85546875" style="59" customWidth="1"/>
    <col min="5892" max="5892" width="23.42578125" style="59" customWidth="1"/>
    <col min="5893" max="5893" width="23" style="59" bestFit="1" customWidth="1"/>
    <col min="5894" max="5895" width="11.42578125" style="59"/>
    <col min="5896" max="5896" width="18.85546875" style="59" customWidth="1"/>
    <col min="5897" max="5897" width="12.7109375" style="59" bestFit="1" customWidth="1"/>
    <col min="5898" max="5898" width="18.28515625" style="59" customWidth="1"/>
    <col min="5899" max="5899" width="30.28515625" style="59" customWidth="1"/>
    <col min="5900" max="5900" width="17" style="59" customWidth="1"/>
    <col min="5901" max="5902" width="11.42578125" style="59"/>
    <col min="5903" max="5903" width="14.7109375" style="59" customWidth="1"/>
    <col min="5904" max="5904" width="11.42578125" style="59"/>
    <col min="5905" max="5905" width="21" style="59" customWidth="1"/>
    <col min="5906" max="6145" width="11.42578125" style="59"/>
    <col min="6146" max="6146" width="33" style="59" customWidth="1"/>
    <col min="6147" max="6147" width="22.85546875" style="59" customWidth="1"/>
    <col min="6148" max="6148" width="23.42578125" style="59" customWidth="1"/>
    <col min="6149" max="6149" width="23" style="59" bestFit="1" customWidth="1"/>
    <col min="6150" max="6151" width="11.42578125" style="59"/>
    <col min="6152" max="6152" width="18.85546875" style="59" customWidth="1"/>
    <col min="6153" max="6153" width="12.7109375" style="59" bestFit="1" customWidth="1"/>
    <col min="6154" max="6154" width="18.28515625" style="59" customWidth="1"/>
    <col min="6155" max="6155" width="30.28515625" style="59" customWidth="1"/>
    <col min="6156" max="6156" width="17" style="59" customWidth="1"/>
    <col min="6157" max="6158" width="11.42578125" style="59"/>
    <col min="6159" max="6159" width="14.7109375" style="59" customWidth="1"/>
    <col min="6160" max="6160" width="11.42578125" style="59"/>
    <col min="6161" max="6161" width="21" style="59" customWidth="1"/>
    <col min="6162" max="6401" width="11.42578125" style="59"/>
    <col min="6402" max="6402" width="33" style="59" customWidth="1"/>
    <col min="6403" max="6403" width="22.85546875" style="59" customWidth="1"/>
    <col min="6404" max="6404" width="23.42578125" style="59" customWidth="1"/>
    <col min="6405" max="6405" width="23" style="59" bestFit="1" customWidth="1"/>
    <col min="6406" max="6407" width="11.42578125" style="59"/>
    <col min="6408" max="6408" width="18.85546875" style="59" customWidth="1"/>
    <col min="6409" max="6409" width="12.7109375" style="59" bestFit="1" customWidth="1"/>
    <col min="6410" max="6410" width="18.28515625" style="59" customWidth="1"/>
    <col min="6411" max="6411" width="30.28515625" style="59" customWidth="1"/>
    <col min="6412" max="6412" width="17" style="59" customWidth="1"/>
    <col min="6413" max="6414" width="11.42578125" style="59"/>
    <col min="6415" max="6415" width="14.7109375" style="59" customWidth="1"/>
    <col min="6416" max="6416" width="11.42578125" style="59"/>
    <col min="6417" max="6417" width="21" style="59" customWidth="1"/>
    <col min="6418" max="6657" width="11.42578125" style="59"/>
    <col min="6658" max="6658" width="33" style="59" customWidth="1"/>
    <col min="6659" max="6659" width="22.85546875" style="59" customWidth="1"/>
    <col min="6660" max="6660" width="23.42578125" style="59" customWidth="1"/>
    <col min="6661" max="6661" width="23" style="59" bestFit="1" customWidth="1"/>
    <col min="6662" max="6663" width="11.42578125" style="59"/>
    <col min="6664" max="6664" width="18.85546875" style="59" customWidth="1"/>
    <col min="6665" max="6665" width="12.7109375" style="59" bestFit="1" customWidth="1"/>
    <col min="6666" max="6666" width="18.28515625" style="59" customWidth="1"/>
    <col min="6667" max="6667" width="30.28515625" style="59" customWidth="1"/>
    <col min="6668" max="6668" width="17" style="59" customWidth="1"/>
    <col min="6669" max="6670" width="11.42578125" style="59"/>
    <col min="6671" max="6671" width="14.7109375" style="59" customWidth="1"/>
    <col min="6672" max="6672" width="11.42578125" style="59"/>
    <col min="6673" max="6673" width="21" style="59" customWidth="1"/>
    <col min="6674" max="6913" width="11.42578125" style="59"/>
    <col min="6914" max="6914" width="33" style="59" customWidth="1"/>
    <col min="6915" max="6915" width="22.85546875" style="59" customWidth="1"/>
    <col min="6916" max="6916" width="23.42578125" style="59" customWidth="1"/>
    <col min="6917" max="6917" width="23" style="59" bestFit="1" customWidth="1"/>
    <col min="6918" max="6919" width="11.42578125" style="59"/>
    <col min="6920" max="6920" width="18.85546875" style="59" customWidth="1"/>
    <col min="6921" max="6921" width="12.7109375" style="59" bestFit="1" customWidth="1"/>
    <col min="6922" max="6922" width="18.28515625" style="59" customWidth="1"/>
    <col min="6923" max="6923" width="30.28515625" style="59" customWidth="1"/>
    <col min="6924" max="6924" width="17" style="59" customWidth="1"/>
    <col min="6925" max="6926" width="11.42578125" style="59"/>
    <col min="6927" max="6927" width="14.7109375" style="59" customWidth="1"/>
    <col min="6928" max="6928" width="11.42578125" style="59"/>
    <col min="6929" max="6929" width="21" style="59" customWidth="1"/>
    <col min="6930" max="7169" width="11.42578125" style="59"/>
    <col min="7170" max="7170" width="33" style="59" customWidth="1"/>
    <col min="7171" max="7171" width="22.85546875" style="59" customWidth="1"/>
    <col min="7172" max="7172" width="23.42578125" style="59" customWidth="1"/>
    <col min="7173" max="7173" width="23" style="59" bestFit="1" customWidth="1"/>
    <col min="7174" max="7175" width="11.42578125" style="59"/>
    <col min="7176" max="7176" width="18.85546875" style="59" customWidth="1"/>
    <col min="7177" max="7177" width="12.7109375" style="59" bestFit="1" customWidth="1"/>
    <col min="7178" max="7178" width="18.28515625" style="59" customWidth="1"/>
    <col min="7179" max="7179" width="30.28515625" style="59" customWidth="1"/>
    <col min="7180" max="7180" width="17" style="59" customWidth="1"/>
    <col min="7181" max="7182" width="11.42578125" style="59"/>
    <col min="7183" max="7183" width="14.7109375" style="59" customWidth="1"/>
    <col min="7184" max="7184" width="11.42578125" style="59"/>
    <col min="7185" max="7185" width="21" style="59" customWidth="1"/>
    <col min="7186" max="7425" width="11.42578125" style="59"/>
    <col min="7426" max="7426" width="33" style="59" customWidth="1"/>
    <col min="7427" max="7427" width="22.85546875" style="59" customWidth="1"/>
    <col min="7428" max="7428" width="23.42578125" style="59" customWidth="1"/>
    <col min="7429" max="7429" width="23" style="59" bestFit="1" customWidth="1"/>
    <col min="7430" max="7431" width="11.42578125" style="59"/>
    <col min="7432" max="7432" width="18.85546875" style="59" customWidth="1"/>
    <col min="7433" max="7433" width="12.7109375" style="59" bestFit="1" customWidth="1"/>
    <col min="7434" max="7434" width="18.28515625" style="59" customWidth="1"/>
    <col min="7435" max="7435" width="30.28515625" style="59" customWidth="1"/>
    <col min="7436" max="7436" width="17" style="59" customWidth="1"/>
    <col min="7437" max="7438" width="11.42578125" style="59"/>
    <col min="7439" max="7439" width="14.7109375" style="59" customWidth="1"/>
    <col min="7440" max="7440" width="11.42578125" style="59"/>
    <col min="7441" max="7441" width="21" style="59" customWidth="1"/>
    <col min="7442" max="7681" width="11.42578125" style="59"/>
    <col min="7682" max="7682" width="33" style="59" customWidth="1"/>
    <col min="7683" max="7683" width="22.85546875" style="59" customWidth="1"/>
    <col min="7684" max="7684" width="23.42578125" style="59" customWidth="1"/>
    <col min="7685" max="7685" width="23" style="59" bestFit="1" customWidth="1"/>
    <col min="7686" max="7687" width="11.42578125" style="59"/>
    <col min="7688" max="7688" width="18.85546875" style="59" customWidth="1"/>
    <col min="7689" max="7689" width="12.7109375" style="59" bestFit="1" customWidth="1"/>
    <col min="7690" max="7690" width="18.28515625" style="59" customWidth="1"/>
    <col min="7691" max="7691" width="30.28515625" style="59" customWidth="1"/>
    <col min="7692" max="7692" width="17" style="59" customWidth="1"/>
    <col min="7693" max="7694" width="11.42578125" style="59"/>
    <col min="7695" max="7695" width="14.7109375" style="59" customWidth="1"/>
    <col min="7696" max="7696" width="11.42578125" style="59"/>
    <col min="7697" max="7697" width="21" style="59" customWidth="1"/>
    <col min="7698" max="7937" width="11.42578125" style="59"/>
    <col min="7938" max="7938" width="33" style="59" customWidth="1"/>
    <col min="7939" max="7939" width="22.85546875" style="59" customWidth="1"/>
    <col min="7940" max="7940" width="23.42578125" style="59" customWidth="1"/>
    <col min="7941" max="7941" width="23" style="59" bestFit="1" customWidth="1"/>
    <col min="7942" max="7943" width="11.42578125" style="59"/>
    <col min="7944" max="7944" width="18.85546875" style="59" customWidth="1"/>
    <col min="7945" max="7945" width="12.7109375" style="59" bestFit="1" customWidth="1"/>
    <col min="7946" max="7946" width="18.28515625" style="59" customWidth="1"/>
    <col min="7947" max="7947" width="30.28515625" style="59" customWidth="1"/>
    <col min="7948" max="7948" width="17" style="59" customWidth="1"/>
    <col min="7949" max="7950" width="11.42578125" style="59"/>
    <col min="7951" max="7951" width="14.7109375" style="59" customWidth="1"/>
    <col min="7952" max="7952" width="11.42578125" style="59"/>
    <col min="7953" max="7953" width="21" style="59" customWidth="1"/>
    <col min="7954" max="8193" width="11.42578125" style="59"/>
    <col min="8194" max="8194" width="33" style="59" customWidth="1"/>
    <col min="8195" max="8195" width="22.85546875" style="59" customWidth="1"/>
    <col min="8196" max="8196" width="23.42578125" style="59" customWidth="1"/>
    <col min="8197" max="8197" width="23" style="59" bestFit="1" customWidth="1"/>
    <col min="8198" max="8199" width="11.42578125" style="59"/>
    <col min="8200" max="8200" width="18.85546875" style="59" customWidth="1"/>
    <col min="8201" max="8201" width="12.7109375" style="59" bestFit="1" customWidth="1"/>
    <col min="8202" max="8202" width="18.28515625" style="59" customWidth="1"/>
    <col min="8203" max="8203" width="30.28515625" style="59" customWidth="1"/>
    <col min="8204" max="8204" width="17" style="59" customWidth="1"/>
    <col min="8205" max="8206" width="11.42578125" style="59"/>
    <col min="8207" max="8207" width="14.7109375" style="59" customWidth="1"/>
    <col min="8208" max="8208" width="11.42578125" style="59"/>
    <col min="8209" max="8209" width="21" style="59" customWidth="1"/>
    <col min="8210" max="8449" width="11.42578125" style="59"/>
    <col min="8450" max="8450" width="33" style="59" customWidth="1"/>
    <col min="8451" max="8451" width="22.85546875" style="59" customWidth="1"/>
    <col min="8452" max="8452" width="23.42578125" style="59" customWidth="1"/>
    <col min="8453" max="8453" width="23" style="59" bestFit="1" customWidth="1"/>
    <col min="8454" max="8455" width="11.42578125" style="59"/>
    <col min="8456" max="8456" width="18.85546875" style="59" customWidth="1"/>
    <col min="8457" max="8457" width="12.7109375" style="59" bestFit="1" customWidth="1"/>
    <col min="8458" max="8458" width="18.28515625" style="59" customWidth="1"/>
    <col min="8459" max="8459" width="30.28515625" style="59" customWidth="1"/>
    <col min="8460" max="8460" width="17" style="59" customWidth="1"/>
    <col min="8461" max="8462" width="11.42578125" style="59"/>
    <col min="8463" max="8463" width="14.7109375" style="59" customWidth="1"/>
    <col min="8464" max="8464" width="11.42578125" style="59"/>
    <col min="8465" max="8465" width="21" style="59" customWidth="1"/>
    <col min="8466" max="8705" width="11.42578125" style="59"/>
    <col min="8706" max="8706" width="33" style="59" customWidth="1"/>
    <col min="8707" max="8707" width="22.85546875" style="59" customWidth="1"/>
    <col min="8708" max="8708" width="23.42578125" style="59" customWidth="1"/>
    <col min="8709" max="8709" width="23" style="59" bestFit="1" customWidth="1"/>
    <col min="8710" max="8711" width="11.42578125" style="59"/>
    <col min="8712" max="8712" width="18.85546875" style="59" customWidth="1"/>
    <col min="8713" max="8713" width="12.7109375" style="59" bestFit="1" customWidth="1"/>
    <col min="8714" max="8714" width="18.28515625" style="59" customWidth="1"/>
    <col min="8715" max="8715" width="30.28515625" style="59" customWidth="1"/>
    <col min="8716" max="8716" width="17" style="59" customWidth="1"/>
    <col min="8717" max="8718" width="11.42578125" style="59"/>
    <col min="8719" max="8719" width="14.7109375" style="59" customWidth="1"/>
    <col min="8720" max="8720" width="11.42578125" style="59"/>
    <col min="8721" max="8721" width="21" style="59" customWidth="1"/>
    <col min="8722" max="8961" width="11.42578125" style="59"/>
    <col min="8962" max="8962" width="33" style="59" customWidth="1"/>
    <col min="8963" max="8963" width="22.85546875" style="59" customWidth="1"/>
    <col min="8964" max="8964" width="23.42578125" style="59" customWidth="1"/>
    <col min="8965" max="8965" width="23" style="59" bestFit="1" customWidth="1"/>
    <col min="8966" max="8967" width="11.42578125" style="59"/>
    <col min="8968" max="8968" width="18.85546875" style="59" customWidth="1"/>
    <col min="8969" max="8969" width="12.7109375" style="59" bestFit="1" customWidth="1"/>
    <col min="8970" max="8970" width="18.28515625" style="59" customWidth="1"/>
    <col min="8971" max="8971" width="30.28515625" style="59" customWidth="1"/>
    <col min="8972" max="8972" width="17" style="59" customWidth="1"/>
    <col min="8973" max="8974" width="11.42578125" style="59"/>
    <col min="8975" max="8975" width="14.7109375" style="59" customWidth="1"/>
    <col min="8976" max="8976" width="11.42578125" style="59"/>
    <col min="8977" max="8977" width="21" style="59" customWidth="1"/>
    <col min="8978" max="9217" width="11.42578125" style="59"/>
    <col min="9218" max="9218" width="33" style="59" customWidth="1"/>
    <col min="9219" max="9219" width="22.85546875" style="59" customWidth="1"/>
    <col min="9220" max="9220" width="23.42578125" style="59" customWidth="1"/>
    <col min="9221" max="9221" width="23" style="59" bestFit="1" customWidth="1"/>
    <col min="9222" max="9223" width="11.42578125" style="59"/>
    <col min="9224" max="9224" width="18.85546875" style="59" customWidth="1"/>
    <col min="9225" max="9225" width="12.7109375" style="59" bestFit="1" customWidth="1"/>
    <col min="9226" max="9226" width="18.28515625" style="59" customWidth="1"/>
    <col min="9227" max="9227" width="30.28515625" style="59" customWidth="1"/>
    <col min="9228" max="9228" width="17" style="59" customWidth="1"/>
    <col min="9229" max="9230" width="11.42578125" style="59"/>
    <col min="9231" max="9231" width="14.7109375" style="59" customWidth="1"/>
    <col min="9232" max="9232" width="11.42578125" style="59"/>
    <col min="9233" max="9233" width="21" style="59" customWidth="1"/>
    <col min="9234" max="9473" width="11.42578125" style="59"/>
    <col min="9474" max="9474" width="33" style="59" customWidth="1"/>
    <col min="9475" max="9475" width="22.85546875" style="59" customWidth="1"/>
    <col min="9476" max="9476" width="23.42578125" style="59" customWidth="1"/>
    <col min="9477" max="9477" width="23" style="59" bestFit="1" customWidth="1"/>
    <col min="9478" max="9479" width="11.42578125" style="59"/>
    <col min="9480" max="9480" width="18.85546875" style="59" customWidth="1"/>
    <col min="9481" max="9481" width="12.7109375" style="59" bestFit="1" customWidth="1"/>
    <col min="9482" max="9482" width="18.28515625" style="59" customWidth="1"/>
    <col min="9483" max="9483" width="30.28515625" style="59" customWidth="1"/>
    <col min="9484" max="9484" width="17" style="59" customWidth="1"/>
    <col min="9485" max="9486" width="11.42578125" style="59"/>
    <col min="9487" max="9487" width="14.7109375" style="59" customWidth="1"/>
    <col min="9488" max="9488" width="11.42578125" style="59"/>
    <col min="9489" max="9489" width="21" style="59" customWidth="1"/>
    <col min="9490" max="9729" width="11.42578125" style="59"/>
    <col min="9730" max="9730" width="33" style="59" customWidth="1"/>
    <col min="9731" max="9731" width="22.85546875" style="59" customWidth="1"/>
    <col min="9732" max="9732" width="23.42578125" style="59" customWidth="1"/>
    <col min="9733" max="9733" width="23" style="59" bestFit="1" customWidth="1"/>
    <col min="9734" max="9735" width="11.42578125" style="59"/>
    <col min="9736" max="9736" width="18.85546875" style="59" customWidth="1"/>
    <col min="9737" max="9737" width="12.7109375" style="59" bestFit="1" customWidth="1"/>
    <col min="9738" max="9738" width="18.28515625" style="59" customWidth="1"/>
    <col min="9739" max="9739" width="30.28515625" style="59" customWidth="1"/>
    <col min="9740" max="9740" width="17" style="59" customWidth="1"/>
    <col min="9741" max="9742" width="11.42578125" style="59"/>
    <col min="9743" max="9743" width="14.7109375" style="59" customWidth="1"/>
    <col min="9744" max="9744" width="11.42578125" style="59"/>
    <col min="9745" max="9745" width="21" style="59" customWidth="1"/>
    <col min="9746" max="9985" width="11.42578125" style="59"/>
    <col min="9986" max="9986" width="33" style="59" customWidth="1"/>
    <col min="9987" max="9987" width="22.85546875" style="59" customWidth="1"/>
    <col min="9988" max="9988" width="23.42578125" style="59" customWidth="1"/>
    <col min="9989" max="9989" width="23" style="59" bestFit="1" customWidth="1"/>
    <col min="9990" max="9991" width="11.42578125" style="59"/>
    <col min="9992" max="9992" width="18.85546875" style="59" customWidth="1"/>
    <col min="9993" max="9993" width="12.7109375" style="59" bestFit="1" customWidth="1"/>
    <col min="9994" max="9994" width="18.28515625" style="59" customWidth="1"/>
    <col min="9995" max="9995" width="30.28515625" style="59" customWidth="1"/>
    <col min="9996" max="9996" width="17" style="59" customWidth="1"/>
    <col min="9997" max="9998" width="11.42578125" style="59"/>
    <col min="9999" max="9999" width="14.7109375" style="59" customWidth="1"/>
    <col min="10000" max="10000" width="11.42578125" style="59"/>
    <col min="10001" max="10001" width="21" style="59" customWidth="1"/>
    <col min="10002" max="10241" width="11.42578125" style="59"/>
    <col min="10242" max="10242" width="33" style="59" customWidth="1"/>
    <col min="10243" max="10243" width="22.85546875" style="59" customWidth="1"/>
    <col min="10244" max="10244" width="23.42578125" style="59" customWidth="1"/>
    <col min="10245" max="10245" width="23" style="59" bestFit="1" customWidth="1"/>
    <col min="10246" max="10247" width="11.42578125" style="59"/>
    <col min="10248" max="10248" width="18.85546875" style="59" customWidth="1"/>
    <col min="10249" max="10249" width="12.7109375" style="59" bestFit="1" customWidth="1"/>
    <col min="10250" max="10250" width="18.28515625" style="59" customWidth="1"/>
    <col min="10251" max="10251" width="30.28515625" style="59" customWidth="1"/>
    <col min="10252" max="10252" width="17" style="59" customWidth="1"/>
    <col min="10253" max="10254" width="11.42578125" style="59"/>
    <col min="10255" max="10255" width="14.7109375" style="59" customWidth="1"/>
    <col min="10256" max="10256" width="11.42578125" style="59"/>
    <col min="10257" max="10257" width="21" style="59" customWidth="1"/>
    <col min="10258" max="10497" width="11.42578125" style="59"/>
    <col min="10498" max="10498" width="33" style="59" customWidth="1"/>
    <col min="10499" max="10499" width="22.85546875" style="59" customWidth="1"/>
    <col min="10500" max="10500" width="23.42578125" style="59" customWidth="1"/>
    <col min="10501" max="10501" width="23" style="59" bestFit="1" customWidth="1"/>
    <col min="10502" max="10503" width="11.42578125" style="59"/>
    <col min="10504" max="10504" width="18.85546875" style="59" customWidth="1"/>
    <col min="10505" max="10505" width="12.7109375" style="59" bestFit="1" customWidth="1"/>
    <col min="10506" max="10506" width="18.28515625" style="59" customWidth="1"/>
    <col min="10507" max="10507" width="30.28515625" style="59" customWidth="1"/>
    <col min="10508" max="10508" width="17" style="59" customWidth="1"/>
    <col min="10509" max="10510" width="11.42578125" style="59"/>
    <col min="10511" max="10511" width="14.7109375" style="59" customWidth="1"/>
    <col min="10512" max="10512" width="11.42578125" style="59"/>
    <col min="10513" max="10513" width="21" style="59" customWidth="1"/>
    <col min="10514" max="10753" width="11.42578125" style="59"/>
    <col min="10754" max="10754" width="33" style="59" customWidth="1"/>
    <col min="10755" max="10755" width="22.85546875" style="59" customWidth="1"/>
    <col min="10756" max="10756" width="23.42578125" style="59" customWidth="1"/>
    <col min="10757" max="10757" width="23" style="59" bestFit="1" customWidth="1"/>
    <col min="10758" max="10759" width="11.42578125" style="59"/>
    <col min="10760" max="10760" width="18.85546875" style="59" customWidth="1"/>
    <col min="10761" max="10761" width="12.7109375" style="59" bestFit="1" customWidth="1"/>
    <col min="10762" max="10762" width="18.28515625" style="59" customWidth="1"/>
    <col min="10763" max="10763" width="30.28515625" style="59" customWidth="1"/>
    <col min="10764" max="10764" width="17" style="59" customWidth="1"/>
    <col min="10765" max="10766" width="11.42578125" style="59"/>
    <col min="10767" max="10767" width="14.7109375" style="59" customWidth="1"/>
    <col min="10768" max="10768" width="11.42578125" style="59"/>
    <col min="10769" max="10769" width="21" style="59" customWidth="1"/>
    <col min="10770" max="11009" width="11.42578125" style="59"/>
    <col min="11010" max="11010" width="33" style="59" customWidth="1"/>
    <col min="11011" max="11011" width="22.85546875" style="59" customWidth="1"/>
    <col min="11012" max="11012" width="23.42578125" style="59" customWidth="1"/>
    <col min="11013" max="11013" width="23" style="59" bestFit="1" customWidth="1"/>
    <col min="11014" max="11015" width="11.42578125" style="59"/>
    <col min="11016" max="11016" width="18.85546875" style="59" customWidth="1"/>
    <col min="11017" max="11017" width="12.7109375" style="59" bestFit="1" customWidth="1"/>
    <col min="11018" max="11018" width="18.28515625" style="59" customWidth="1"/>
    <col min="11019" max="11019" width="30.28515625" style="59" customWidth="1"/>
    <col min="11020" max="11020" width="17" style="59" customWidth="1"/>
    <col min="11021" max="11022" width="11.42578125" style="59"/>
    <col min="11023" max="11023" width="14.7109375" style="59" customWidth="1"/>
    <col min="11024" max="11024" width="11.42578125" style="59"/>
    <col min="11025" max="11025" width="21" style="59" customWidth="1"/>
    <col min="11026" max="11265" width="11.42578125" style="59"/>
    <col min="11266" max="11266" width="33" style="59" customWidth="1"/>
    <col min="11267" max="11267" width="22.85546875" style="59" customWidth="1"/>
    <col min="11268" max="11268" width="23.42578125" style="59" customWidth="1"/>
    <col min="11269" max="11269" width="23" style="59" bestFit="1" customWidth="1"/>
    <col min="11270" max="11271" width="11.42578125" style="59"/>
    <col min="11272" max="11272" width="18.85546875" style="59" customWidth="1"/>
    <col min="11273" max="11273" width="12.7109375" style="59" bestFit="1" customWidth="1"/>
    <col min="11274" max="11274" width="18.28515625" style="59" customWidth="1"/>
    <col min="11275" max="11275" width="30.28515625" style="59" customWidth="1"/>
    <col min="11276" max="11276" width="17" style="59" customWidth="1"/>
    <col min="11277" max="11278" width="11.42578125" style="59"/>
    <col min="11279" max="11279" width="14.7109375" style="59" customWidth="1"/>
    <col min="11280" max="11280" width="11.42578125" style="59"/>
    <col min="11281" max="11281" width="21" style="59" customWidth="1"/>
    <col min="11282" max="11521" width="11.42578125" style="59"/>
    <col min="11522" max="11522" width="33" style="59" customWidth="1"/>
    <col min="11523" max="11523" width="22.85546875" style="59" customWidth="1"/>
    <col min="11524" max="11524" width="23.42578125" style="59" customWidth="1"/>
    <col min="11525" max="11525" width="23" style="59" bestFit="1" customWidth="1"/>
    <col min="11526" max="11527" width="11.42578125" style="59"/>
    <col min="11528" max="11528" width="18.85546875" style="59" customWidth="1"/>
    <col min="11529" max="11529" width="12.7109375" style="59" bestFit="1" customWidth="1"/>
    <col min="11530" max="11530" width="18.28515625" style="59" customWidth="1"/>
    <col min="11531" max="11531" width="30.28515625" style="59" customWidth="1"/>
    <col min="11532" max="11532" width="17" style="59" customWidth="1"/>
    <col min="11533" max="11534" width="11.42578125" style="59"/>
    <col min="11535" max="11535" width="14.7109375" style="59" customWidth="1"/>
    <col min="11536" max="11536" width="11.42578125" style="59"/>
    <col min="11537" max="11537" width="21" style="59" customWidth="1"/>
    <col min="11538" max="11777" width="11.42578125" style="59"/>
    <col min="11778" max="11778" width="33" style="59" customWidth="1"/>
    <col min="11779" max="11779" width="22.85546875" style="59" customWidth="1"/>
    <col min="11780" max="11780" width="23.42578125" style="59" customWidth="1"/>
    <col min="11781" max="11781" width="23" style="59" bestFit="1" customWidth="1"/>
    <col min="11782" max="11783" width="11.42578125" style="59"/>
    <col min="11784" max="11784" width="18.85546875" style="59" customWidth="1"/>
    <col min="11785" max="11785" width="12.7109375" style="59" bestFit="1" customWidth="1"/>
    <col min="11786" max="11786" width="18.28515625" style="59" customWidth="1"/>
    <col min="11787" max="11787" width="30.28515625" style="59" customWidth="1"/>
    <col min="11788" max="11788" width="17" style="59" customWidth="1"/>
    <col min="11789" max="11790" width="11.42578125" style="59"/>
    <col min="11791" max="11791" width="14.7109375" style="59" customWidth="1"/>
    <col min="11792" max="11792" width="11.42578125" style="59"/>
    <col min="11793" max="11793" width="21" style="59" customWidth="1"/>
    <col min="11794" max="12033" width="11.42578125" style="59"/>
    <col min="12034" max="12034" width="33" style="59" customWidth="1"/>
    <col min="12035" max="12035" width="22.85546875" style="59" customWidth="1"/>
    <col min="12036" max="12036" width="23.42578125" style="59" customWidth="1"/>
    <col min="12037" max="12037" width="23" style="59" bestFit="1" customWidth="1"/>
    <col min="12038" max="12039" width="11.42578125" style="59"/>
    <col min="12040" max="12040" width="18.85546875" style="59" customWidth="1"/>
    <col min="12041" max="12041" width="12.7109375" style="59" bestFit="1" customWidth="1"/>
    <col min="12042" max="12042" width="18.28515625" style="59" customWidth="1"/>
    <col min="12043" max="12043" width="30.28515625" style="59" customWidth="1"/>
    <col min="12044" max="12044" width="17" style="59" customWidth="1"/>
    <col min="12045" max="12046" width="11.42578125" style="59"/>
    <col min="12047" max="12047" width="14.7109375" style="59" customWidth="1"/>
    <col min="12048" max="12048" width="11.42578125" style="59"/>
    <col min="12049" max="12049" width="21" style="59" customWidth="1"/>
    <col min="12050" max="12289" width="11.42578125" style="59"/>
    <col min="12290" max="12290" width="33" style="59" customWidth="1"/>
    <col min="12291" max="12291" width="22.85546875" style="59" customWidth="1"/>
    <col min="12292" max="12292" width="23.42578125" style="59" customWidth="1"/>
    <col min="12293" max="12293" width="23" style="59" bestFit="1" customWidth="1"/>
    <col min="12294" max="12295" width="11.42578125" style="59"/>
    <col min="12296" max="12296" width="18.85546875" style="59" customWidth="1"/>
    <col min="12297" max="12297" width="12.7109375" style="59" bestFit="1" customWidth="1"/>
    <col min="12298" max="12298" width="18.28515625" style="59" customWidth="1"/>
    <col min="12299" max="12299" width="30.28515625" style="59" customWidth="1"/>
    <col min="12300" max="12300" width="17" style="59" customWidth="1"/>
    <col min="12301" max="12302" width="11.42578125" style="59"/>
    <col min="12303" max="12303" width="14.7109375" style="59" customWidth="1"/>
    <col min="12304" max="12304" width="11.42578125" style="59"/>
    <col min="12305" max="12305" width="21" style="59" customWidth="1"/>
    <col min="12306" max="12545" width="11.42578125" style="59"/>
    <col min="12546" max="12546" width="33" style="59" customWidth="1"/>
    <col min="12547" max="12547" width="22.85546875" style="59" customWidth="1"/>
    <col min="12548" max="12548" width="23.42578125" style="59" customWidth="1"/>
    <col min="12549" max="12549" width="23" style="59" bestFit="1" customWidth="1"/>
    <col min="12550" max="12551" width="11.42578125" style="59"/>
    <col min="12552" max="12552" width="18.85546875" style="59" customWidth="1"/>
    <col min="12553" max="12553" width="12.7109375" style="59" bestFit="1" customWidth="1"/>
    <col min="12554" max="12554" width="18.28515625" style="59" customWidth="1"/>
    <col min="12555" max="12555" width="30.28515625" style="59" customWidth="1"/>
    <col min="12556" max="12556" width="17" style="59" customWidth="1"/>
    <col min="12557" max="12558" width="11.42578125" style="59"/>
    <col min="12559" max="12559" width="14.7109375" style="59" customWidth="1"/>
    <col min="12560" max="12560" width="11.42578125" style="59"/>
    <col min="12561" max="12561" width="21" style="59" customWidth="1"/>
    <col min="12562" max="12801" width="11.42578125" style="59"/>
    <col min="12802" max="12802" width="33" style="59" customWidth="1"/>
    <col min="12803" max="12803" width="22.85546875" style="59" customWidth="1"/>
    <col min="12804" max="12804" width="23.42578125" style="59" customWidth="1"/>
    <col min="12805" max="12805" width="23" style="59" bestFit="1" customWidth="1"/>
    <col min="12806" max="12807" width="11.42578125" style="59"/>
    <col min="12808" max="12808" width="18.85546875" style="59" customWidth="1"/>
    <col min="12809" max="12809" width="12.7109375" style="59" bestFit="1" customWidth="1"/>
    <col min="12810" max="12810" width="18.28515625" style="59" customWidth="1"/>
    <col min="12811" max="12811" width="30.28515625" style="59" customWidth="1"/>
    <col min="12812" max="12812" width="17" style="59" customWidth="1"/>
    <col min="12813" max="12814" width="11.42578125" style="59"/>
    <col min="12815" max="12815" width="14.7109375" style="59" customWidth="1"/>
    <col min="12816" max="12816" width="11.42578125" style="59"/>
    <col min="12817" max="12817" width="21" style="59" customWidth="1"/>
    <col min="12818" max="13057" width="11.42578125" style="59"/>
    <col min="13058" max="13058" width="33" style="59" customWidth="1"/>
    <col min="13059" max="13059" width="22.85546875" style="59" customWidth="1"/>
    <col min="13060" max="13060" width="23.42578125" style="59" customWidth="1"/>
    <col min="13061" max="13061" width="23" style="59" bestFit="1" customWidth="1"/>
    <col min="13062" max="13063" width="11.42578125" style="59"/>
    <col min="13064" max="13064" width="18.85546875" style="59" customWidth="1"/>
    <col min="13065" max="13065" width="12.7109375" style="59" bestFit="1" customWidth="1"/>
    <col min="13066" max="13066" width="18.28515625" style="59" customWidth="1"/>
    <col min="13067" max="13067" width="30.28515625" style="59" customWidth="1"/>
    <col min="13068" max="13068" width="17" style="59" customWidth="1"/>
    <col min="13069" max="13070" width="11.42578125" style="59"/>
    <col min="13071" max="13071" width="14.7109375" style="59" customWidth="1"/>
    <col min="13072" max="13072" width="11.42578125" style="59"/>
    <col min="13073" max="13073" width="21" style="59" customWidth="1"/>
    <col min="13074" max="13313" width="11.42578125" style="59"/>
    <col min="13314" max="13314" width="33" style="59" customWidth="1"/>
    <col min="13315" max="13315" width="22.85546875" style="59" customWidth="1"/>
    <col min="13316" max="13316" width="23.42578125" style="59" customWidth="1"/>
    <col min="13317" max="13317" width="23" style="59" bestFit="1" customWidth="1"/>
    <col min="13318" max="13319" width="11.42578125" style="59"/>
    <col min="13320" max="13320" width="18.85546875" style="59" customWidth="1"/>
    <col min="13321" max="13321" width="12.7109375" style="59" bestFit="1" customWidth="1"/>
    <col min="13322" max="13322" width="18.28515625" style="59" customWidth="1"/>
    <col min="13323" max="13323" width="30.28515625" style="59" customWidth="1"/>
    <col min="13324" max="13324" width="17" style="59" customWidth="1"/>
    <col min="13325" max="13326" width="11.42578125" style="59"/>
    <col min="13327" max="13327" width="14.7109375" style="59" customWidth="1"/>
    <col min="13328" max="13328" width="11.42578125" style="59"/>
    <col min="13329" max="13329" width="21" style="59" customWidth="1"/>
    <col min="13330" max="13569" width="11.42578125" style="59"/>
    <col min="13570" max="13570" width="33" style="59" customWidth="1"/>
    <col min="13571" max="13571" width="22.85546875" style="59" customWidth="1"/>
    <col min="13572" max="13572" width="23.42578125" style="59" customWidth="1"/>
    <col min="13573" max="13573" width="23" style="59" bestFit="1" customWidth="1"/>
    <col min="13574" max="13575" width="11.42578125" style="59"/>
    <col min="13576" max="13576" width="18.85546875" style="59" customWidth="1"/>
    <col min="13577" max="13577" width="12.7109375" style="59" bestFit="1" customWidth="1"/>
    <col min="13578" max="13578" width="18.28515625" style="59" customWidth="1"/>
    <col min="13579" max="13579" width="30.28515625" style="59" customWidth="1"/>
    <col min="13580" max="13580" width="17" style="59" customWidth="1"/>
    <col min="13581" max="13582" width="11.42578125" style="59"/>
    <col min="13583" max="13583" width="14.7109375" style="59" customWidth="1"/>
    <col min="13584" max="13584" width="11.42578125" style="59"/>
    <col min="13585" max="13585" width="21" style="59" customWidth="1"/>
    <col min="13586" max="13825" width="11.42578125" style="59"/>
    <col min="13826" max="13826" width="33" style="59" customWidth="1"/>
    <col min="13827" max="13827" width="22.85546875" style="59" customWidth="1"/>
    <col min="13828" max="13828" width="23.42578125" style="59" customWidth="1"/>
    <col min="13829" max="13829" width="23" style="59" bestFit="1" customWidth="1"/>
    <col min="13830" max="13831" width="11.42578125" style="59"/>
    <col min="13832" max="13832" width="18.85546875" style="59" customWidth="1"/>
    <col min="13833" max="13833" width="12.7109375" style="59" bestFit="1" customWidth="1"/>
    <col min="13834" max="13834" width="18.28515625" style="59" customWidth="1"/>
    <col min="13835" max="13835" width="30.28515625" style="59" customWidth="1"/>
    <col min="13836" max="13836" width="17" style="59" customWidth="1"/>
    <col min="13837" max="13838" width="11.42578125" style="59"/>
    <col min="13839" max="13839" width="14.7109375" style="59" customWidth="1"/>
    <col min="13840" max="13840" width="11.42578125" style="59"/>
    <col min="13841" max="13841" width="21" style="59" customWidth="1"/>
    <col min="13842" max="14081" width="11.42578125" style="59"/>
    <col min="14082" max="14082" width="33" style="59" customWidth="1"/>
    <col min="14083" max="14083" width="22.85546875" style="59" customWidth="1"/>
    <col min="14084" max="14084" width="23.42578125" style="59" customWidth="1"/>
    <col min="14085" max="14085" width="23" style="59" bestFit="1" customWidth="1"/>
    <col min="14086" max="14087" width="11.42578125" style="59"/>
    <col min="14088" max="14088" width="18.85546875" style="59" customWidth="1"/>
    <col min="14089" max="14089" width="12.7109375" style="59" bestFit="1" customWidth="1"/>
    <col min="14090" max="14090" width="18.28515625" style="59" customWidth="1"/>
    <col min="14091" max="14091" width="30.28515625" style="59" customWidth="1"/>
    <col min="14092" max="14092" width="17" style="59" customWidth="1"/>
    <col min="14093" max="14094" width="11.42578125" style="59"/>
    <col min="14095" max="14095" width="14.7109375" style="59" customWidth="1"/>
    <col min="14096" max="14096" width="11.42578125" style="59"/>
    <col min="14097" max="14097" width="21" style="59" customWidth="1"/>
    <col min="14098" max="14337" width="11.42578125" style="59"/>
    <col min="14338" max="14338" width="33" style="59" customWidth="1"/>
    <col min="14339" max="14339" width="22.85546875" style="59" customWidth="1"/>
    <col min="14340" max="14340" width="23.42578125" style="59" customWidth="1"/>
    <col min="14341" max="14341" width="23" style="59" bestFit="1" customWidth="1"/>
    <col min="14342" max="14343" width="11.42578125" style="59"/>
    <col min="14344" max="14344" width="18.85546875" style="59" customWidth="1"/>
    <col min="14345" max="14345" width="12.7109375" style="59" bestFit="1" customWidth="1"/>
    <col min="14346" max="14346" width="18.28515625" style="59" customWidth="1"/>
    <col min="14347" max="14347" width="30.28515625" style="59" customWidth="1"/>
    <col min="14348" max="14348" width="17" style="59" customWidth="1"/>
    <col min="14349" max="14350" width="11.42578125" style="59"/>
    <col min="14351" max="14351" width="14.7109375" style="59" customWidth="1"/>
    <col min="14352" max="14352" width="11.42578125" style="59"/>
    <col min="14353" max="14353" width="21" style="59" customWidth="1"/>
    <col min="14354" max="14593" width="11.42578125" style="59"/>
    <col min="14594" max="14594" width="33" style="59" customWidth="1"/>
    <col min="14595" max="14595" width="22.85546875" style="59" customWidth="1"/>
    <col min="14596" max="14596" width="23.42578125" style="59" customWidth="1"/>
    <col min="14597" max="14597" width="23" style="59" bestFit="1" customWidth="1"/>
    <col min="14598" max="14599" width="11.42578125" style="59"/>
    <col min="14600" max="14600" width="18.85546875" style="59" customWidth="1"/>
    <col min="14601" max="14601" width="12.7109375" style="59" bestFit="1" customWidth="1"/>
    <col min="14602" max="14602" width="18.28515625" style="59" customWidth="1"/>
    <col min="14603" max="14603" width="30.28515625" style="59" customWidth="1"/>
    <col min="14604" max="14604" width="17" style="59" customWidth="1"/>
    <col min="14605" max="14606" width="11.42578125" style="59"/>
    <col min="14607" max="14607" width="14.7109375" style="59" customWidth="1"/>
    <col min="14608" max="14608" width="11.42578125" style="59"/>
    <col min="14609" max="14609" width="21" style="59" customWidth="1"/>
    <col min="14610" max="14849" width="11.42578125" style="59"/>
    <col min="14850" max="14850" width="33" style="59" customWidth="1"/>
    <col min="14851" max="14851" width="22.85546875" style="59" customWidth="1"/>
    <col min="14852" max="14852" width="23.42578125" style="59" customWidth="1"/>
    <col min="14853" max="14853" width="23" style="59" bestFit="1" customWidth="1"/>
    <col min="14854" max="14855" width="11.42578125" style="59"/>
    <col min="14856" max="14856" width="18.85546875" style="59" customWidth="1"/>
    <col min="14857" max="14857" width="12.7109375" style="59" bestFit="1" customWidth="1"/>
    <col min="14858" max="14858" width="18.28515625" style="59" customWidth="1"/>
    <col min="14859" max="14859" width="30.28515625" style="59" customWidth="1"/>
    <col min="14860" max="14860" width="17" style="59" customWidth="1"/>
    <col min="14861" max="14862" width="11.42578125" style="59"/>
    <col min="14863" max="14863" width="14.7109375" style="59" customWidth="1"/>
    <col min="14864" max="14864" width="11.42578125" style="59"/>
    <col min="14865" max="14865" width="21" style="59" customWidth="1"/>
    <col min="14866" max="15105" width="11.42578125" style="59"/>
    <col min="15106" max="15106" width="33" style="59" customWidth="1"/>
    <col min="15107" max="15107" width="22.85546875" style="59" customWidth="1"/>
    <col min="15108" max="15108" width="23.42578125" style="59" customWidth="1"/>
    <col min="15109" max="15109" width="23" style="59" bestFit="1" customWidth="1"/>
    <col min="15110" max="15111" width="11.42578125" style="59"/>
    <col min="15112" max="15112" width="18.85546875" style="59" customWidth="1"/>
    <col min="15113" max="15113" width="12.7109375" style="59" bestFit="1" customWidth="1"/>
    <col min="15114" max="15114" width="18.28515625" style="59" customWidth="1"/>
    <col min="15115" max="15115" width="30.28515625" style="59" customWidth="1"/>
    <col min="15116" max="15116" width="17" style="59" customWidth="1"/>
    <col min="15117" max="15118" width="11.42578125" style="59"/>
    <col min="15119" max="15119" width="14.7109375" style="59" customWidth="1"/>
    <col min="15120" max="15120" width="11.42578125" style="59"/>
    <col min="15121" max="15121" width="21" style="59" customWidth="1"/>
    <col min="15122" max="15361" width="11.42578125" style="59"/>
    <col min="15362" max="15362" width="33" style="59" customWidth="1"/>
    <col min="15363" max="15363" width="22.85546875" style="59" customWidth="1"/>
    <col min="15364" max="15364" width="23.42578125" style="59" customWidth="1"/>
    <col min="15365" max="15365" width="23" style="59" bestFit="1" customWidth="1"/>
    <col min="15366" max="15367" width="11.42578125" style="59"/>
    <col min="15368" max="15368" width="18.85546875" style="59" customWidth="1"/>
    <col min="15369" max="15369" width="12.7109375" style="59" bestFit="1" customWidth="1"/>
    <col min="15370" max="15370" width="18.28515625" style="59" customWidth="1"/>
    <col min="15371" max="15371" width="30.28515625" style="59" customWidth="1"/>
    <col min="15372" max="15372" width="17" style="59" customWidth="1"/>
    <col min="15373" max="15374" width="11.42578125" style="59"/>
    <col min="15375" max="15375" width="14.7109375" style="59" customWidth="1"/>
    <col min="15376" max="15376" width="11.42578125" style="59"/>
    <col min="15377" max="15377" width="21" style="59" customWidth="1"/>
    <col min="15378" max="15617" width="11.42578125" style="59"/>
    <col min="15618" max="15618" width="33" style="59" customWidth="1"/>
    <col min="15619" max="15619" width="22.85546875" style="59" customWidth="1"/>
    <col min="15620" max="15620" width="23.42578125" style="59" customWidth="1"/>
    <col min="15621" max="15621" width="23" style="59" bestFit="1" customWidth="1"/>
    <col min="15622" max="15623" width="11.42578125" style="59"/>
    <col min="15624" max="15624" width="18.85546875" style="59" customWidth="1"/>
    <col min="15625" max="15625" width="12.7109375" style="59" bestFit="1" customWidth="1"/>
    <col min="15626" max="15626" width="18.28515625" style="59" customWidth="1"/>
    <col min="15627" max="15627" width="30.28515625" style="59" customWidth="1"/>
    <col min="15628" max="15628" width="17" style="59" customWidth="1"/>
    <col min="15629" max="15630" width="11.42578125" style="59"/>
    <col min="15631" max="15631" width="14.7109375" style="59" customWidth="1"/>
    <col min="15632" max="15632" width="11.42578125" style="59"/>
    <col min="15633" max="15633" width="21" style="59" customWidth="1"/>
    <col min="15634" max="15873" width="11.42578125" style="59"/>
    <col min="15874" max="15874" width="33" style="59" customWidth="1"/>
    <col min="15875" max="15875" width="22.85546875" style="59" customWidth="1"/>
    <col min="15876" max="15876" width="23.42578125" style="59" customWidth="1"/>
    <col min="15877" max="15877" width="23" style="59" bestFit="1" customWidth="1"/>
    <col min="15878" max="15879" width="11.42578125" style="59"/>
    <col min="15880" max="15880" width="18.85546875" style="59" customWidth="1"/>
    <col min="15881" max="15881" width="12.7109375" style="59" bestFit="1" customWidth="1"/>
    <col min="15882" max="15882" width="18.28515625" style="59" customWidth="1"/>
    <col min="15883" max="15883" width="30.28515625" style="59" customWidth="1"/>
    <col min="15884" max="15884" width="17" style="59" customWidth="1"/>
    <col min="15885" max="15886" width="11.42578125" style="59"/>
    <col min="15887" max="15887" width="14.7109375" style="59" customWidth="1"/>
    <col min="15888" max="15888" width="11.42578125" style="59"/>
    <col min="15889" max="15889" width="21" style="59" customWidth="1"/>
    <col min="15890" max="16129" width="11.42578125" style="59"/>
    <col min="16130" max="16130" width="33" style="59" customWidth="1"/>
    <col min="16131" max="16131" width="22.85546875" style="59" customWidth="1"/>
    <col min="16132" max="16132" width="23.42578125" style="59" customWidth="1"/>
    <col min="16133" max="16133" width="23" style="59" bestFit="1" customWidth="1"/>
    <col min="16134" max="16135" width="11.42578125" style="59"/>
    <col min="16136" max="16136" width="18.85546875" style="59" customWidth="1"/>
    <col min="16137" max="16137" width="12.7109375" style="59" bestFit="1" customWidth="1"/>
    <col min="16138" max="16138" width="18.28515625" style="59" customWidth="1"/>
    <col min="16139" max="16139" width="30.28515625" style="59" customWidth="1"/>
    <col min="16140" max="16140" width="17" style="59" customWidth="1"/>
    <col min="16141" max="16142" width="11.42578125" style="59"/>
    <col min="16143" max="16143" width="14.7109375" style="59" customWidth="1"/>
    <col min="16144" max="16144" width="11.42578125" style="59"/>
    <col min="16145" max="16145" width="21" style="59" customWidth="1"/>
    <col min="16146" max="16384" width="11.42578125" style="59"/>
  </cols>
  <sheetData>
    <row r="1" spans="1:16" s="31" customFormat="1" x14ac:dyDescent="0.25"/>
    <row r="2" spans="1:16" s="31" customFormat="1" ht="26.25" x14ac:dyDescent="0.25">
      <c r="B2" s="1159" t="s">
        <v>2</v>
      </c>
      <c r="C2" s="1160"/>
      <c r="D2" s="1160"/>
      <c r="E2" s="1160"/>
      <c r="F2" s="1160"/>
      <c r="G2" s="1160"/>
      <c r="H2" s="1160"/>
      <c r="I2" s="1160"/>
      <c r="J2" s="1160"/>
      <c r="K2" s="1160"/>
      <c r="L2" s="1160"/>
      <c r="M2" s="1160"/>
      <c r="N2" s="1160"/>
      <c r="O2" s="1160"/>
      <c r="P2" s="1160"/>
    </row>
    <row r="3" spans="1:16" s="31" customFormat="1" x14ac:dyDescent="0.25"/>
    <row r="4" spans="1:16" s="31" customFormat="1" ht="26.25" x14ac:dyDescent="0.25">
      <c r="B4" s="1161" t="s">
        <v>3</v>
      </c>
      <c r="C4" s="1161"/>
      <c r="D4" s="1161"/>
      <c r="E4" s="1161"/>
      <c r="F4" s="1161"/>
      <c r="G4" s="1161"/>
      <c r="H4" s="1161"/>
      <c r="I4" s="1161"/>
      <c r="J4" s="1161"/>
      <c r="K4" s="1161"/>
      <c r="L4" s="1161"/>
      <c r="M4" s="1161"/>
      <c r="N4" s="1161"/>
      <c r="O4" s="1161"/>
      <c r="P4" s="1161"/>
    </row>
    <row r="5" spans="1:16" ht="20.25" x14ac:dyDescent="0.3">
      <c r="A5" s="1162" t="s">
        <v>4</v>
      </c>
      <c r="B5" s="1162"/>
      <c r="C5" s="1162"/>
      <c r="D5" s="1162"/>
      <c r="E5" s="1162"/>
      <c r="F5" s="1162"/>
      <c r="G5" s="1162"/>
      <c r="H5" s="1162"/>
      <c r="I5" s="1162"/>
      <c r="J5" s="1162"/>
      <c r="K5" s="1162"/>
      <c r="L5" s="1162"/>
    </row>
    <row r="6" spans="1:16" s="31" customFormat="1" ht="15" thickBot="1" x14ac:dyDescent="0.3"/>
    <row r="7" spans="1:16" s="31" customFormat="1" ht="21" thickBot="1" x14ac:dyDescent="0.3">
      <c r="B7" s="12" t="s">
        <v>5</v>
      </c>
      <c r="C7" s="1075" t="s">
        <v>130</v>
      </c>
      <c r="D7" s="1075"/>
      <c r="E7" s="1075"/>
      <c r="F7" s="1075"/>
      <c r="G7" s="1075"/>
      <c r="H7" s="1075"/>
      <c r="I7" s="1075"/>
      <c r="J7" s="1075"/>
      <c r="K7" s="1075"/>
      <c r="L7" s="1075"/>
      <c r="M7" s="1075"/>
      <c r="N7" s="1076"/>
    </row>
    <row r="8" spans="1:16" s="31" customFormat="1" ht="15.75" thickBot="1" x14ac:dyDescent="0.3">
      <c r="B8" s="13" t="s">
        <v>6</v>
      </c>
      <c r="C8" s="1075"/>
      <c r="D8" s="1075"/>
      <c r="E8" s="1075"/>
      <c r="F8" s="1075"/>
      <c r="G8" s="1075"/>
      <c r="H8" s="1075"/>
      <c r="I8" s="1075"/>
      <c r="J8" s="1075"/>
      <c r="K8" s="1075"/>
      <c r="L8" s="1075"/>
      <c r="M8" s="1075"/>
      <c r="N8" s="1076"/>
    </row>
    <row r="9" spans="1:16" s="31" customFormat="1" ht="15.75" thickBot="1" x14ac:dyDescent="0.3">
      <c r="B9" s="13" t="s">
        <v>7</v>
      </c>
      <c r="C9" s="1075"/>
      <c r="D9" s="1075"/>
      <c r="E9" s="1075"/>
      <c r="F9" s="1075"/>
      <c r="G9" s="1075"/>
      <c r="H9" s="1075"/>
      <c r="I9" s="1075"/>
      <c r="J9" s="1075"/>
      <c r="K9" s="1075"/>
      <c r="L9" s="1075"/>
      <c r="M9" s="1075"/>
      <c r="N9" s="1076"/>
    </row>
    <row r="10" spans="1:16" s="31" customFormat="1" ht="15.75" thickBot="1" x14ac:dyDescent="0.3">
      <c r="B10" s="13" t="s">
        <v>8</v>
      </c>
      <c r="C10" s="1075"/>
      <c r="D10" s="1075"/>
      <c r="E10" s="1075"/>
      <c r="F10" s="1075"/>
      <c r="G10" s="1075"/>
      <c r="H10" s="1075"/>
      <c r="I10" s="1075"/>
      <c r="J10" s="1075"/>
      <c r="K10" s="1075"/>
      <c r="L10" s="1075"/>
      <c r="M10" s="1075"/>
      <c r="N10" s="1076"/>
    </row>
    <row r="11" spans="1:16" s="31" customFormat="1" ht="15.75" thickBot="1" x14ac:dyDescent="0.3">
      <c r="B11" s="13" t="s">
        <v>9</v>
      </c>
      <c r="C11" s="1077">
        <v>29</v>
      </c>
      <c r="D11" s="1077"/>
      <c r="E11" s="1078"/>
      <c r="F11" s="60"/>
      <c r="G11" s="60"/>
      <c r="H11" s="60"/>
      <c r="I11" s="60"/>
      <c r="J11" s="60"/>
      <c r="K11" s="60"/>
      <c r="L11" s="60"/>
      <c r="M11" s="60"/>
      <c r="N11" s="61"/>
    </row>
    <row r="12" spans="1:16" s="31" customFormat="1" ht="15.75" thickBot="1" x14ac:dyDescent="0.3">
      <c r="B12" s="14" t="s">
        <v>10</v>
      </c>
      <c r="C12" s="38">
        <v>42023</v>
      </c>
      <c r="D12" s="119"/>
      <c r="E12" s="119"/>
      <c r="F12" s="119"/>
      <c r="G12" s="119"/>
      <c r="H12" s="119"/>
      <c r="I12" s="119"/>
      <c r="J12" s="119"/>
      <c r="K12" s="119"/>
      <c r="L12" s="119"/>
      <c r="M12" s="119"/>
      <c r="N12" s="120"/>
    </row>
    <row r="13" spans="1:16" s="31" customFormat="1" ht="15.75" x14ac:dyDescent="0.25">
      <c r="B13" s="15"/>
      <c r="C13" s="39"/>
      <c r="D13" s="16"/>
      <c r="E13" s="16"/>
      <c r="F13" s="16"/>
      <c r="G13" s="16"/>
      <c r="H13" s="16"/>
      <c r="I13" s="62"/>
      <c r="J13" s="62"/>
      <c r="K13" s="62"/>
      <c r="L13" s="62"/>
      <c r="M13" s="62"/>
      <c r="N13" s="16"/>
    </row>
    <row r="14" spans="1:16" s="31" customFormat="1" ht="15" x14ac:dyDescent="0.25">
      <c r="I14" s="62"/>
      <c r="J14" s="62"/>
      <c r="K14" s="62"/>
      <c r="L14" s="62"/>
      <c r="M14" s="62"/>
      <c r="N14" s="63"/>
    </row>
    <row r="15" spans="1:16" s="31" customFormat="1" ht="30" x14ac:dyDescent="0.25">
      <c r="B15" s="1071" t="s">
        <v>11</v>
      </c>
      <c r="C15" s="1071"/>
      <c r="D15" s="121" t="s">
        <v>12</v>
      </c>
      <c r="E15" s="121" t="s">
        <v>13</v>
      </c>
      <c r="F15" s="121" t="s">
        <v>14</v>
      </c>
      <c r="G15" s="64"/>
      <c r="I15" s="40"/>
      <c r="J15" s="40"/>
      <c r="K15" s="40"/>
      <c r="L15" s="40"/>
      <c r="M15" s="40"/>
      <c r="N15" s="63"/>
    </row>
    <row r="16" spans="1:16" s="31" customFormat="1" ht="15" x14ac:dyDescent="0.25">
      <c r="B16" s="1071"/>
      <c r="C16" s="1071"/>
      <c r="D16" s="121">
        <v>29</v>
      </c>
      <c r="E16" s="65">
        <v>1328129860</v>
      </c>
      <c r="F16" s="65">
        <v>470</v>
      </c>
      <c r="G16" s="66"/>
      <c r="I16" s="41"/>
      <c r="J16" s="41"/>
      <c r="K16" s="41"/>
      <c r="L16" s="41"/>
      <c r="M16" s="41"/>
      <c r="N16" s="63"/>
    </row>
    <row r="17" spans="1:14" s="31" customFormat="1" ht="15" x14ac:dyDescent="0.25">
      <c r="B17" s="1071"/>
      <c r="C17" s="1071"/>
      <c r="D17" s="121"/>
      <c r="E17" s="65"/>
      <c r="F17" s="65"/>
      <c r="G17" s="66"/>
      <c r="I17" s="41"/>
      <c r="J17" s="41"/>
      <c r="K17" s="41"/>
      <c r="L17" s="41"/>
      <c r="M17" s="41"/>
      <c r="N17" s="63"/>
    </row>
    <row r="18" spans="1:14" s="31" customFormat="1" ht="15" x14ac:dyDescent="0.25">
      <c r="B18" s="1071"/>
      <c r="C18" s="1071"/>
      <c r="D18" s="121"/>
      <c r="E18" s="65"/>
      <c r="F18" s="65"/>
      <c r="G18" s="66"/>
      <c r="I18" s="41"/>
      <c r="J18" s="41"/>
      <c r="K18" s="41"/>
      <c r="L18" s="41"/>
      <c r="M18" s="41"/>
      <c r="N18" s="63"/>
    </row>
    <row r="19" spans="1:14" s="31" customFormat="1" ht="15" x14ac:dyDescent="0.25">
      <c r="B19" s="1071"/>
      <c r="C19" s="1071"/>
      <c r="D19" s="121"/>
      <c r="E19" s="67"/>
      <c r="F19" s="65"/>
      <c r="G19" s="66"/>
      <c r="H19" s="42"/>
      <c r="I19" s="41"/>
      <c r="J19" s="41"/>
      <c r="K19" s="41"/>
      <c r="L19" s="41"/>
      <c r="M19" s="41"/>
      <c r="N19" s="68"/>
    </row>
    <row r="20" spans="1:14" s="31" customFormat="1" ht="15" x14ac:dyDescent="0.25">
      <c r="B20" s="1071"/>
      <c r="C20" s="1071"/>
      <c r="D20" s="121"/>
      <c r="E20" s="67"/>
      <c r="F20" s="65"/>
      <c r="G20" s="66"/>
      <c r="H20" s="42"/>
      <c r="I20" s="43"/>
      <c r="J20" s="43"/>
      <c r="K20" s="43"/>
      <c r="L20" s="43"/>
      <c r="M20" s="43"/>
      <c r="N20" s="68"/>
    </row>
    <row r="21" spans="1:14" s="31" customFormat="1" ht="15" x14ac:dyDescent="0.25">
      <c r="B21" s="1071"/>
      <c r="C21" s="1071"/>
      <c r="D21" s="121"/>
      <c r="E21" s="67"/>
      <c r="F21" s="65"/>
      <c r="G21" s="66"/>
      <c r="H21" s="42"/>
      <c r="I21" s="62"/>
      <c r="J21" s="62"/>
      <c r="K21" s="62"/>
      <c r="L21" s="62"/>
      <c r="M21" s="62"/>
      <c r="N21" s="68"/>
    </row>
    <row r="22" spans="1:14" s="31" customFormat="1" ht="15" x14ac:dyDescent="0.25">
      <c r="B22" s="1071"/>
      <c r="C22" s="1071"/>
      <c r="D22" s="121"/>
      <c r="E22" s="67"/>
      <c r="F22" s="65"/>
      <c r="G22" s="66"/>
      <c r="H22" s="42"/>
      <c r="I22" s="62"/>
      <c r="J22" s="62"/>
      <c r="K22" s="62"/>
      <c r="L22" s="62"/>
      <c r="M22" s="62"/>
      <c r="N22" s="68"/>
    </row>
    <row r="23" spans="1:14" s="31" customFormat="1" ht="15.75" thickBot="1" x14ac:dyDescent="0.3">
      <c r="B23" s="1056" t="s">
        <v>15</v>
      </c>
      <c r="C23" s="1058"/>
      <c r="D23" s="121"/>
      <c r="E23" s="69">
        <f>SUM(E16:E22)</f>
        <v>1328129860</v>
      </c>
      <c r="F23" s="65">
        <f>SUM(F16:F22)</f>
        <v>470</v>
      </c>
      <c r="G23" s="66"/>
      <c r="H23" s="42"/>
      <c r="I23" s="62"/>
      <c r="J23" s="62"/>
      <c r="K23" s="62"/>
      <c r="L23" s="62"/>
      <c r="M23" s="62"/>
      <c r="N23" s="68"/>
    </row>
    <row r="24" spans="1:14" s="31" customFormat="1" ht="57.75" thickBot="1" x14ac:dyDescent="0.3">
      <c r="A24" s="35"/>
      <c r="B24" s="125" t="s">
        <v>16</v>
      </c>
      <c r="C24" s="125" t="s">
        <v>17</v>
      </c>
      <c r="E24" s="40"/>
      <c r="F24" s="40"/>
      <c r="G24" s="40"/>
      <c r="H24" s="40"/>
      <c r="I24" s="36"/>
      <c r="J24" s="36"/>
      <c r="K24" s="36"/>
      <c r="L24" s="36"/>
      <c r="M24" s="36"/>
    </row>
    <row r="25" spans="1:14" s="31" customFormat="1" ht="15.75" thickBot="1" x14ac:dyDescent="0.3">
      <c r="A25" s="70">
        <v>1</v>
      </c>
      <c r="C25" s="71">
        <f>+F23*80%</f>
        <v>376</v>
      </c>
      <c r="D25" s="41"/>
      <c r="E25" s="72">
        <f>E23</f>
        <v>1328129860</v>
      </c>
      <c r="F25" s="44"/>
      <c r="G25" s="44"/>
      <c r="H25" s="44"/>
      <c r="I25" s="73"/>
      <c r="J25" s="73"/>
      <c r="K25" s="73"/>
      <c r="L25" s="73"/>
      <c r="M25" s="73"/>
    </row>
    <row r="26" spans="1:14" s="31" customFormat="1" ht="15" x14ac:dyDescent="0.25">
      <c r="A26" s="74"/>
      <c r="C26" s="17"/>
      <c r="D26" s="41"/>
      <c r="E26" s="45"/>
      <c r="F26" s="44"/>
      <c r="G26" s="44"/>
      <c r="H26" s="44"/>
      <c r="I26" s="73"/>
      <c r="J26" s="73"/>
      <c r="K26" s="73"/>
      <c r="L26" s="73"/>
      <c r="M26" s="73"/>
    </row>
    <row r="27" spans="1:14" s="31" customFormat="1" ht="15" x14ac:dyDescent="0.25">
      <c r="A27" s="74"/>
      <c r="C27" s="17"/>
      <c r="D27" s="41"/>
      <c r="E27" s="45"/>
      <c r="F27" s="44"/>
      <c r="G27" s="44"/>
      <c r="H27" s="44"/>
      <c r="I27" s="73"/>
      <c r="J27" s="73"/>
      <c r="K27" s="73"/>
      <c r="L27" s="73"/>
      <c r="M27" s="73"/>
    </row>
    <row r="28" spans="1:14" s="31" customFormat="1" ht="15" x14ac:dyDescent="0.2">
      <c r="A28" s="74"/>
      <c r="B28" s="75" t="s">
        <v>18</v>
      </c>
      <c r="C28" s="59"/>
      <c r="D28" s="59"/>
      <c r="E28" s="59"/>
      <c r="F28" s="59"/>
      <c r="G28" s="59"/>
      <c r="H28" s="59"/>
      <c r="I28" s="62"/>
      <c r="J28" s="62"/>
      <c r="K28" s="62"/>
      <c r="L28" s="62"/>
      <c r="M28" s="62"/>
      <c r="N28" s="63"/>
    </row>
    <row r="29" spans="1:14" s="31" customFormat="1" ht="15" x14ac:dyDescent="0.2">
      <c r="A29" s="74"/>
      <c r="B29" s="59"/>
      <c r="C29" s="59"/>
      <c r="D29" s="59"/>
      <c r="E29" s="59"/>
      <c r="F29" s="59"/>
      <c r="G29" s="59"/>
      <c r="H29" s="59"/>
      <c r="I29" s="62"/>
      <c r="J29" s="62"/>
      <c r="K29" s="62"/>
      <c r="L29" s="62"/>
      <c r="M29" s="62"/>
      <c r="N29" s="63"/>
    </row>
    <row r="30" spans="1:14" s="31" customFormat="1" ht="15" x14ac:dyDescent="0.2">
      <c r="A30" s="74"/>
      <c r="B30" s="121" t="s">
        <v>19</v>
      </c>
      <c r="C30" s="121" t="s">
        <v>0</v>
      </c>
      <c r="D30" s="121" t="s">
        <v>20</v>
      </c>
      <c r="E30" s="59"/>
      <c r="F30" s="59"/>
      <c r="G30" s="59"/>
      <c r="H30" s="59"/>
      <c r="I30" s="62"/>
      <c r="J30" s="62"/>
      <c r="K30" s="62"/>
      <c r="L30" s="62"/>
      <c r="M30" s="62"/>
      <c r="N30" s="63"/>
    </row>
    <row r="31" spans="1:14" s="31" customFormat="1" ht="15" x14ac:dyDescent="0.2">
      <c r="A31" s="74"/>
      <c r="B31" s="127" t="s">
        <v>22</v>
      </c>
      <c r="C31" s="139" t="s">
        <v>23</v>
      </c>
      <c r="D31" s="126"/>
      <c r="E31" s="59"/>
      <c r="F31" s="59"/>
      <c r="G31" s="59"/>
      <c r="H31" s="59"/>
      <c r="I31" s="62"/>
      <c r="J31" s="62"/>
      <c r="K31" s="62"/>
      <c r="L31" s="62"/>
      <c r="M31" s="62"/>
      <c r="N31" s="63"/>
    </row>
    <row r="32" spans="1:14" s="31" customFormat="1" ht="15" x14ac:dyDescent="0.2">
      <c r="A32" s="74"/>
      <c r="B32" s="127" t="s">
        <v>24</v>
      </c>
      <c r="C32" s="144"/>
      <c r="D32" s="126" t="s">
        <v>23</v>
      </c>
      <c r="E32" s="59"/>
      <c r="F32" s="59"/>
      <c r="G32" s="59"/>
      <c r="H32" s="59"/>
      <c r="I32" s="62"/>
      <c r="J32" s="62"/>
      <c r="K32" s="62"/>
      <c r="L32" s="62"/>
      <c r="M32" s="62"/>
      <c r="N32" s="63"/>
    </row>
    <row r="33" spans="1:14" s="31" customFormat="1" ht="15" x14ac:dyDescent="0.2">
      <c r="A33" s="74"/>
      <c r="B33" s="127" t="s">
        <v>25</v>
      </c>
      <c r="C33" s="144"/>
      <c r="D33" s="126" t="s">
        <v>23</v>
      </c>
      <c r="E33" s="59"/>
      <c r="F33" s="59"/>
      <c r="G33" s="59"/>
      <c r="H33" s="59"/>
      <c r="I33" s="62"/>
      <c r="J33" s="62"/>
      <c r="K33" s="62"/>
      <c r="L33" s="62"/>
      <c r="M33" s="62"/>
      <c r="N33" s="63"/>
    </row>
    <row r="34" spans="1:14" s="31" customFormat="1" ht="15" x14ac:dyDescent="0.2">
      <c r="A34" s="74"/>
      <c r="B34" s="127" t="s">
        <v>26</v>
      </c>
      <c r="C34" s="126" t="s">
        <v>23</v>
      </c>
      <c r="D34" s="126"/>
      <c r="E34" s="59"/>
      <c r="F34" s="59"/>
      <c r="G34" s="59"/>
      <c r="H34" s="59"/>
      <c r="I34" s="62"/>
      <c r="J34" s="62"/>
      <c r="K34" s="62"/>
      <c r="L34" s="62"/>
      <c r="M34" s="62"/>
      <c r="N34" s="63"/>
    </row>
    <row r="35" spans="1:14" s="31" customFormat="1" ht="15" x14ac:dyDescent="0.2">
      <c r="A35" s="74"/>
      <c r="B35" s="59"/>
      <c r="C35" s="59"/>
      <c r="D35" s="59"/>
      <c r="E35" s="59"/>
      <c r="F35" s="59"/>
      <c r="G35" s="59"/>
      <c r="H35" s="59"/>
      <c r="I35" s="62"/>
      <c r="J35" s="62"/>
      <c r="K35" s="62"/>
      <c r="L35" s="62"/>
      <c r="M35" s="62"/>
      <c r="N35" s="63"/>
    </row>
    <row r="36" spans="1:14" s="31" customFormat="1" ht="15" x14ac:dyDescent="0.2">
      <c r="A36" s="74"/>
      <c r="B36" s="59"/>
      <c r="C36" s="59"/>
      <c r="D36" s="59"/>
      <c r="E36" s="59"/>
      <c r="F36" s="59"/>
      <c r="G36" s="59"/>
      <c r="H36" s="59"/>
      <c r="I36" s="62"/>
      <c r="J36" s="62"/>
      <c r="K36" s="62"/>
      <c r="L36" s="62"/>
      <c r="M36" s="62"/>
      <c r="N36" s="63"/>
    </row>
    <row r="37" spans="1:14" s="31" customFormat="1" ht="15" x14ac:dyDescent="0.2">
      <c r="A37" s="74"/>
      <c r="B37" s="75" t="s">
        <v>27</v>
      </c>
      <c r="C37" s="59"/>
      <c r="D37" s="59"/>
      <c r="E37" s="59"/>
      <c r="F37" s="59"/>
      <c r="G37" s="59"/>
      <c r="H37" s="59"/>
      <c r="I37" s="62"/>
      <c r="J37" s="62"/>
      <c r="K37" s="62"/>
      <c r="L37" s="62"/>
      <c r="M37" s="62"/>
      <c r="N37" s="63"/>
    </row>
    <row r="38" spans="1:14" s="31" customFormat="1" ht="15" x14ac:dyDescent="0.2">
      <c r="A38" s="74"/>
      <c r="B38" s="59"/>
      <c r="C38" s="59"/>
      <c r="D38" s="59"/>
      <c r="E38" s="59"/>
      <c r="F38" s="59"/>
      <c r="G38" s="59"/>
      <c r="H38" s="59"/>
      <c r="I38" s="62"/>
      <c r="J38" s="62"/>
      <c r="K38" s="62"/>
      <c r="L38" s="62"/>
      <c r="M38" s="62"/>
      <c r="N38" s="63"/>
    </row>
    <row r="39" spans="1:14" s="31" customFormat="1" ht="15" x14ac:dyDescent="0.2">
      <c r="A39" s="74"/>
      <c r="B39" s="59"/>
      <c r="C39" s="59"/>
      <c r="D39" s="59"/>
      <c r="E39" s="59"/>
      <c r="F39" s="59"/>
      <c r="G39" s="59"/>
      <c r="H39" s="59"/>
      <c r="I39" s="62"/>
      <c r="J39" s="62"/>
      <c r="K39" s="62"/>
      <c r="L39" s="62"/>
      <c r="M39" s="62"/>
      <c r="N39" s="63"/>
    </row>
    <row r="40" spans="1:14" s="31" customFormat="1" ht="15" x14ac:dyDescent="0.2">
      <c r="A40" s="74"/>
      <c r="B40" s="121" t="s">
        <v>19</v>
      </c>
      <c r="C40" s="121" t="s">
        <v>28</v>
      </c>
      <c r="D40" s="122" t="s">
        <v>29</v>
      </c>
      <c r="E40" s="122" t="s">
        <v>30</v>
      </c>
      <c r="F40" s="59"/>
      <c r="G40" s="59"/>
      <c r="H40" s="59"/>
      <c r="I40" s="62"/>
      <c r="J40" s="62"/>
      <c r="K40" s="62"/>
      <c r="L40" s="62"/>
      <c r="M40" s="62"/>
      <c r="N40" s="63"/>
    </row>
    <row r="41" spans="1:14" s="31" customFormat="1" ht="57" x14ac:dyDescent="0.2">
      <c r="A41" s="74"/>
      <c r="B41" s="76" t="s">
        <v>31</v>
      </c>
      <c r="C41" s="130">
        <v>40</v>
      </c>
      <c r="D41" s="126">
        <v>0</v>
      </c>
      <c r="E41" s="1052">
        <f>+D41+D42</f>
        <v>60</v>
      </c>
      <c r="F41" s="59"/>
      <c r="G41" s="59"/>
      <c r="H41" s="59"/>
      <c r="I41" s="62"/>
      <c r="J41" s="62"/>
      <c r="K41" s="62"/>
      <c r="L41" s="62"/>
      <c r="M41" s="62"/>
      <c r="N41" s="63"/>
    </row>
    <row r="42" spans="1:14" s="31" customFormat="1" ht="114" x14ac:dyDescent="0.2">
      <c r="A42" s="74"/>
      <c r="B42" s="76" t="s">
        <v>32</v>
      </c>
      <c r="C42" s="130">
        <v>60</v>
      </c>
      <c r="D42" s="126">
        <v>60</v>
      </c>
      <c r="E42" s="1053"/>
      <c r="F42" s="59"/>
      <c r="G42" s="59"/>
      <c r="H42" s="59"/>
      <c r="I42" s="62"/>
      <c r="J42" s="62"/>
      <c r="K42" s="62"/>
      <c r="L42" s="62"/>
      <c r="M42" s="62"/>
      <c r="N42" s="63"/>
    </row>
    <row r="43" spans="1:14" s="31" customFormat="1" ht="15" x14ac:dyDescent="0.25">
      <c r="A43" s="74"/>
      <c r="C43" s="17"/>
      <c r="D43" s="41"/>
      <c r="E43" s="45"/>
      <c r="F43" s="44"/>
      <c r="G43" s="44"/>
      <c r="H43" s="44"/>
      <c r="I43" s="73"/>
      <c r="J43" s="73"/>
      <c r="K43" s="73"/>
      <c r="L43" s="73"/>
      <c r="M43" s="73"/>
    </row>
    <row r="44" spans="1:14" s="31" customFormat="1" ht="15" x14ac:dyDescent="0.25">
      <c r="A44" s="74"/>
      <c r="C44" s="17"/>
      <c r="D44" s="41"/>
      <c r="E44" s="45"/>
      <c r="F44" s="44"/>
      <c r="G44" s="44"/>
      <c r="H44" s="44"/>
      <c r="I44" s="73"/>
      <c r="J44" s="73"/>
      <c r="K44" s="73"/>
      <c r="L44" s="73"/>
      <c r="M44" s="73"/>
    </row>
    <row r="45" spans="1:14" s="31" customFormat="1" ht="15" x14ac:dyDescent="0.25">
      <c r="A45" s="74"/>
      <c r="C45" s="17"/>
      <c r="D45" s="41"/>
      <c r="E45" s="45"/>
      <c r="F45" s="44"/>
      <c r="G45" s="44"/>
      <c r="H45" s="44"/>
      <c r="I45" s="73"/>
      <c r="J45" s="73"/>
      <c r="K45" s="73"/>
      <c r="L45" s="73"/>
      <c r="M45" s="73"/>
    </row>
    <row r="46" spans="1:14" s="31" customFormat="1" ht="15" thickBot="1" x14ac:dyDescent="0.3">
      <c r="M46" s="1079" t="s">
        <v>131</v>
      </c>
      <c r="N46" s="1079"/>
    </row>
    <row r="47" spans="1:14" s="31" customFormat="1" ht="15" x14ac:dyDescent="0.25">
      <c r="B47" s="75" t="s">
        <v>33</v>
      </c>
      <c r="M47" s="77"/>
      <c r="N47" s="77"/>
    </row>
    <row r="48" spans="1:14" s="31" customFormat="1" ht="15" thickBot="1" x14ac:dyDescent="0.3">
      <c r="M48" s="77"/>
      <c r="N48" s="77"/>
    </row>
    <row r="49" spans="1:26" s="62" customFormat="1" ht="120" x14ac:dyDescent="0.25">
      <c r="B49" s="157" t="s">
        <v>34</v>
      </c>
      <c r="C49" s="157" t="s">
        <v>35</v>
      </c>
      <c r="D49" s="157" t="s">
        <v>36</v>
      </c>
      <c r="E49" s="157" t="s">
        <v>37</v>
      </c>
      <c r="F49" s="157" t="s">
        <v>38</v>
      </c>
      <c r="G49" s="157" t="s">
        <v>39</v>
      </c>
      <c r="H49" s="157" t="s">
        <v>40</v>
      </c>
      <c r="I49" s="157" t="s">
        <v>41</v>
      </c>
      <c r="J49" s="157" t="s">
        <v>42</v>
      </c>
      <c r="K49" s="157" t="s">
        <v>43</v>
      </c>
      <c r="L49" s="157" t="s">
        <v>44</v>
      </c>
      <c r="M49" s="158" t="s">
        <v>45</v>
      </c>
      <c r="N49" s="157" t="s">
        <v>46</v>
      </c>
      <c r="O49" s="157" t="s">
        <v>47</v>
      </c>
      <c r="P49" s="159" t="s">
        <v>48</v>
      </c>
      <c r="Q49" s="159" t="s">
        <v>49</v>
      </c>
    </row>
    <row r="50" spans="1:26" s="129" customFormat="1" ht="128.25" x14ac:dyDescent="0.25">
      <c r="A50" s="130">
        <v>1</v>
      </c>
      <c r="B50" s="148" t="s">
        <v>130</v>
      </c>
      <c r="C50" s="148" t="s">
        <v>130</v>
      </c>
      <c r="D50" s="148" t="s">
        <v>164</v>
      </c>
      <c r="E50" s="148" t="s">
        <v>225</v>
      </c>
      <c r="F50" s="160" t="s">
        <v>0</v>
      </c>
      <c r="G50" s="161" t="s">
        <v>111</v>
      </c>
      <c r="H50" s="162">
        <v>41277</v>
      </c>
      <c r="I50" s="162">
        <v>41641</v>
      </c>
      <c r="J50" s="163" t="s">
        <v>20</v>
      </c>
      <c r="K50" s="146">
        <f>(I50-H50)/30</f>
        <v>12.133333333333333</v>
      </c>
      <c r="L50" s="164" t="s">
        <v>50</v>
      </c>
      <c r="M50" s="165">
        <v>1500</v>
      </c>
      <c r="N50" s="166" t="s">
        <v>50</v>
      </c>
      <c r="O50" s="167">
        <v>300000000</v>
      </c>
      <c r="P50" s="167">
        <v>32</v>
      </c>
      <c r="Q50" s="145" t="s">
        <v>425</v>
      </c>
      <c r="R50" s="8"/>
      <c r="S50" s="8"/>
      <c r="T50" s="8"/>
      <c r="U50" s="8"/>
      <c r="V50" s="8"/>
      <c r="W50" s="8"/>
      <c r="X50" s="8"/>
      <c r="Y50" s="8"/>
      <c r="Z50" s="8"/>
    </row>
    <row r="51" spans="1:26" s="129" customFormat="1" ht="99.75" x14ac:dyDescent="0.25">
      <c r="A51" s="130">
        <f>+A50+1</f>
        <v>2</v>
      </c>
      <c r="B51" s="148" t="s">
        <v>130</v>
      </c>
      <c r="C51" s="148" t="s">
        <v>130</v>
      </c>
      <c r="D51" s="148" t="s">
        <v>226</v>
      </c>
      <c r="E51" s="148" t="s">
        <v>227</v>
      </c>
      <c r="F51" s="168" t="s">
        <v>20</v>
      </c>
      <c r="G51" s="161" t="s">
        <v>50</v>
      </c>
      <c r="H51" s="162">
        <v>41239</v>
      </c>
      <c r="I51" s="162">
        <v>41274</v>
      </c>
      <c r="J51" s="163" t="s">
        <v>20</v>
      </c>
      <c r="K51" s="146"/>
      <c r="L51" s="169">
        <v>1</v>
      </c>
      <c r="M51" s="165" t="s">
        <v>134</v>
      </c>
      <c r="N51" s="166" t="s">
        <v>50</v>
      </c>
      <c r="O51" s="167">
        <v>158572820</v>
      </c>
      <c r="P51" s="167">
        <v>56</v>
      </c>
      <c r="Q51" s="145" t="s">
        <v>394</v>
      </c>
      <c r="R51" s="8"/>
      <c r="S51" s="8"/>
      <c r="T51" s="8"/>
      <c r="U51" s="8"/>
      <c r="V51" s="8"/>
      <c r="W51" s="8"/>
      <c r="X51" s="8"/>
      <c r="Y51" s="8"/>
      <c r="Z51" s="8"/>
    </row>
    <row r="52" spans="1:26" s="129" customFormat="1" ht="71.25" x14ac:dyDescent="0.25">
      <c r="A52" s="106">
        <v>3</v>
      </c>
      <c r="B52" s="148" t="s">
        <v>130</v>
      </c>
      <c r="C52" s="148" t="s">
        <v>130</v>
      </c>
      <c r="D52" s="148" t="s">
        <v>228</v>
      </c>
      <c r="E52" s="148" t="s">
        <v>229</v>
      </c>
      <c r="F52" s="168" t="s">
        <v>0</v>
      </c>
      <c r="G52" s="161" t="s">
        <v>112</v>
      </c>
      <c r="H52" s="162">
        <v>39814</v>
      </c>
      <c r="I52" s="162">
        <v>40178</v>
      </c>
      <c r="J52" s="163" t="s">
        <v>20</v>
      </c>
      <c r="K52" s="146"/>
      <c r="L52" s="170">
        <v>12</v>
      </c>
      <c r="M52" s="166">
        <v>350</v>
      </c>
      <c r="N52" s="166" t="s">
        <v>50</v>
      </c>
      <c r="O52" s="167"/>
      <c r="P52" s="167"/>
      <c r="Q52" s="145" t="s">
        <v>395</v>
      </c>
      <c r="R52" s="8"/>
      <c r="S52" s="8"/>
      <c r="T52" s="8"/>
      <c r="U52" s="8"/>
      <c r="V52" s="8"/>
      <c r="W52" s="8"/>
      <c r="X52" s="8"/>
      <c r="Y52" s="8"/>
      <c r="Z52" s="8"/>
    </row>
    <row r="53" spans="1:26" s="129" customFormat="1" ht="128.25" x14ac:dyDescent="0.25">
      <c r="A53" s="130">
        <f>+A110+1</f>
        <v>2</v>
      </c>
      <c r="B53" s="148" t="s">
        <v>130</v>
      </c>
      <c r="C53" s="148" t="s">
        <v>130</v>
      </c>
      <c r="D53" s="145" t="s">
        <v>392</v>
      </c>
      <c r="E53" s="145"/>
      <c r="F53" s="145" t="s">
        <v>0</v>
      </c>
      <c r="G53" s="145" t="s">
        <v>50</v>
      </c>
      <c r="H53" s="136">
        <v>40544</v>
      </c>
      <c r="I53" s="136">
        <v>40908</v>
      </c>
      <c r="J53" s="145" t="s">
        <v>1</v>
      </c>
      <c r="K53" s="147">
        <v>12</v>
      </c>
      <c r="L53" s="145"/>
      <c r="M53" s="145">
        <v>350</v>
      </c>
      <c r="N53" s="145" t="s">
        <v>50</v>
      </c>
      <c r="O53" s="145" t="s">
        <v>274</v>
      </c>
      <c r="P53" s="145">
        <v>2</v>
      </c>
      <c r="Q53" s="145" t="s">
        <v>393</v>
      </c>
      <c r="R53" s="8"/>
      <c r="S53" s="8"/>
      <c r="T53" s="8"/>
      <c r="U53" s="8"/>
      <c r="V53" s="8"/>
      <c r="W53" s="8"/>
      <c r="X53" s="8"/>
      <c r="Y53" s="8"/>
      <c r="Z53" s="8"/>
    </row>
    <row r="54" spans="1:26" s="129" customFormat="1" x14ac:dyDescent="0.25">
      <c r="A54" s="130">
        <f>+A53+1</f>
        <v>3</v>
      </c>
      <c r="B54" s="148"/>
      <c r="C54" s="171"/>
      <c r="D54" s="148"/>
      <c r="E54" s="172"/>
      <c r="F54" s="161"/>
      <c r="G54" s="161"/>
      <c r="H54" s="162"/>
      <c r="I54" s="162"/>
      <c r="J54" s="163"/>
      <c r="K54" s="146"/>
      <c r="L54" s="163"/>
      <c r="M54" s="166"/>
      <c r="N54" s="166"/>
      <c r="O54" s="167"/>
      <c r="P54" s="167"/>
      <c r="Q54" s="140"/>
      <c r="R54" s="8"/>
      <c r="S54" s="8"/>
      <c r="T54" s="8"/>
      <c r="U54" s="8"/>
      <c r="V54" s="8"/>
      <c r="W54" s="8"/>
      <c r="X54" s="8"/>
      <c r="Y54" s="8"/>
      <c r="Z54" s="8"/>
    </row>
    <row r="55" spans="1:26" s="129" customFormat="1" x14ac:dyDescent="0.25">
      <c r="A55" s="130">
        <f>+A54+1</f>
        <v>4</v>
      </c>
      <c r="B55" s="148"/>
      <c r="C55" s="171"/>
      <c r="D55" s="148"/>
      <c r="E55" s="172"/>
      <c r="F55" s="161"/>
      <c r="G55" s="161"/>
      <c r="H55" s="162"/>
      <c r="I55" s="164"/>
      <c r="J55" s="163"/>
      <c r="K55" s="163"/>
      <c r="L55" s="163"/>
      <c r="M55" s="166"/>
      <c r="N55" s="166"/>
      <c r="O55" s="167"/>
      <c r="P55" s="167"/>
      <c r="Q55" s="140"/>
      <c r="R55" s="8"/>
      <c r="S55" s="8"/>
      <c r="T55" s="8"/>
      <c r="U55" s="8"/>
      <c r="V55" s="8"/>
      <c r="W55" s="8"/>
      <c r="X55" s="8"/>
      <c r="Y55" s="8"/>
      <c r="Z55" s="8"/>
    </row>
    <row r="56" spans="1:26" s="129" customFormat="1" x14ac:dyDescent="0.25">
      <c r="A56" s="130">
        <f>+A55+1</f>
        <v>5</v>
      </c>
      <c r="B56" s="148"/>
      <c r="C56" s="171"/>
      <c r="D56" s="148"/>
      <c r="E56" s="172"/>
      <c r="F56" s="161"/>
      <c r="G56" s="161"/>
      <c r="H56" s="162"/>
      <c r="I56" s="164"/>
      <c r="J56" s="163"/>
      <c r="K56" s="163"/>
      <c r="L56" s="163"/>
      <c r="M56" s="166"/>
      <c r="N56" s="166"/>
      <c r="O56" s="167"/>
      <c r="P56" s="167"/>
      <c r="Q56" s="140"/>
      <c r="R56" s="8"/>
      <c r="S56" s="8"/>
      <c r="T56" s="8"/>
      <c r="U56" s="8"/>
      <c r="V56" s="8"/>
      <c r="W56" s="8"/>
      <c r="X56" s="8"/>
      <c r="Y56" s="8"/>
      <c r="Z56" s="8"/>
    </row>
    <row r="57" spans="1:26" s="129" customFormat="1" x14ac:dyDescent="0.25">
      <c r="A57" s="130">
        <f>+A56+1</f>
        <v>6</v>
      </c>
      <c r="B57" s="148"/>
      <c r="C57" s="171"/>
      <c r="D57" s="148"/>
      <c r="E57" s="172"/>
      <c r="F57" s="161"/>
      <c r="G57" s="161"/>
      <c r="H57" s="162"/>
      <c r="I57" s="162"/>
      <c r="J57" s="163"/>
      <c r="K57" s="163"/>
      <c r="L57" s="163"/>
      <c r="M57" s="166"/>
      <c r="N57" s="166"/>
      <c r="O57" s="167"/>
      <c r="P57" s="167"/>
      <c r="Q57" s="140"/>
      <c r="R57" s="8"/>
      <c r="S57" s="8"/>
      <c r="T57" s="8"/>
      <c r="U57" s="8"/>
      <c r="V57" s="8"/>
      <c r="W57" s="8"/>
      <c r="X57" s="8"/>
      <c r="Y57" s="8"/>
      <c r="Z57" s="8"/>
    </row>
    <row r="58" spans="1:26" s="129" customFormat="1" x14ac:dyDescent="0.25">
      <c r="A58" s="130"/>
      <c r="B58" s="173" t="s">
        <v>30</v>
      </c>
      <c r="C58" s="171"/>
      <c r="D58" s="148"/>
      <c r="E58" s="172"/>
      <c r="F58" s="161"/>
      <c r="G58" s="161"/>
      <c r="H58" s="161"/>
      <c r="I58" s="163"/>
      <c r="J58" s="163"/>
      <c r="K58" s="138">
        <f>SUM(K50:K57)</f>
        <v>24.133333333333333</v>
      </c>
      <c r="L58" s="174"/>
      <c r="M58" s="138">
        <v>1500</v>
      </c>
      <c r="N58" s="174">
        <f>SUM(N50:N57)</f>
        <v>0</v>
      </c>
      <c r="O58" s="167"/>
      <c r="P58" s="167"/>
      <c r="Q58" s="140"/>
    </row>
    <row r="59" spans="1:26" s="31" customFormat="1" x14ac:dyDescent="0.25">
      <c r="E59" s="46"/>
      <c r="K59" s="47"/>
    </row>
    <row r="60" spans="1:26" s="31" customFormat="1" ht="15" x14ac:dyDescent="0.25">
      <c r="B60" s="1049" t="s">
        <v>51</v>
      </c>
      <c r="C60" s="1049" t="s">
        <v>52</v>
      </c>
      <c r="D60" s="1080" t="s">
        <v>53</v>
      </c>
      <c r="E60" s="1080"/>
      <c r="K60" s="48"/>
      <c r="L60" s="48"/>
      <c r="M60" s="48"/>
    </row>
    <row r="61" spans="1:26" s="31" customFormat="1" ht="18" x14ac:dyDescent="0.25">
      <c r="B61" s="1051"/>
      <c r="C61" s="1051"/>
      <c r="D61" s="122" t="s">
        <v>54</v>
      </c>
      <c r="E61" s="49" t="s">
        <v>55</v>
      </c>
      <c r="H61" s="32"/>
      <c r="I61" s="51">
        <v>40194</v>
      </c>
      <c r="K61" s="51"/>
      <c r="L61" s="48"/>
    </row>
    <row r="62" spans="1:26" s="31" customFormat="1" ht="18" x14ac:dyDescent="0.25">
      <c r="B62" s="50" t="s">
        <v>56</v>
      </c>
      <c r="C62" s="52">
        <f>+K58</f>
        <v>24.133333333333333</v>
      </c>
      <c r="D62" s="139" t="s">
        <v>23</v>
      </c>
      <c r="E62" s="126"/>
      <c r="F62" s="33"/>
      <c r="G62" s="33"/>
      <c r="H62" s="33"/>
      <c r="I62" s="33"/>
      <c r="J62" s="33"/>
      <c r="L62" s="53">
        <f>K50+K51+K110+K52</f>
        <v>24.133333333333333</v>
      </c>
      <c r="M62" s="33"/>
    </row>
    <row r="63" spans="1:26" s="31" customFormat="1" ht="15" x14ac:dyDescent="0.25">
      <c r="B63" s="50" t="s">
        <v>57</v>
      </c>
      <c r="C63" s="54">
        <f>+M58</f>
        <v>1500</v>
      </c>
      <c r="D63" s="139" t="s">
        <v>23</v>
      </c>
      <c r="E63" s="126"/>
    </row>
    <row r="64" spans="1:26" s="31" customFormat="1" x14ac:dyDescent="0.25">
      <c r="B64" s="55"/>
      <c r="C64" s="1163"/>
      <c r="D64" s="1163"/>
      <c r="E64" s="1163"/>
      <c r="F64" s="1163"/>
      <c r="G64" s="1163"/>
      <c r="H64" s="1163"/>
      <c r="I64" s="1163"/>
      <c r="J64" s="1163"/>
      <c r="K64" s="1163"/>
      <c r="L64" s="1163"/>
      <c r="M64" s="1163"/>
      <c r="N64" s="1163"/>
    </row>
    <row r="65" spans="2:18" s="31" customFormat="1" ht="15" thickBot="1" x14ac:dyDescent="0.3"/>
    <row r="66" spans="2:18" s="31" customFormat="1" ht="27" thickBot="1" x14ac:dyDescent="0.3">
      <c r="B66" s="1164" t="s">
        <v>58</v>
      </c>
      <c r="C66" s="1164"/>
      <c r="D66" s="1164"/>
      <c r="E66" s="1164"/>
      <c r="F66" s="1164"/>
      <c r="G66" s="1164"/>
      <c r="H66" s="1164"/>
      <c r="I66" s="1164"/>
      <c r="J66" s="1164"/>
      <c r="K66" s="1164"/>
      <c r="L66" s="1164"/>
      <c r="M66" s="1164"/>
      <c r="N66" s="1164"/>
    </row>
    <row r="67" spans="2:18" s="31" customFormat="1" x14ac:dyDescent="0.25"/>
    <row r="68" spans="2:18" s="31" customFormat="1" x14ac:dyDescent="0.25"/>
    <row r="69" spans="2:18" s="31" customFormat="1" ht="210" x14ac:dyDescent="0.25">
      <c r="B69" s="121" t="s">
        <v>59</v>
      </c>
      <c r="C69" s="80" t="s">
        <v>60</v>
      </c>
      <c r="D69" s="80" t="s">
        <v>61</v>
      </c>
      <c r="E69" s="80" t="s">
        <v>62</v>
      </c>
      <c r="F69" s="80" t="s">
        <v>63</v>
      </c>
      <c r="G69" s="80" t="s">
        <v>64</v>
      </c>
      <c r="H69" s="80" t="s">
        <v>137</v>
      </c>
      <c r="I69" s="121" t="s">
        <v>65</v>
      </c>
      <c r="J69" s="80" t="s">
        <v>66</v>
      </c>
      <c r="K69" s="80" t="s">
        <v>67</v>
      </c>
      <c r="L69" s="80" t="s">
        <v>68</v>
      </c>
      <c r="M69" s="80" t="s">
        <v>69</v>
      </c>
      <c r="N69" s="81" t="s">
        <v>70</v>
      </c>
      <c r="O69" s="81" t="s">
        <v>71</v>
      </c>
      <c r="P69" s="1056" t="s">
        <v>21</v>
      </c>
      <c r="Q69" s="1058"/>
      <c r="R69" s="80" t="s">
        <v>72</v>
      </c>
    </row>
    <row r="70" spans="2:18" s="31" customFormat="1" ht="90.75" customHeight="1" x14ac:dyDescent="0.2">
      <c r="B70" s="175" t="s">
        <v>230</v>
      </c>
      <c r="C70" s="149" t="s">
        <v>231</v>
      </c>
      <c r="D70" s="149" t="s">
        <v>232</v>
      </c>
      <c r="E70" s="149">
        <v>110</v>
      </c>
      <c r="F70" s="147" t="s">
        <v>112</v>
      </c>
      <c r="G70" s="147" t="s">
        <v>0</v>
      </c>
      <c r="H70" s="190" t="s">
        <v>112</v>
      </c>
      <c r="I70" s="190" t="s">
        <v>112</v>
      </c>
      <c r="J70" s="190" t="s">
        <v>112</v>
      </c>
      <c r="K70" s="149" t="s">
        <v>0</v>
      </c>
      <c r="L70" s="149" t="s">
        <v>0</v>
      </c>
      <c r="M70" s="149" t="s">
        <v>0</v>
      </c>
      <c r="N70" s="149" t="s">
        <v>0</v>
      </c>
      <c r="O70" s="149" t="s">
        <v>0</v>
      </c>
      <c r="P70" s="1299" t="s">
        <v>447</v>
      </c>
      <c r="Q70" s="1300"/>
      <c r="R70" s="147" t="s">
        <v>0</v>
      </c>
    </row>
    <row r="71" spans="2:18" s="31" customFormat="1" ht="28.5" x14ac:dyDescent="0.2">
      <c r="B71" s="175" t="s">
        <v>230</v>
      </c>
      <c r="C71" s="149" t="s">
        <v>231</v>
      </c>
      <c r="D71" s="191" t="s">
        <v>234</v>
      </c>
      <c r="E71" s="191">
        <v>140</v>
      </c>
      <c r="F71" s="147" t="s">
        <v>112</v>
      </c>
      <c r="G71" s="147" t="s">
        <v>0</v>
      </c>
      <c r="H71" s="190" t="s">
        <v>112</v>
      </c>
      <c r="I71" s="190" t="s">
        <v>112</v>
      </c>
      <c r="J71" s="190" t="s">
        <v>112</v>
      </c>
      <c r="K71" s="149" t="s">
        <v>0</v>
      </c>
      <c r="L71" s="149" t="s">
        <v>0</v>
      </c>
      <c r="M71" s="149" t="s">
        <v>0</v>
      </c>
      <c r="N71" s="149" t="s">
        <v>0</v>
      </c>
      <c r="O71" s="149" t="s">
        <v>0</v>
      </c>
      <c r="P71" s="1299" t="s">
        <v>233</v>
      </c>
      <c r="Q71" s="1300"/>
      <c r="R71" s="147" t="s">
        <v>0</v>
      </c>
    </row>
    <row r="72" spans="2:18" s="31" customFormat="1" ht="31.5" customHeight="1" x14ac:dyDescent="0.2">
      <c r="B72" s="175" t="s">
        <v>116</v>
      </c>
      <c r="C72" s="149" t="s">
        <v>231</v>
      </c>
      <c r="D72" s="191" t="s">
        <v>235</v>
      </c>
      <c r="E72" s="191">
        <v>120</v>
      </c>
      <c r="F72" s="190" t="s">
        <v>112</v>
      </c>
      <c r="G72" s="190" t="s">
        <v>112</v>
      </c>
      <c r="H72" s="190" t="s">
        <v>0</v>
      </c>
      <c r="I72" s="190" t="s">
        <v>112</v>
      </c>
      <c r="J72" s="190" t="s">
        <v>112</v>
      </c>
      <c r="K72" s="149" t="s">
        <v>0</v>
      </c>
      <c r="L72" s="149" t="s">
        <v>0</v>
      </c>
      <c r="M72" s="149" t="s">
        <v>0</v>
      </c>
      <c r="N72" s="149" t="s">
        <v>0</v>
      </c>
      <c r="O72" s="149" t="s">
        <v>0</v>
      </c>
      <c r="P72" s="1299" t="s">
        <v>471</v>
      </c>
      <c r="Q72" s="1300"/>
      <c r="R72" s="132" t="s">
        <v>0</v>
      </c>
    </row>
    <row r="73" spans="2:18" s="31" customFormat="1" x14ac:dyDescent="0.2">
      <c r="B73" s="175" t="s">
        <v>116</v>
      </c>
      <c r="C73" s="149" t="s">
        <v>231</v>
      </c>
      <c r="D73" s="191" t="s">
        <v>236</v>
      </c>
      <c r="E73" s="191">
        <v>100</v>
      </c>
      <c r="F73" s="190" t="s">
        <v>112</v>
      </c>
      <c r="G73" s="190" t="s">
        <v>112</v>
      </c>
      <c r="H73" s="190" t="s">
        <v>0</v>
      </c>
      <c r="I73" s="190" t="s">
        <v>112</v>
      </c>
      <c r="J73" s="190" t="s">
        <v>112</v>
      </c>
      <c r="K73" s="149" t="s">
        <v>0</v>
      </c>
      <c r="L73" s="149" t="s">
        <v>0</v>
      </c>
      <c r="M73" s="149" t="s">
        <v>0</v>
      </c>
      <c r="N73" s="149" t="s">
        <v>0</v>
      </c>
      <c r="O73" s="149" t="s">
        <v>0</v>
      </c>
      <c r="P73" s="1299" t="s">
        <v>233</v>
      </c>
      <c r="Q73" s="1300"/>
      <c r="R73" s="132" t="s">
        <v>0</v>
      </c>
    </row>
    <row r="74" spans="2:18" s="31" customFormat="1" ht="15" x14ac:dyDescent="0.2">
      <c r="B74" s="11"/>
      <c r="C74" s="11"/>
      <c r="D74" s="56"/>
      <c r="E74" s="56"/>
      <c r="F74" s="57"/>
      <c r="G74" s="58"/>
      <c r="H74" s="57"/>
      <c r="I74" s="127"/>
      <c r="J74" s="11"/>
      <c r="K74" s="11"/>
      <c r="L74" s="127"/>
      <c r="M74" s="127"/>
      <c r="N74" s="127"/>
      <c r="O74" s="127"/>
      <c r="P74" s="1056"/>
      <c r="Q74" s="1058"/>
      <c r="R74" s="126"/>
    </row>
    <row r="75" spans="2:18" s="31" customFormat="1" ht="15" x14ac:dyDescent="0.2">
      <c r="B75" s="11"/>
      <c r="C75" s="11"/>
      <c r="D75" s="56"/>
      <c r="E75" s="56"/>
      <c r="F75" s="57"/>
      <c r="G75" s="58"/>
      <c r="H75" s="57"/>
      <c r="I75" s="127"/>
      <c r="J75" s="11"/>
      <c r="K75" s="11"/>
      <c r="L75" s="127"/>
      <c r="M75" s="127"/>
      <c r="N75" s="127"/>
      <c r="O75" s="127"/>
      <c r="P75" s="1056"/>
      <c r="Q75" s="1058"/>
      <c r="R75" s="127"/>
    </row>
    <row r="76" spans="2:18" s="31" customFormat="1" ht="15" x14ac:dyDescent="0.25">
      <c r="B76" s="127"/>
      <c r="C76" s="127"/>
      <c r="D76" s="127"/>
      <c r="E76" s="127"/>
      <c r="F76" s="127"/>
      <c r="G76" s="131"/>
      <c r="H76" s="127"/>
      <c r="I76" s="127"/>
      <c r="J76" s="127"/>
      <c r="K76" s="127"/>
      <c r="L76" s="127"/>
      <c r="M76" s="127"/>
      <c r="N76" s="127"/>
      <c r="O76" s="127"/>
      <c r="P76" s="1056"/>
      <c r="Q76" s="1058"/>
      <c r="R76" s="127"/>
    </row>
    <row r="77" spans="2:18" s="31" customFormat="1" x14ac:dyDescent="0.25">
      <c r="B77" s="31" t="s">
        <v>73</v>
      </c>
      <c r="H77" s="127"/>
      <c r="I77" s="127"/>
    </row>
    <row r="78" spans="2:18" s="31" customFormat="1" x14ac:dyDescent="0.25">
      <c r="B78" s="31" t="s">
        <v>74</v>
      </c>
    </row>
    <row r="79" spans="2:18" s="31" customFormat="1" x14ac:dyDescent="0.25">
      <c r="B79" s="31" t="s">
        <v>75</v>
      </c>
    </row>
    <row r="80" spans="2:18" s="31" customFormat="1" x14ac:dyDescent="0.25"/>
    <row r="81" spans="2:17" s="31" customFormat="1" ht="15" thickBot="1" x14ac:dyDescent="0.3"/>
    <row r="82" spans="2:17" s="31" customFormat="1" ht="27" thickBot="1" x14ac:dyDescent="0.3">
      <c r="B82" s="1165" t="s">
        <v>76</v>
      </c>
      <c r="C82" s="1166"/>
      <c r="D82" s="1166"/>
      <c r="E82" s="1166"/>
      <c r="F82" s="1166"/>
      <c r="G82" s="1166"/>
      <c r="H82" s="1166"/>
      <c r="I82" s="1166"/>
      <c r="J82" s="1166"/>
      <c r="K82" s="1166"/>
      <c r="L82" s="1166"/>
      <c r="M82" s="1166"/>
      <c r="N82" s="1167"/>
    </row>
    <row r="83" spans="2:17" s="31" customFormat="1" x14ac:dyDescent="0.25"/>
    <row r="84" spans="2:17" s="31" customFormat="1" x14ac:dyDescent="0.25">
      <c r="K84" s="31">
        <f>180/30</f>
        <v>6</v>
      </c>
    </row>
    <row r="85" spans="2:17" s="31" customFormat="1" x14ac:dyDescent="0.25"/>
    <row r="86" spans="2:17" s="31" customFormat="1" x14ac:dyDescent="0.25"/>
    <row r="87" spans="2:17" s="31" customFormat="1" ht="15" x14ac:dyDescent="0.25">
      <c r="B87" s="1350" t="s">
        <v>77</v>
      </c>
      <c r="C87" s="1376" t="s">
        <v>78</v>
      </c>
      <c r="D87" s="1376" t="s">
        <v>79</v>
      </c>
      <c r="E87" s="1376" t="s">
        <v>80</v>
      </c>
      <c r="F87" s="1376" t="s">
        <v>81</v>
      </c>
      <c r="G87" s="1376" t="s">
        <v>82</v>
      </c>
      <c r="H87" s="1376" t="s">
        <v>83</v>
      </c>
      <c r="I87" s="1376" t="s">
        <v>84</v>
      </c>
      <c r="J87" s="1376" t="s">
        <v>85</v>
      </c>
      <c r="K87" s="1376"/>
      <c r="L87" s="1376"/>
      <c r="M87" s="1376" t="s">
        <v>86</v>
      </c>
      <c r="N87" s="1376" t="s">
        <v>335</v>
      </c>
      <c r="O87" s="1376" t="s">
        <v>336</v>
      </c>
      <c r="P87" s="1376" t="s">
        <v>21</v>
      </c>
      <c r="Q87" s="1376"/>
    </row>
    <row r="88" spans="2:17" s="31" customFormat="1" ht="28.5" x14ac:dyDescent="0.2">
      <c r="B88" s="1351"/>
      <c r="C88" s="1376"/>
      <c r="D88" s="1376"/>
      <c r="E88" s="1376"/>
      <c r="F88" s="1376"/>
      <c r="G88" s="1376"/>
      <c r="H88" s="1376"/>
      <c r="I88" s="1376"/>
      <c r="J88" s="175" t="s">
        <v>87</v>
      </c>
      <c r="K88" s="176" t="s">
        <v>88</v>
      </c>
      <c r="L88" s="177" t="s">
        <v>89</v>
      </c>
      <c r="M88" s="1376"/>
      <c r="N88" s="1376"/>
      <c r="O88" s="1376"/>
      <c r="P88" s="1376"/>
      <c r="Q88" s="1376"/>
    </row>
    <row r="89" spans="2:17" s="31" customFormat="1" ht="366" customHeight="1" x14ac:dyDescent="0.2">
      <c r="B89" s="178" t="s">
        <v>90</v>
      </c>
      <c r="C89" s="134" t="s">
        <v>0</v>
      </c>
      <c r="D89" s="147" t="s">
        <v>237</v>
      </c>
      <c r="E89" s="179">
        <v>36307799</v>
      </c>
      <c r="F89" s="140" t="s">
        <v>238</v>
      </c>
      <c r="G89" s="140" t="s">
        <v>239</v>
      </c>
      <c r="H89" s="150">
        <v>39290</v>
      </c>
      <c r="I89" s="180">
        <v>107731</v>
      </c>
      <c r="J89" s="148" t="s">
        <v>441</v>
      </c>
      <c r="K89" s="136" t="s">
        <v>442</v>
      </c>
      <c r="L89" s="136" t="s">
        <v>472</v>
      </c>
      <c r="M89" s="140" t="s">
        <v>0</v>
      </c>
      <c r="N89" s="140" t="s">
        <v>0</v>
      </c>
      <c r="O89" s="140" t="s">
        <v>0</v>
      </c>
      <c r="P89" s="1288" t="s">
        <v>397</v>
      </c>
      <c r="Q89" s="1288"/>
    </row>
    <row r="90" spans="2:17" s="31" customFormat="1" ht="185.25" x14ac:dyDescent="0.2">
      <c r="B90" s="181" t="s">
        <v>90</v>
      </c>
      <c r="C90" s="182" t="s">
        <v>0</v>
      </c>
      <c r="D90" s="182" t="s">
        <v>240</v>
      </c>
      <c r="E90" s="183">
        <v>52714992</v>
      </c>
      <c r="F90" s="181" t="s">
        <v>238</v>
      </c>
      <c r="G90" s="181" t="s">
        <v>241</v>
      </c>
      <c r="H90" s="184">
        <v>38160</v>
      </c>
      <c r="I90" s="182">
        <v>52714992</v>
      </c>
      <c r="J90" s="142" t="s">
        <v>242</v>
      </c>
      <c r="K90" s="142" t="s">
        <v>243</v>
      </c>
      <c r="L90" s="185" t="s">
        <v>244</v>
      </c>
      <c r="M90" s="143" t="s">
        <v>0</v>
      </c>
      <c r="N90" s="143" t="s">
        <v>0</v>
      </c>
      <c r="O90" s="143" t="s">
        <v>0</v>
      </c>
      <c r="P90" s="1372" t="s">
        <v>396</v>
      </c>
      <c r="Q90" s="1373"/>
    </row>
    <row r="91" spans="2:17" s="31" customFormat="1" ht="142.5" x14ac:dyDescent="0.2">
      <c r="B91" s="181" t="s">
        <v>90</v>
      </c>
      <c r="C91" s="182" t="s">
        <v>0</v>
      </c>
      <c r="D91" s="182" t="s">
        <v>398</v>
      </c>
      <c r="E91" s="183">
        <v>47395825</v>
      </c>
      <c r="F91" s="181" t="s">
        <v>238</v>
      </c>
      <c r="G91" s="181" t="s">
        <v>399</v>
      </c>
      <c r="H91" s="184">
        <v>39256</v>
      </c>
      <c r="I91" s="182" t="s">
        <v>400</v>
      </c>
      <c r="J91" s="142" t="s">
        <v>401</v>
      </c>
      <c r="K91" s="142" t="s">
        <v>402</v>
      </c>
      <c r="L91" s="185" t="s">
        <v>403</v>
      </c>
      <c r="M91" s="143" t="s">
        <v>0</v>
      </c>
      <c r="N91" s="143" t="s">
        <v>0</v>
      </c>
      <c r="O91" s="143" t="s">
        <v>0</v>
      </c>
      <c r="P91" s="1372" t="s">
        <v>473</v>
      </c>
      <c r="Q91" s="1373"/>
    </row>
    <row r="92" spans="2:17" s="31" customFormat="1" ht="213.75" x14ac:dyDescent="0.2">
      <c r="B92" s="140" t="s">
        <v>91</v>
      </c>
      <c r="C92" s="134" t="s">
        <v>0</v>
      </c>
      <c r="D92" s="133" t="s">
        <v>245</v>
      </c>
      <c r="E92" s="135">
        <v>1032399950</v>
      </c>
      <c r="F92" s="140" t="s">
        <v>238</v>
      </c>
      <c r="G92" s="140" t="s">
        <v>246</v>
      </c>
      <c r="H92" s="136">
        <v>40781</v>
      </c>
      <c r="I92" s="180">
        <v>123406</v>
      </c>
      <c r="J92" s="145" t="s">
        <v>247</v>
      </c>
      <c r="K92" s="145" t="s">
        <v>248</v>
      </c>
      <c r="L92" s="145" t="s">
        <v>249</v>
      </c>
      <c r="M92" s="145" t="s">
        <v>0</v>
      </c>
      <c r="N92" s="145" t="s">
        <v>0</v>
      </c>
      <c r="O92" s="145" t="s">
        <v>0</v>
      </c>
      <c r="P92" s="1309" t="s">
        <v>474</v>
      </c>
      <c r="Q92" s="1349"/>
    </row>
    <row r="93" spans="2:17" s="31" customFormat="1" ht="85.5" x14ac:dyDescent="0.2">
      <c r="B93" s="147" t="s">
        <v>91</v>
      </c>
      <c r="C93" s="186" t="s">
        <v>0</v>
      </c>
      <c r="D93" s="187" t="s">
        <v>250</v>
      </c>
      <c r="E93" s="188">
        <v>33369718</v>
      </c>
      <c r="F93" s="140" t="s">
        <v>251</v>
      </c>
      <c r="G93" s="187" t="s">
        <v>252</v>
      </c>
      <c r="H93" s="189">
        <v>39009</v>
      </c>
      <c r="I93" s="140" t="s">
        <v>112</v>
      </c>
      <c r="J93" s="176" t="s">
        <v>253</v>
      </c>
      <c r="K93" s="176" t="s">
        <v>254</v>
      </c>
      <c r="L93" s="176" t="s">
        <v>255</v>
      </c>
      <c r="M93" s="175" t="s">
        <v>0</v>
      </c>
      <c r="N93" s="175" t="s">
        <v>0</v>
      </c>
      <c r="O93" s="175" t="s">
        <v>0</v>
      </c>
      <c r="P93" s="1374"/>
      <c r="Q93" s="1375"/>
    </row>
    <row r="94" spans="2:17" s="31" customFormat="1" x14ac:dyDescent="0.25"/>
    <row r="95" spans="2:17" s="31" customFormat="1" ht="15" thickBot="1" x14ac:dyDescent="0.3"/>
    <row r="96" spans="2:17" s="31" customFormat="1" ht="27" thickBot="1" x14ac:dyDescent="0.3">
      <c r="B96" s="1165" t="s">
        <v>92</v>
      </c>
      <c r="C96" s="1166"/>
      <c r="D96" s="1166"/>
      <c r="E96" s="1166"/>
      <c r="F96" s="1166"/>
      <c r="G96" s="1166"/>
      <c r="H96" s="1166"/>
      <c r="I96" s="1166"/>
      <c r="J96" s="1166"/>
      <c r="K96" s="1166"/>
      <c r="L96" s="1166"/>
      <c r="M96" s="1166"/>
      <c r="N96" s="1167"/>
    </row>
    <row r="97" spans="1:26" s="31" customFormat="1" x14ac:dyDescent="0.25"/>
    <row r="98" spans="1:26" s="31" customFormat="1" x14ac:dyDescent="0.25"/>
    <row r="99" spans="1:26" s="31" customFormat="1" ht="30" x14ac:dyDescent="0.25">
      <c r="B99" s="80" t="s">
        <v>19</v>
      </c>
      <c r="C99" s="80" t="s">
        <v>337</v>
      </c>
      <c r="D99" s="1056" t="s">
        <v>21</v>
      </c>
      <c r="E99" s="1058"/>
    </row>
    <row r="100" spans="1:26" s="31" customFormat="1" x14ac:dyDescent="0.25">
      <c r="B100" s="125" t="s">
        <v>143</v>
      </c>
      <c r="C100" s="127" t="s">
        <v>0</v>
      </c>
      <c r="D100" s="1073" t="s">
        <v>162</v>
      </c>
      <c r="E100" s="1073"/>
    </row>
    <row r="101" spans="1:26" s="31" customFormat="1" x14ac:dyDescent="0.25"/>
    <row r="102" spans="1:26" s="31" customFormat="1" x14ac:dyDescent="0.25"/>
    <row r="103" spans="1:26" s="31" customFormat="1" ht="26.25" x14ac:dyDescent="0.25">
      <c r="B103" s="1159" t="s">
        <v>93</v>
      </c>
      <c r="C103" s="1160"/>
      <c r="D103" s="1160"/>
      <c r="E103" s="1160"/>
      <c r="F103" s="1160"/>
      <c r="G103" s="1160"/>
      <c r="H103" s="1160"/>
      <c r="I103" s="1160"/>
      <c r="J103" s="1160"/>
      <c r="K103" s="1160"/>
      <c r="L103" s="1160"/>
      <c r="M103" s="1160"/>
      <c r="N103" s="1160"/>
      <c r="O103" s="1160"/>
      <c r="P103" s="1160"/>
    </row>
    <row r="104" spans="1:26" s="31" customFormat="1" x14ac:dyDescent="0.25"/>
    <row r="105" spans="1:26" s="31" customFormat="1" ht="15" thickBot="1" x14ac:dyDescent="0.3"/>
    <row r="106" spans="1:26" s="31" customFormat="1" ht="27" thickBot="1" x14ac:dyDescent="0.3">
      <c r="B106" s="1165" t="s">
        <v>94</v>
      </c>
      <c r="C106" s="1166"/>
      <c r="D106" s="1166"/>
      <c r="E106" s="1166"/>
      <c r="F106" s="1166"/>
      <c r="G106" s="1166"/>
      <c r="H106" s="1166"/>
      <c r="I106" s="1166"/>
      <c r="J106" s="1166"/>
      <c r="K106" s="1166"/>
      <c r="L106" s="1166"/>
      <c r="M106" s="1166"/>
      <c r="N106" s="1167"/>
    </row>
    <row r="107" spans="1:26" s="31" customFormat="1" x14ac:dyDescent="0.25"/>
    <row r="108" spans="1:26" s="31" customFormat="1" ht="15" thickBot="1" x14ac:dyDescent="0.3">
      <c r="M108" s="77"/>
      <c r="N108" s="77"/>
    </row>
    <row r="109" spans="1:26" s="62" customFormat="1" ht="120" x14ac:dyDescent="0.25">
      <c r="B109" s="78" t="s">
        <v>34</v>
      </c>
      <c r="C109" s="78" t="s">
        <v>35</v>
      </c>
      <c r="D109" s="78" t="s">
        <v>36</v>
      </c>
      <c r="E109" s="78" t="s">
        <v>37</v>
      </c>
      <c r="F109" s="78" t="s">
        <v>38</v>
      </c>
      <c r="G109" s="78" t="s">
        <v>39</v>
      </c>
      <c r="H109" s="78" t="s">
        <v>40</v>
      </c>
      <c r="I109" s="78" t="s">
        <v>41</v>
      </c>
      <c r="J109" s="78" t="s">
        <v>42</v>
      </c>
      <c r="K109" s="78" t="s">
        <v>43</v>
      </c>
      <c r="L109" s="78" t="s">
        <v>44</v>
      </c>
      <c r="M109" s="79" t="s">
        <v>45</v>
      </c>
      <c r="N109" s="78" t="s">
        <v>46</v>
      </c>
      <c r="O109" s="78" t="s">
        <v>47</v>
      </c>
      <c r="P109" s="124" t="s">
        <v>48</v>
      </c>
      <c r="Q109" s="124" t="s">
        <v>49</v>
      </c>
    </row>
    <row r="110" spans="1:26" s="129" customFormat="1" ht="128.25" x14ac:dyDescent="0.25">
      <c r="A110" s="130">
        <v>1</v>
      </c>
      <c r="B110" s="148" t="s">
        <v>130</v>
      </c>
      <c r="C110" s="148" t="s">
        <v>130</v>
      </c>
      <c r="D110" s="148" t="s">
        <v>444</v>
      </c>
      <c r="E110" s="148" t="s">
        <v>256</v>
      </c>
      <c r="F110" s="168" t="s">
        <v>0</v>
      </c>
      <c r="G110" s="161" t="s">
        <v>50</v>
      </c>
      <c r="H110" s="162">
        <v>41642</v>
      </c>
      <c r="I110" s="162">
        <v>42006</v>
      </c>
      <c r="J110" s="163" t="s">
        <v>20</v>
      </c>
      <c r="K110" s="146">
        <v>12</v>
      </c>
      <c r="L110" s="170" t="s">
        <v>50</v>
      </c>
      <c r="M110" s="165">
        <v>1700</v>
      </c>
      <c r="N110" s="166" t="s">
        <v>50</v>
      </c>
      <c r="O110" s="167">
        <v>410000000</v>
      </c>
      <c r="P110" s="167">
        <v>61</v>
      </c>
      <c r="Q110" s="140" t="s">
        <v>445</v>
      </c>
      <c r="R110" s="8"/>
      <c r="S110" s="8"/>
      <c r="T110" s="8"/>
      <c r="U110" s="8"/>
      <c r="V110" s="8"/>
      <c r="W110" s="8"/>
      <c r="X110" s="8"/>
      <c r="Y110" s="8"/>
      <c r="Z110" s="8"/>
    </row>
    <row r="111" spans="1:26" s="129" customFormat="1" ht="57" x14ac:dyDescent="0.25">
      <c r="A111" s="130">
        <v>2</v>
      </c>
      <c r="B111" s="148" t="s">
        <v>130</v>
      </c>
      <c r="C111" s="148" t="s">
        <v>130</v>
      </c>
      <c r="D111" s="148" t="s">
        <v>257</v>
      </c>
      <c r="E111" s="192" t="s">
        <v>258</v>
      </c>
      <c r="F111" s="161" t="s">
        <v>20</v>
      </c>
      <c r="G111" s="193" t="s">
        <v>50</v>
      </c>
      <c r="H111" s="162">
        <v>40665</v>
      </c>
      <c r="I111" s="162">
        <v>41030</v>
      </c>
      <c r="J111" s="146" t="s">
        <v>55</v>
      </c>
      <c r="K111" s="194">
        <v>0</v>
      </c>
      <c r="L111" s="166">
        <v>12</v>
      </c>
      <c r="M111" s="166" t="s">
        <v>162</v>
      </c>
      <c r="N111" s="166" t="s">
        <v>50</v>
      </c>
      <c r="O111" s="167">
        <v>799704000</v>
      </c>
      <c r="P111" s="167">
        <v>62</v>
      </c>
      <c r="Q111" s="140" t="s">
        <v>259</v>
      </c>
      <c r="R111" s="8"/>
      <c r="S111" s="8"/>
      <c r="T111" s="8"/>
      <c r="U111" s="8"/>
      <c r="V111" s="8"/>
      <c r="W111" s="8"/>
      <c r="X111" s="8"/>
      <c r="Y111" s="8"/>
      <c r="Z111" s="8"/>
    </row>
    <row r="112" spans="1:26" s="129" customFormat="1" x14ac:dyDescent="0.25">
      <c r="A112" s="130">
        <f t="shared" ref="A112:A117" si="0">+A111+1</f>
        <v>3</v>
      </c>
      <c r="B112" s="4"/>
      <c r="C112" s="4"/>
      <c r="D112" s="4"/>
      <c r="E112" s="6"/>
      <c r="F112" s="123"/>
      <c r="G112" s="123"/>
      <c r="H112" s="123"/>
      <c r="I112" s="123"/>
      <c r="J112" s="123"/>
      <c r="K112" s="123"/>
      <c r="L112" s="123"/>
      <c r="M112" s="123"/>
      <c r="N112" s="123"/>
      <c r="O112" s="123"/>
      <c r="P112" s="123"/>
      <c r="Q112" s="123"/>
      <c r="R112" s="8"/>
      <c r="S112" s="8"/>
      <c r="T112" s="8"/>
      <c r="U112" s="8"/>
      <c r="V112" s="8"/>
      <c r="W112" s="8"/>
      <c r="X112" s="8"/>
      <c r="Y112" s="8"/>
      <c r="Z112" s="8"/>
    </row>
    <row r="113" spans="1:26" s="129" customFormat="1" x14ac:dyDescent="0.25">
      <c r="A113" s="130">
        <f t="shared" si="0"/>
        <v>4</v>
      </c>
      <c r="B113" s="4"/>
      <c r="C113" s="5"/>
      <c r="D113" s="4"/>
      <c r="E113" s="27"/>
      <c r="F113" s="28"/>
      <c r="G113" s="24"/>
      <c r="H113" s="24"/>
      <c r="I113" s="24"/>
      <c r="J113" s="21"/>
      <c r="K113" s="24"/>
      <c r="L113" s="24"/>
      <c r="M113" s="24"/>
      <c r="N113" s="24"/>
      <c r="O113" s="24"/>
      <c r="P113" s="24"/>
      <c r="Q113" s="123"/>
      <c r="R113" s="8"/>
      <c r="S113" s="8"/>
      <c r="T113" s="8"/>
      <c r="U113" s="8"/>
      <c r="V113" s="8"/>
      <c r="W113" s="8"/>
      <c r="X113" s="8"/>
      <c r="Y113" s="8"/>
      <c r="Z113" s="8"/>
    </row>
    <row r="114" spans="1:26" s="129" customFormat="1" x14ac:dyDescent="0.25">
      <c r="A114" s="130">
        <f t="shared" si="0"/>
        <v>5</v>
      </c>
      <c r="B114" s="4"/>
      <c r="C114" s="5"/>
      <c r="D114" s="4"/>
      <c r="E114" s="27"/>
      <c r="F114" s="28"/>
      <c r="G114" s="28"/>
      <c r="H114" s="28"/>
      <c r="I114" s="21"/>
      <c r="J114" s="21"/>
      <c r="K114" s="21"/>
      <c r="L114" s="21"/>
      <c r="M114" s="24"/>
      <c r="N114" s="24"/>
      <c r="O114" s="25"/>
      <c r="P114" s="25"/>
      <c r="Q114" s="123"/>
      <c r="R114" s="8"/>
      <c r="S114" s="8"/>
      <c r="T114" s="8"/>
      <c r="U114" s="8"/>
      <c r="V114" s="8"/>
      <c r="W114" s="8"/>
      <c r="X114" s="8"/>
      <c r="Y114" s="8"/>
      <c r="Z114" s="8"/>
    </row>
    <row r="115" spans="1:26" s="129" customFormat="1" x14ac:dyDescent="0.25">
      <c r="A115" s="130">
        <f t="shared" si="0"/>
        <v>6</v>
      </c>
      <c r="B115" s="4"/>
      <c r="C115" s="5"/>
      <c r="D115" s="4"/>
      <c r="E115" s="27"/>
      <c r="F115" s="28"/>
      <c r="G115" s="28"/>
      <c r="H115" s="28"/>
      <c r="I115" s="21"/>
      <c r="J115" s="21"/>
      <c r="K115" s="21"/>
      <c r="L115" s="21"/>
      <c r="M115" s="24"/>
      <c r="N115" s="24"/>
      <c r="O115" s="25"/>
      <c r="P115" s="25"/>
      <c r="Q115" s="123"/>
      <c r="R115" s="8"/>
      <c r="S115" s="8"/>
      <c r="T115" s="8"/>
      <c r="U115" s="8"/>
      <c r="V115" s="8"/>
      <c r="W115" s="8"/>
      <c r="X115" s="8"/>
      <c r="Y115" s="8"/>
      <c r="Z115" s="8"/>
    </row>
    <row r="116" spans="1:26" s="129" customFormat="1" x14ac:dyDescent="0.25">
      <c r="A116" s="130">
        <f t="shared" si="0"/>
        <v>7</v>
      </c>
      <c r="B116" s="4"/>
      <c r="C116" s="5"/>
      <c r="D116" s="4"/>
      <c r="E116" s="27"/>
      <c r="F116" s="28"/>
      <c r="G116" s="28"/>
      <c r="H116" s="28"/>
      <c r="I116" s="21"/>
      <c r="J116" s="21"/>
      <c r="K116" s="21"/>
      <c r="L116" s="21"/>
      <c r="M116" s="24"/>
      <c r="N116" s="24"/>
      <c r="O116" s="25"/>
      <c r="P116" s="25"/>
      <c r="Q116" s="123"/>
      <c r="R116" s="8"/>
      <c r="S116" s="8"/>
      <c r="T116" s="8"/>
      <c r="U116" s="8"/>
      <c r="V116" s="8"/>
      <c r="W116" s="8"/>
      <c r="X116" s="8"/>
      <c r="Y116" s="8"/>
      <c r="Z116" s="8"/>
    </row>
    <row r="117" spans="1:26" s="129" customFormat="1" x14ac:dyDescent="0.25">
      <c r="A117" s="130">
        <f t="shared" si="0"/>
        <v>8</v>
      </c>
      <c r="B117" s="4"/>
      <c r="C117" s="5"/>
      <c r="D117" s="4"/>
      <c r="E117" s="27"/>
      <c r="F117" s="28"/>
      <c r="G117" s="28"/>
      <c r="H117" s="28"/>
      <c r="I117" s="21"/>
      <c r="J117" s="21"/>
      <c r="K117" s="21"/>
      <c r="L117" s="21"/>
      <c r="M117" s="24"/>
      <c r="N117" s="24"/>
      <c r="O117" s="25"/>
      <c r="P117" s="25"/>
      <c r="Q117" s="123"/>
      <c r="R117" s="8"/>
      <c r="S117" s="8"/>
      <c r="T117" s="8"/>
      <c r="U117" s="8"/>
      <c r="V117" s="8"/>
      <c r="W117" s="8"/>
      <c r="X117" s="8"/>
      <c r="Y117" s="8"/>
      <c r="Z117" s="8"/>
    </row>
    <row r="118" spans="1:26" s="129" customFormat="1" x14ac:dyDescent="0.25">
      <c r="A118" s="130"/>
      <c r="B118" s="26" t="s">
        <v>30</v>
      </c>
      <c r="C118" s="5"/>
      <c r="D118" s="4"/>
      <c r="E118" s="27"/>
      <c r="F118" s="28"/>
      <c r="G118" s="28"/>
      <c r="H118" s="28"/>
      <c r="I118" s="21"/>
      <c r="J118" s="21"/>
      <c r="K118" s="29">
        <f>SUM(K110:K117)</f>
        <v>12</v>
      </c>
      <c r="L118" s="30">
        <f>SUM(L110:L117)</f>
        <v>12</v>
      </c>
      <c r="M118" s="29">
        <f>SUM(M110:M117)</f>
        <v>1700</v>
      </c>
      <c r="N118" s="30">
        <f>SUM(N110:N117)</f>
        <v>0</v>
      </c>
      <c r="O118" s="25"/>
      <c r="P118" s="25"/>
      <c r="Q118" s="123"/>
    </row>
    <row r="119" spans="1:26" s="31" customFormat="1" x14ac:dyDescent="0.25">
      <c r="E119" s="46"/>
    </row>
    <row r="120" spans="1:26" s="31" customFormat="1" ht="18" x14ac:dyDescent="0.25">
      <c r="B120" s="50" t="s">
        <v>95</v>
      </c>
      <c r="C120" s="100">
        <f>+K118</f>
        <v>12</v>
      </c>
      <c r="H120" s="33"/>
      <c r="I120" s="33"/>
      <c r="J120" s="33"/>
      <c r="K120" s="33"/>
      <c r="L120" s="33"/>
      <c r="M120" s="33"/>
    </row>
    <row r="121" spans="1:26" s="31" customFormat="1" x14ac:dyDescent="0.25"/>
    <row r="122" spans="1:26" s="31" customFormat="1" ht="15" thickBot="1" x14ac:dyDescent="0.3"/>
    <row r="123" spans="1:26" s="31" customFormat="1" ht="30.75" thickBot="1" x14ac:dyDescent="0.3">
      <c r="B123" s="86" t="s">
        <v>96</v>
      </c>
      <c r="C123" s="87" t="s">
        <v>97</v>
      </c>
      <c r="D123" s="86" t="s">
        <v>29</v>
      </c>
      <c r="E123" s="87" t="s">
        <v>98</v>
      </c>
    </row>
    <row r="124" spans="1:26" s="31" customFormat="1" ht="28.5" x14ac:dyDescent="0.25">
      <c r="B124" s="130" t="s">
        <v>99</v>
      </c>
      <c r="C124" s="88">
        <v>20</v>
      </c>
      <c r="D124" s="88">
        <v>0</v>
      </c>
      <c r="E124" s="1066">
        <f>+D124+D125+D126</f>
        <v>0</v>
      </c>
    </row>
    <row r="125" spans="1:26" s="31" customFormat="1" ht="28.5" x14ac:dyDescent="0.25">
      <c r="B125" s="130" t="s">
        <v>100</v>
      </c>
      <c r="C125" s="126">
        <v>30</v>
      </c>
      <c r="D125" s="126">
        <v>0</v>
      </c>
      <c r="E125" s="1067"/>
    </row>
    <row r="126" spans="1:26" s="31" customFormat="1" ht="29.25" thickBot="1" x14ac:dyDescent="0.3">
      <c r="B126" s="130" t="s">
        <v>101</v>
      </c>
      <c r="C126" s="89">
        <v>40</v>
      </c>
      <c r="D126" s="89">
        <v>0</v>
      </c>
      <c r="E126" s="1068"/>
    </row>
    <row r="127" spans="1:26" s="31" customFormat="1" x14ac:dyDescent="0.25"/>
    <row r="128" spans="1:26" s="31" customFormat="1" ht="15" thickBot="1" x14ac:dyDescent="0.3"/>
    <row r="129" spans="2:17" s="31" customFormat="1" ht="27" thickBot="1" x14ac:dyDescent="0.3">
      <c r="B129" s="1165" t="s">
        <v>102</v>
      </c>
      <c r="C129" s="1166"/>
      <c r="D129" s="1166"/>
      <c r="E129" s="1166"/>
      <c r="F129" s="1166"/>
      <c r="G129" s="1166"/>
      <c r="H129" s="1166"/>
      <c r="I129" s="1166"/>
      <c r="J129" s="1166"/>
      <c r="K129" s="1166"/>
      <c r="L129" s="1166"/>
      <c r="M129" s="1166"/>
      <c r="N129" s="1167"/>
    </row>
    <row r="130" spans="2:17" s="31" customFormat="1" x14ac:dyDescent="0.25"/>
    <row r="131" spans="2:17" s="31" customFormat="1" ht="15" x14ac:dyDescent="0.25">
      <c r="B131" s="1054" t="s">
        <v>77</v>
      </c>
      <c r="C131" s="1054" t="s">
        <v>78</v>
      </c>
      <c r="D131" s="1054" t="s">
        <v>79</v>
      </c>
      <c r="E131" s="1054" t="s">
        <v>80</v>
      </c>
      <c r="F131" s="1054" t="s">
        <v>81</v>
      </c>
      <c r="G131" s="1054" t="s">
        <v>82</v>
      </c>
      <c r="H131" s="1054" t="s">
        <v>83</v>
      </c>
      <c r="I131" s="1054" t="s">
        <v>84</v>
      </c>
      <c r="J131" s="1056" t="s">
        <v>85</v>
      </c>
      <c r="K131" s="1057"/>
      <c r="L131" s="1058"/>
      <c r="M131" s="1054" t="s">
        <v>86</v>
      </c>
      <c r="N131" s="1054" t="s">
        <v>335</v>
      </c>
      <c r="O131" s="1054" t="s">
        <v>336</v>
      </c>
      <c r="P131" s="1059" t="s">
        <v>21</v>
      </c>
      <c r="Q131" s="1060"/>
    </row>
    <row r="132" spans="2:17" s="31" customFormat="1" ht="30" x14ac:dyDescent="0.25">
      <c r="B132" s="1055"/>
      <c r="C132" s="1055"/>
      <c r="D132" s="1055"/>
      <c r="E132" s="1055"/>
      <c r="F132" s="1055"/>
      <c r="G132" s="1055"/>
      <c r="H132" s="1055"/>
      <c r="I132" s="1055"/>
      <c r="J132" s="121" t="s">
        <v>87</v>
      </c>
      <c r="K132" s="121" t="s">
        <v>88</v>
      </c>
      <c r="L132" s="121" t="s">
        <v>89</v>
      </c>
      <c r="M132" s="1055"/>
      <c r="N132" s="1055"/>
      <c r="O132" s="1055"/>
      <c r="P132" s="1061"/>
      <c r="Q132" s="1062"/>
    </row>
    <row r="133" spans="2:17" s="31" customFormat="1" ht="42.75" x14ac:dyDescent="0.2">
      <c r="B133" s="2" t="s">
        <v>146</v>
      </c>
      <c r="C133" s="130">
        <v>202</v>
      </c>
      <c r="D133" s="125" t="s">
        <v>147</v>
      </c>
      <c r="E133" s="130">
        <v>23.496217999999999</v>
      </c>
      <c r="F133" s="125" t="s">
        <v>184</v>
      </c>
      <c r="G133" s="125" t="s">
        <v>149</v>
      </c>
      <c r="H133" s="34">
        <v>34761</v>
      </c>
      <c r="I133" s="125" t="s">
        <v>150</v>
      </c>
      <c r="J133" s="125" t="s">
        <v>185</v>
      </c>
      <c r="K133" s="34" t="s">
        <v>186</v>
      </c>
      <c r="L133" s="125" t="s">
        <v>187</v>
      </c>
      <c r="M133" s="127" t="s">
        <v>0</v>
      </c>
      <c r="N133" s="127" t="s">
        <v>0</v>
      </c>
      <c r="O133" s="127" t="s">
        <v>0</v>
      </c>
      <c r="P133" s="1044" t="s">
        <v>390</v>
      </c>
      <c r="Q133" s="1194"/>
    </row>
    <row r="134" spans="2:17" s="90" customFormat="1" ht="228" x14ac:dyDescent="0.2">
      <c r="B134" s="2" t="s">
        <v>114</v>
      </c>
      <c r="C134" s="92">
        <v>202</v>
      </c>
      <c r="D134" s="9" t="s">
        <v>154</v>
      </c>
      <c r="E134" s="57" t="s">
        <v>155</v>
      </c>
      <c r="F134" s="9" t="s">
        <v>156</v>
      </c>
      <c r="G134" s="2" t="s">
        <v>157</v>
      </c>
      <c r="H134" s="101">
        <v>40711</v>
      </c>
      <c r="I134" s="125" t="s">
        <v>150</v>
      </c>
      <c r="J134" s="98" t="s">
        <v>188</v>
      </c>
      <c r="K134" s="98" t="s">
        <v>189</v>
      </c>
      <c r="L134" s="2" t="s">
        <v>224</v>
      </c>
      <c r="M134" s="111" t="s">
        <v>0</v>
      </c>
      <c r="N134" s="111" t="s">
        <v>0</v>
      </c>
      <c r="O134" s="111" t="s">
        <v>0</v>
      </c>
      <c r="P134" s="1044" t="s">
        <v>391</v>
      </c>
      <c r="Q134" s="1194"/>
    </row>
    <row r="135" spans="2:17" s="31" customFormat="1" x14ac:dyDescent="0.2">
      <c r="B135" s="37" t="s">
        <v>115</v>
      </c>
      <c r="C135" s="92">
        <v>202</v>
      </c>
      <c r="D135" s="11" t="s">
        <v>158</v>
      </c>
      <c r="E135" s="11" t="s">
        <v>159</v>
      </c>
      <c r="F135" s="11" t="s">
        <v>127</v>
      </c>
      <c r="G135" s="11" t="s">
        <v>160</v>
      </c>
      <c r="H135" s="91">
        <v>41620</v>
      </c>
      <c r="I135" s="11" t="s">
        <v>150</v>
      </c>
      <c r="J135" s="11" t="s">
        <v>161</v>
      </c>
      <c r="K135" s="11" t="s">
        <v>162</v>
      </c>
      <c r="L135" s="11" t="s">
        <v>162</v>
      </c>
      <c r="M135" s="11" t="s">
        <v>122</v>
      </c>
      <c r="N135" s="11" t="s">
        <v>0</v>
      </c>
      <c r="O135" s="11" t="s">
        <v>122</v>
      </c>
      <c r="P135" s="1044" t="s">
        <v>443</v>
      </c>
      <c r="Q135" s="1194"/>
    </row>
    <row r="136" spans="2:17" s="31" customFormat="1" x14ac:dyDescent="0.25"/>
    <row r="137" spans="2:17" s="31" customFormat="1" ht="15" thickBot="1" x14ac:dyDescent="0.3"/>
    <row r="138" spans="2:17" s="31" customFormat="1" ht="60" x14ac:dyDescent="0.25">
      <c r="B138" s="122" t="s">
        <v>19</v>
      </c>
      <c r="C138" s="122" t="s">
        <v>96</v>
      </c>
      <c r="D138" s="121" t="s">
        <v>97</v>
      </c>
      <c r="E138" s="122" t="s">
        <v>29</v>
      </c>
      <c r="F138" s="87" t="s">
        <v>103</v>
      </c>
      <c r="G138" s="64"/>
    </row>
    <row r="139" spans="2:17" s="31" customFormat="1" ht="126" customHeight="1" x14ac:dyDescent="0.2">
      <c r="B139" s="1009" t="s">
        <v>104</v>
      </c>
      <c r="C139" s="93" t="s">
        <v>105</v>
      </c>
      <c r="D139" s="126">
        <v>25</v>
      </c>
      <c r="E139" s="126">
        <v>25</v>
      </c>
      <c r="F139" s="1049">
        <f>+E139+E140+E141</f>
        <v>60</v>
      </c>
      <c r="G139" s="128"/>
    </row>
    <row r="140" spans="2:17" s="31" customFormat="1" ht="153.75" customHeight="1" x14ac:dyDescent="0.2">
      <c r="B140" s="1009"/>
      <c r="C140" s="93" t="s">
        <v>106</v>
      </c>
      <c r="D140" s="130">
        <v>25</v>
      </c>
      <c r="E140" s="126">
        <v>25</v>
      </c>
      <c r="F140" s="1050"/>
      <c r="G140" s="128"/>
    </row>
    <row r="141" spans="2:17" s="31" customFormat="1" ht="96" x14ac:dyDescent="0.2">
      <c r="B141" s="1009"/>
      <c r="C141" s="93" t="s">
        <v>107</v>
      </c>
      <c r="D141" s="126">
        <v>10</v>
      </c>
      <c r="E141" s="126">
        <v>10</v>
      </c>
      <c r="F141" s="1051"/>
      <c r="G141" s="128"/>
    </row>
    <row r="142" spans="2:17" s="31" customFormat="1" x14ac:dyDescent="0.2">
      <c r="C142" s="59"/>
    </row>
    <row r="143" spans="2:17" s="31" customFormat="1" x14ac:dyDescent="0.25"/>
    <row r="144" spans="2:17" s="31" customFormat="1" x14ac:dyDescent="0.25"/>
    <row r="145" spans="2:5" s="31" customFormat="1" ht="15" x14ac:dyDescent="0.25">
      <c r="B145" s="75" t="s">
        <v>108</v>
      </c>
    </row>
    <row r="146" spans="2:5" s="31" customFormat="1" x14ac:dyDescent="0.25"/>
    <row r="147" spans="2:5" s="31" customFormat="1" x14ac:dyDescent="0.25"/>
    <row r="148" spans="2:5" s="31" customFormat="1" ht="15" x14ac:dyDescent="0.25">
      <c r="B148" s="121" t="s">
        <v>19</v>
      </c>
      <c r="C148" s="121" t="s">
        <v>28</v>
      </c>
      <c r="D148" s="122" t="s">
        <v>29</v>
      </c>
      <c r="E148" s="122" t="s">
        <v>30</v>
      </c>
    </row>
    <row r="149" spans="2:5" s="31" customFormat="1" ht="57" x14ac:dyDescent="0.25">
      <c r="B149" s="76" t="s">
        <v>338</v>
      </c>
      <c r="C149" s="130">
        <v>40</v>
      </c>
      <c r="D149" s="126">
        <f>+E124</f>
        <v>0</v>
      </c>
      <c r="E149" s="1052">
        <f>+D149+D150</f>
        <v>60</v>
      </c>
    </row>
    <row r="150" spans="2:5" s="31" customFormat="1" ht="114" x14ac:dyDescent="0.25">
      <c r="B150" s="76" t="s">
        <v>339</v>
      </c>
      <c r="C150" s="130">
        <v>60</v>
      </c>
      <c r="D150" s="126">
        <f>+F139</f>
        <v>60</v>
      </c>
      <c r="E150" s="1053"/>
    </row>
  </sheetData>
  <mergeCells count="70">
    <mergeCell ref="E149:E150"/>
    <mergeCell ref="P131:Q132"/>
    <mergeCell ref="P133:Q133"/>
    <mergeCell ref="P134:Q134"/>
    <mergeCell ref="P135:Q135"/>
    <mergeCell ref="M131:M132"/>
    <mergeCell ref="N131:N132"/>
    <mergeCell ref="O131:O132"/>
    <mergeCell ref="B139:B141"/>
    <mergeCell ref="F139:F141"/>
    <mergeCell ref="H131:H132"/>
    <mergeCell ref="I131:I132"/>
    <mergeCell ref="J131:L131"/>
    <mergeCell ref="B103:P103"/>
    <mergeCell ref="B106:N106"/>
    <mergeCell ref="E124:E126"/>
    <mergeCell ref="B129:N129"/>
    <mergeCell ref="B131:B132"/>
    <mergeCell ref="C131:C132"/>
    <mergeCell ref="D131:D132"/>
    <mergeCell ref="E131:E132"/>
    <mergeCell ref="F131:F132"/>
    <mergeCell ref="G131:G132"/>
    <mergeCell ref="P90:Q90"/>
    <mergeCell ref="P92:Q92"/>
    <mergeCell ref="P93:Q93"/>
    <mergeCell ref="B96:N96"/>
    <mergeCell ref="D99:E99"/>
    <mergeCell ref="P91:Q91"/>
    <mergeCell ref="D100:E100"/>
    <mergeCell ref="J87:L87"/>
    <mergeCell ref="M87:M88"/>
    <mergeCell ref="N87:N88"/>
    <mergeCell ref="O87:O88"/>
    <mergeCell ref="P87:Q88"/>
    <mergeCell ref="P89:Q89"/>
    <mergeCell ref="P76:Q76"/>
    <mergeCell ref="B82:N82"/>
    <mergeCell ref="B87:B88"/>
    <mergeCell ref="C87:C88"/>
    <mergeCell ref="D87:D88"/>
    <mergeCell ref="E87:E88"/>
    <mergeCell ref="F87:F88"/>
    <mergeCell ref="G87:G88"/>
    <mergeCell ref="H87:H88"/>
    <mergeCell ref="I87:I88"/>
    <mergeCell ref="P75:Q75"/>
    <mergeCell ref="B60:B61"/>
    <mergeCell ref="C60:C61"/>
    <mergeCell ref="D60:E60"/>
    <mergeCell ref="C64:N64"/>
    <mergeCell ref="B66:N66"/>
    <mergeCell ref="P69:Q69"/>
    <mergeCell ref="P70:Q70"/>
    <mergeCell ref="P71:Q71"/>
    <mergeCell ref="P72:Q72"/>
    <mergeCell ref="P73:Q73"/>
    <mergeCell ref="P74:Q74"/>
    <mergeCell ref="M46:N46"/>
    <mergeCell ref="B2:P2"/>
    <mergeCell ref="B4:P4"/>
    <mergeCell ref="A5:L5"/>
    <mergeCell ref="C7:N7"/>
    <mergeCell ref="C8:N8"/>
    <mergeCell ref="C9:N9"/>
    <mergeCell ref="C10:N10"/>
    <mergeCell ref="C11:E11"/>
    <mergeCell ref="B15:C22"/>
    <mergeCell ref="B23:C23"/>
    <mergeCell ref="E41:E42"/>
  </mergeCells>
  <dataValidations count="2">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2:IS65582 SO65562:SO65582 ACK65562:ACK65582 AMG65562:AMG65582 AWC65562:AWC65582 BFY65562:BFY65582 BPU65562:BPU65582 BZQ65562:BZQ65582 CJM65562:CJM65582 CTI65562:CTI65582 DDE65562:DDE65582 DNA65562:DNA65582 DWW65562:DWW65582 EGS65562:EGS65582 EQO65562:EQO65582 FAK65562:FAK65582 FKG65562:FKG65582 FUC65562:FUC65582 GDY65562:GDY65582 GNU65562:GNU65582 GXQ65562:GXQ65582 HHM65562:HHM65582 HRI65562:HRI65582 IBE65562:IBE65582 ILA65562:ILA65582 IUW65562:IUW65582 JES65562:JES65582 JOO65562:JOO65582 JYK65562:JYK65582 KIG65562:KIG65582 KSC65562:KSC65582 LBY65562:LBY65582 LLU65562:LLU65582 LVQ65562:LVQ65582 MFM65562:MFM65582 MPI65562:MPI65582 MZE65562:MZE65582 NJA65562:NJA65582 NSW65562:NSW65582 OCS65562:OCS65582 OMO65562:OMO65582 OWK65562:OWK65582 PGG65562:PGG65582 PQC65562:PQC65582 PZY65562:PZY65582 QJU65562:QJU65582 QTQ65562:QTQ65582 RDM65562:RDM65582 RNI65562:RNI65582 RXE65562:RXE65582 SHA65562:SHA65582 SQW65562:SQW65582 TAS65562:TAS65582 TKO65562:TKO65582 TUK65562:TUK65582 UEG65562:UEG65582 UOC65562:UOC65582 UXY65562:UXY65582 VHU65562:VHU65582 VRQ65562:VRQ65582 WBM65562:WBM65582 WLI65562:WLI65582 WVE65562:WVE65582 XFA65562:XFA65582 IS131098:IS131118 SO131098:SO131118 ACK131098:ACK131118 AMG131098:AMG131118 AWC131098:AWC131118 BFY131098:BFY131118 BPU131098:BPU131118 BZQ131098:BZQ131118 CJM131098:CJM131118 CTI131098:CTI131118 DDE131098:DDE131118 DNA131098:DNA131118 DWW131098:DWW131118 EGS131098:EGS131118 EQO131098:EQO131118 FAK131098:FAK131118 FKG131098:FKG131118 FUC131098:FUC131118 GDY131098:GDY131118 GNU131098:GNU131118 GXQ131098:GXQ131118 HHM131098:HHM131118 HRI131098:HRI131118 IBE131098:IBE131118 ILA131098:ILA131118 IUW131098:IUW131118 JES131098:JES131118 JOO131098:JOO131118 JYK131098:JYK131118 KIG131098:KIG131118 KSC131098:KSC131118 LBY131098:LBY131118 LLU131098:LLU131118 LVQ131098:LVQ131118 MFM131098:MFM131118 MPI131098:MPI131118 MZE131098:MZE131118 NJA131098:NJA131118 NSW131098:NSW131118 OCS131098:OCS131118 OMO131098:OMO131118 OWK131098:OWK131118 PGG131098:PGG131118 PQC131098:PQC131118 PZY131098:PZY131118 QJU131098:QJU131118 QTQ131098:QTQ131118 RDM131098:RDM131118 RNI131098:RNI131118 RXE131098:RXE131118 SHA131098:SHA131118 SQW131098:SQW131118 TAS131098:TAS131118 TKO131098:TKO131118 TUK131098:TUK131118 UEG131098:UEG131118 UOC131098:UOC131118 UXY131098:UXY131118 VHU131098:VHU131118 VRQ131098:VRQ131118 WBM131098:WBM131118 WLI131098:WLI131118 WVE131098:WVE131118 XFA131098:XFA131118 IS196634:IS196654 SO196634:SO196654 ACK196634:ACK196654 AMG196634:AMG196654 AWC196634:AWC196654 BFY196634:BFY196654 BPU196634:BPU196654 BZQ196634:BZQ196654 CJM196634:CJM196654 CTI196634:CTI196654 DDE196634:DDE196654 DNA196634:DNA196654 DWW196634:DWW196654 EGS196634:EGS196654 EQO196634:EQO196654 FAK196634:FAK196654 FKG196634:FKG196654 FUC196634:FUC196654 GDY196634:GDY196654 GNU196634:GNU196654 GXQ196634:GXQ196654 HHM196634:HHM196654 HRI196634:HRI196654 IBE196634:IBE196654 ILA196634:ILA196654 IUW196634:IUW196654 JES196634:JES196654 JOO196634:JOO196654 JYK196634:JYK196654 KIG196634:KIG196654 KSC196634:KSC196654 LBY196634:LBY196654 LLU196634:LLU196654 LVQ196634:LVQ196654 MFM196634:MFM196654 MPI196634:MPI196654 MZE196634:MZE196654 NJA196634:NJA196654 NSW196634:NSW196654 OCS196634:OCS196654 OMO196634:OMO196654 OWK196634:OWK196654 PGG196634:PGG196654 PQC196634:PQC196654 PZY196634:PZY196654 QJU196634:QJU196654 QTQ196634:QTQ196654 RDM196634:RDM196654 RNI196634:RNI196654 RXE196634:RXE196654 SHA196634:SHA196654 SQW196634:SQW196654 TAS196634:TAS196654 TKO196634:TKO196654 TUK196634:TUK196654 UEG196634:UEG196654 UOC196634:UOC196654 UXY196634:UXY196654 VHU196634:VHU196654 VRQ196634:VRQ196654 WBM196634:WBM196654 WLI196634:WLI196654 WVE196634:WVE196654 XFA196634:XFA196654 IS262170:IS262190 SO262170:SO262190 ACK262170:ACK262190 AMG262170:AMG262190 AWC262170:AWC262190 BFY262170:BFY262190 BPU262170:BPU262190 BZQ262170:BZQ262190 CJM262170:CJM262190 CTI262170:CTI262190 DDE262170:DDE262190 DNA262170:DNA262190 DWW262170:DWW262190 EGS262170:EGS262190 EQO262170:EQO262190 FAK262170:FAK262190 FKG262170:FKG262190 FUC262170:FUC262190 GDY262170:GDY262190 GNU262170:GNU262190 GXQ262170:GXQ262190 HHM262170:HHM262190 HRI262170:HRI262190 IBE262170:IBE262190 ILA262170:ILA262190 IUW262170:IUW262190 JES262170:JES262190 JOO262170:JOO262190 JYK262170:JYK262190 KIG262170:KIG262190 KSC262170:KSC262190 LBY262170:LBY262190 LLU262170:LLU262190 LVQ262170:LVQ262190 MFM262170:MFM262190 MPI262170:MPI262190 MZE262170:MZE262190 NJA262170:NJA262190 NSW262170:NSW262190 OCS262170:OCS262190 OMO262170:OMO262190 OWK262170:OWK262190 PGG262170:PGG262190 PQC262170:PQC262190 PZY262170:PZY262190 QJU262170:QJU262190 QTQ262170:QTQ262190 RDM262170:RDM262190 RNI262170:RNI262190 RXE262170:RXE262190 SHA262170:SHA262190 SQW262170:SQW262190 TAS262170:TAS262190 TKO262170:TKO262190 TUK262170:TUK262190 UEG262170:UEG262190 UOC262170:UOC262190 UXY262170:UXY262190 VHU262170:VHU262190 VRQ262170:VRQ262190 WBM262170:WBM262190 WLI262170:WLI262190 WVE262170:WVE262190 XFA262170:XFA262190 IS327706:IS327726 SO327706:SO327726 ACK327706:ACK327726 AMG327706:AMG327726 AWC327706:AWC327726 BFY327706:BFY327726 BPU327706:BPU327726 BZQ327706:BZQ327726 CJM327706:CJM327726 CTI327706:CTI327726 DDE327706:DDE327726 DNA327706:DNA327726 DWW327706:DWW327726 EGS327706:EGS327726 EQO327706:EQO327726 FAK327706:FAK327726 FKG327706:FKG327726 FUC327706:FUC327726 GDY327706:GDY327726 GNU327706:GNU327726 GXQ327706:GXQ327726 HHM327706:HHM327726 HRI327706:HRI327726 IBE327706:IBE327726 ILA327706:ILA327726 IUW327706:IUW327726 JES327706:JES327726 JOO327706:JOO327726 JYK327706:JYK327726 KIG327706:KIG327726 KSC327706:KSC327726 LBY327706:LBY327726 LLU327706:LLU327726 LVQ327706:LVQ327726 MFM327706:MFM327726 MPI327706:MPI327726 MZE327706:MZE327726 NJA327706:NJA327726 NSW327706:NSW327726 OCS327706:OCS327726 OMO327706:OMO327726 OWK327706:OWK327726 PGG327706:PGG327726 PQC327706:PQC327726 PZY327706:PZY327726 QJU327706:QJU327726 QTQ327706:QTQ327726 RDM327706:RDM327726 RNI327706:RNI327726 RXE327706:RXE327726 SHA327706:SHA327726 SQW327706:SQW327726 TAS327706:TAS327726 TKO327706:TKO327726 TUK327706:TUK327726 UEG327706:UEG327726 UOC327706:UOC327726 UXY327706:UXY327726 VHU327706:VHU327726 VRQ327706:VRQ327726 WBM327706:WBM327726 WLI327706:WLI327726 WVE327706:WVE327726 XFA327706:XFA327726 IS393242:IS393262 SO393242:SO393262 ACK393242:ACK393262 AMG393242:AMG393262 AWC393242:AWC393262 BFY393242:BFY393262 BPU393242:BPU393262 BZQ393242:BZQ393262 CJM393242:CJM393262 CTI393242:CTI393262 DDE393242:DDE393262 DNA393242:DNA393262 DWW393242:DWW393262 EGS393242:EGS393262 EQO393242:EQO393262 FAK393242:FAK393262 FKG393242:FKG393262 FUC393242:FUC393262 GDY393242:GDY393262 GNU393242:GNU393262 GXQ393242:GXQ393262 HHM393242:HHM393262 HRI393242:HRI393262 IBE393242:IBE393262 ILA393242:ILA393262 IUW393242:IUW393262 JES393242:JES393262 JOO393242:JOO393262 JYK393242:JYK393262 KIG393242:KIG393262 KSC393242:KSC393262 LBY393242:LBY393262 LLU393242:LLU393262 LVQ393242:LVQ393262 MFM393242:MFM393262 MPI393242:MPI393262 MZE393242:MZE393262 NJA393242:NJA393262 NSW393242:NSW393262 OCS393242:OCS393262 OMO393242:OMO393262 OWK393242:OWK393262 PGG393242:PGG393262 PQC393242:PQC393262 PZY393242:PZY393262 QJU393242:QJU393262 QTQ393242:QTQ393262 RDM393242:RDM393262 RNI393242:RNI393262 RXE393242:RXE393262 SHA393242:SHA393262 SQW393242:SQW393262 TAS393242:TAS393262 TKO393242:TKO393262 TUK393242:TUK393262 UEG393242:UEG393262 UOC393242:UOC393262 UXY393242:UXY393262 VHU393242:VHU393262 VRQ393242:VRQ393262 WBM393242:WBM393262 WLI393242:WLI393262 WVE393242:WVE393262 XFA393242:XFA393262 IS458778:IS458798 SO458778:SO458798 ACK458778:ACK458798 AMG458778:AMG458798 AWC458778:AWC458798 BFY458778:BFY458798 BPU458778:BPU458798 BZQ458778:BZQ458798 CJM458778:CJM458798 CTI458778:CTI458798 DDE458778:DDE458798 DNA458778:DNA458798 DWW458778:DWW458798 EGS458778:EGS458798 EQO458778:EQO458798 FAK458778:FAK458798 FKG458778:FKG458798 FUC458778:FUC458798 GDY458778:GDY458798 GNU458778:GNU458798 GXQ458778:GXQ458798 HHM458778:HHM458798 HRI458778:HRI458798 IBE458778:IBE458798 ILA458778:ILA458798 IUW458778:IUW458798 JES458778:JES458798 JOO458778:JOO458798 JYK458778:JYK458798 KIG458778:KIG458798 KSC458778:KSC458798 LBY458778:LBY458798 LLU458778:LLU458798 LVQ458778:LVQ458798 MFM458778:MFM458798 MPI458778:MPI458798 MZE458778:MZE458798 NJA458778:NJA458798 NSW458778:NSW458798 OCS458778:OCS458798 OMO458778:OMO458798 OWK458778:OWK458798 PGG458778:PGG458798 PQC458778:PQC458798 PZY458778:PZY458798 QJU458778:QJU458798 QTQ458778:QTQ458798 RDM458778:RDM458798 RNI458778:RNI458798 RXE458778:RXE458798 SHA458778:SHA458798 SQW458778:SQW458798 TAS458778:TAS458798 TKO458778:TKO458798 TUK458778:TUK458798 UEG458778:UEG458798 UOC458778:UOC458798 UXY458778:UXY458798 VHU458778:VHU458798 VRQ458778:VRQ458798 WBM458778:WBM458798 WLI458778:WLI458798 WVE458778:WVE458798 XFA458778:XFA458798 IS524314:IS524334 SO524314:SO524334 ACK524314:ACK524334 AMG524314:AMG524334 AWC524314:AWC524334 BFY524314:BFY524334 BPU524314:BPU524334 BZQ524314:BZQ524334 CJM524314:CJM524334 CTI524314:CTI524334 DDE524314:DDE524334 DNA524314:DNA524334 DWW524314:DWW524334 EGS524314:EGS524334 EQO524314:EQO524334 FAK524314:FAK524334 FKG524314:FKG524334 FUC524314:FUC524334 GDY524314:GDY524334 GNU524314:GNU524334 GXQ524314:GXQ524334 HHM524314:HHM524334 HRI524314:HRI524334 IBE524314:IBE524334 ILA524314:ILA524334 IUW524314:IUW524334 JES524314:JES524334 JOO524314:JOO524334 JYK524314:JYK524334 KIG524314:KIG524334 KSC524314:KSC524334 LBY524314:LBY524334 LLU524314:LLU524334 LVQ524314:LVQ524334 MFM524314:MFM524334 MPI524314:MPI524334 MZE524314:MZE524334 NJA524314:NJA524334 NSW524314:NSW524334 OCS524314:OCS524334 OMO524314:OMO524334 OWK524314:OWK524334 PGG524314:PGG524334 PQC524314:PQC524334 PZY524314:PZY524334 QJU524314:QJU524334 QTQ524314:QTQ524334 RDM524314:RDM524334 RNI524314:RNI524334 RXE524314:RXE524334 SHA524314:SHA524334 SQW524314:SQW524334 TAS524314:TAS524334 TKO524314:TKO524334 TUK524314:TUK524334 UEG524314:UEG524334 UOC524314:UOC524334 UXY524314:UXY524334 VHU524314:VHU524334 VRQ524314:VRQ524334 WBM524314:WBM524334 WLI524314:WLI524334 WVE524314:WVE524334 XFA524314:XFA524334 IS589850:IS589870 SO589850:SO589870 ACK589850:ACK589870 AMG589850:AMG589870 AWC589850:AWC589870 BFY589850:BFY589870 BPU589850:BPU589870 BZQ589850:BZQ589870 CJM589850:CJM589870 CTI589850:CTI589870 DDE589850:DDE589870 DNA589850:DNA589870 DWW589850:DWW589870 EGS589850:EGS589870 EQO589850:EQO589870 FAK589850:FAK589870 FKG589850:FKG589870 FUC589850:FUC589870 GDY589850:GDY589870 GNU589850:GNU589870 GXQ589850:GXQ589870 HHM589850:HHM589870 HRI589850:HRI589870 IBE589850:IBE589870 ILA589850:ILA589870 IUW589850:IUW589870 JES589850:JES589870 JOO589850:JOO589870 JYK589850:JYK589870 KIG589850:KIG589870 KSC589850:KSC589870 LBY589850:LBY589870 LLU589850:LLU589870 LVQ589850:LVQ589870 MFM589850:MFM589870 MPI589850:MPI589870 MZE589850:MZE589870 NJA589850:NJA589870 NSW589850:NSW589870 OCS589850:OCS589870 OMO589850:OMO589870 OWK589850:OWK589870 PGG589850:PGG589870 PQC589850:PQC589870 PZY589850:PZY589870 QJU589850:QJU589870 QTQ589850:QTQ589870 RDM589850:RDM589870 RNI589850:RNI589870 RXE589850:RXE589870 SHA589850:SHA589870 SQW589850:SQW589870 TAS589850:TAS589870 TKO589850:TKO589870 TUK589850:TUK589870 UEG589850:UEG589870 UOC589850:UOC589870 UXY589850:UXY589870 VHU589850:VHU589870 VRQ589850:VRQ589870 WBM589850:WBM589870 WLI589850:WLI589870 WVE589850:WVE589870 XFA589850:XFA589870 IS655386:IS655406 SO655386:SO655406 ACK655386:ACK655406 AMG655386:AMG655406 AWC655386:AWC655406 BFY655386:BFY655406 BPU655386:BPU655406 BZQ655386:BZQ655406 CJM655386:CJM655406 CTI655386:CTI655406 DDE655386:DDE655406 DNA655386:DNA655406 DWW655386:DWW655406 EGS655386:EGS655406 EQO655386:EQO655406 FAK655386:FAK655406 FKG655386:FKG655406 FUC655386:FUC655406 GDY655386:GDY655406 GNU655386:GNU655406 GXQ655386:GXQ655406 HHM655386:HHM655406 HRI655386:HRI655406 IBE655386:IBE655406 ILA655386:ILA655406 IUW655386:IUW655406 JES655386:JES655406 JOO655386:JOO655406 JYK655386:JYK655406 KIG655386:KIG655406 KSC655386:KSC655406 LBY655386:LBY655406 LLU655386:LLU655406 LVQ655386:LVQ655406 MFM655386:MFM655406 MPI655386:MPI655406 MZE655386:MZE655406 NJA655386:NJA655406 NSW655386:NSW655406 OCS655386:OCS655406 OMO655386:OMO655406 OWK655386:OWK655406 PGG655386:PGG655406 PQC655386:PQC655406 PZY655386:PZY655406 QJU655386:QJU655406 QTQ655386:QTQ655406 RDM655386:RDM655406 RNI655386:RNI655406 RXE655386:RXE655406 SHA655386:SHA655406 SQW655386:SQW655406 TAS655386:TAS655406 TKO655386:TKO655406 TUK655386:TUK655406 UEG655386:UEG655406 UOC655386:UOC655406 UXY655386:UXY655406 VHU655386:VHU655406 VRQ655386:VRQ655406 WBM655386:WBM655406 WLI655386:WLI655406 WVE655386:WVE655406 XFA655386:XFA655406 IS720922:IS720942 SO720922:SO720942 ACK720922:ACK720942 AMG720922:AMG720942 AWC720922:AWC720942 BFY720922:BFY720942 BPU720922:BPU720942 BZQ720922:BZQ720942 CJM720922:CJM720942 CTI720922:CTI720942 DDE720922:DDE720942 DNA720922:DNA720942 DWW720922:DWW720942 EGS720922:EGS720942 EQO720922:EQO720942 FAK720922:FAK720942 FKG720922:FKG720942 FUC720922:FUC720942 GDY720922:GDY720942 GNU720922:GNU720942 GXQ720922:GXQ720942 HHM720922:HHM720942 HRI720922:HRI720942 IBE720922:IBE720942 ILA720922:ILA720942 IUW720922:IUW720942 JES720922:JES720942 JOO720922:JOO720942 JYK720922:JYK720942 KIG720922:KIG720942 KSC720922:KSC720942 LBY720922:LBY720942 LLU720922:LLU720942 LVQ720922:LVQ720942 MFM720922:MFM720942 MPI720922:MPI720942 MZE720922:MZE720942 NJA720922:NJA720942 NSW720922:NSW720942 OCS720922:OCS720942 OMO720922:OMO720942 OWK720922:OWK720942 PGG720922:PGG720942 PQC720922:PQC720942 PZY720922:PZY720942 QJU720922:QJU720942 QTQ720922:QTQ720942 RDM720922:RDM720942 RNI720922:RNI720942 RXE720922:RXE720942 SHA720922:SHA720942 SQW720922:SQW720942 TAS720922:TAS720942 TKO720922:TKO720942 TUK720922:TUK720942 UEG720922:UEG720942 UOC720922:UOC720942 UXY720922:UXY720942 VHU720922:VHU720942 VRQ720922:VRQ720942 WBM720922:WBM720942 WLI720922:WLI720942 WVE720922:WVE720942 XFA720922:XFA720942 IS786458:IS786478 SO786458:SO786478 ACK786458:ACK786478 AMG786458:AMG786478 AWC786458:AWC786478 BFY786458:BFY786478 BPU786458:BPU786478 BZQ786458:BZQ786478 CJM786458:CJM786478 CTI786458:CTI786478 DDE786458:DDE786478 DNA786458:DNA786478 DWW786458:DWW786478 EGS786458:EGS786478 EQO786458:EQO786478 FAK786458:FAK786478 FKG786458:FKG786478 FUC786458:FUC786478 GDY786458:GDY786478 GNU786458:GNU786478 GXQ786458:GXQ786478 HHM786458:HHM786478 HRI786458:HRI786478 IBE786458:IBE786478 ILA786458:ILA786478 IUW786458:IUW786478 JES786458:JES786478 JOO786458:JOO786478 JYK786458:JYK786478 KIG786458:KIG786478 KSC786458:KSC786478 LBY786458:LBY786478 LLU786458:LLU786478 LVQ786458:LVQ786478 MFM786458:MFM786478 MPI786458:MPI786478 MZE786458:MZE786478 NJA786458:NJA786478 NSW786458:NSW786478 OCS786458:OCS786478 OMO786458:OMO786478 OWK786458:OWK786478 PGG786458:PGG786478 PQC786458:PQC786478 PZY786458:PZY786478 QJU786458:QJU786478 QTQ786458:QTQ786478 RDM786458:RDM786478 RNI786458:RNI786478 RXE786458:RXE786478 SHA786458:SHA786478 SQW786458:SQW786478 TAS786458:TAS786478 TKO786458:TKO786478 TUK786458:TUK786478 UEG786458:UEG786478 UOC786458:UOC786478 UXY786458:UXY786478 VHU786458:VHU786478 VRQ786458:VRQ786478 WBM786458:WBM786478 WLI786458:WLI786478 WVE786458:WVE786478 XFA786458:XFA786478 IS851994:IS852014 SO851994:SO852014 ACK851994:ACK852014 AMG851994:AMG852014 AWC851994:AWC852014 BFY851994:BFY852014 BPU851994:BPU852014 BZQ851994:BZQ852014 CJM851994:CJM852014 CTI851994:CTI852014 DDE851994:DDE852014 DNA851994:DNA852014 DWW851994:DWW852014 EGS851994:EGS852014 EQO851994:EQO852014 FAK851994:FAK852014 FKG851994:FKG852014 FUC851994:FUC852014 GDY851994:GDY852014 GNU851994:GNU852014 GXQ851994:GXQ852014 HHM851994:HHM852014 HRI851994:HRI852014 IBE851994:IBE852014 ILA851994:ILA852014 IUW851994:IUW852014 JES851994:JES852014 JOO851994:JOO852014 JYK851994:JYK852014 KIG851994:KIG852014 KSC851994:KSC852014 LBY851994:LBY852014 LLU851994:LLU852014 LVQ851994:LVQ852014 MFM851994:MFM852014 MPI851994:MPI852014 MZE851994:MZE852014 NJA851994:NJA852014 NSW851994:NSW852014 OCS851994:OCS852014 OMO851994:OMO852014 OWK851994:OWK852014 PGG851994:PGG852014 PQC851994:PQC852014 PZY851994:PZY852014 QJU851994:QJU852014 QTQ851994:QTQ852014 RDM851994:RDM852014 RNI851994:RNI852014 RXE851994:RXE852014 SHA851994:SHA852014 SQW851994:SQW852014 TAS851994:TAS852014 TKO851994:TKO852014 TUK851994:TUK852014 UEG851994:UEG852014 UOC851994:UOC852014 UXY851994:UXY852014 VHU851994:VHU852014 VRQ851994:VRQ852014 WBM851994:WBM852014 WLI851994:WLI852014 WVE851994:WVE852014 XFA851994:XFA852014 IS917530:IS917550 SO917530:SO917550 ACK917530:ACK917550 AMG917530:AMG917550 AWC917530:AWC917550 BFY917530:BFY917550 BPU917530:BPU917550 BZQ917530:BZQ917550 CJM917530:CJM917550 CTI917530:CTI917550 DDE917530:DDE917550 DNA917530:DNA917550 DWW917530:DWW917550 EGS917530:EGS917550 EQO917530:EQO917550 FAK917530:FAK917550 FKG917530:FKG917550 FUC917530:FUC917550 GDY917530:GDY917550 GNU917530:GNU917550 GXQ917530:GXQ917550 HHM917530:HHM917550 HRI917530:HRI917550 IBE917530:IBE917550 ILA917530:ILA917550 IUW917530:IUW917550 JES917530:JES917550 JOO917530:JOO917550 JYK917530:JYK917550 KIG917530:KIG917550 KSC917530:KSC917550 LBY917530:LBY917550 LLU917530:LLU917550 LVQ917530:LVQ917550 MFM917530:MFM917550 MPI917530:MPI917550 MZE917530:MZE917550 NJA917530:NJA917550 NSW917530:NSW917550 OCS917530:OCS917550 OMO917530:OMO917550 OWK917530:OWK917550 PGG917530:PGG917550 PQC917530:PQC917550 PZY917530:PZY917550 QJU917530:QJU917550 QTQ917530:QTQ917550 RDM917530:RDM917550 RNI917530:RNI917550 RXE917530:RXE917550 SHA917530:SHA917550 SQW917530:SQW917550 TAS917530:TAS917550 TKO917530:TKO917550 TUK917530:TUK917550 UEG917530:UEG917550 UOC917530:UOC917550 UXY917530:UXY917550 VHU917530:VHU917550 VRQ917530:VRQ917550 WBM917530:WBM917550 WLI917530:WLI917550 WVE917530:WVE917550 XFA917530:XFA917550 IS983066:IS983086 SO983066:SO983086 ACK983066:ACK983086 AMG983066:AMG983086 AWC983066:AWC983086 BFY983066:BFY983086 BPU983066:BPU983086 BZQ983066:BZQ983086 CJM983066:CJM983086 CTI983066:CTI983086 DDE983066:DDE983086 DNA983066:DNA983086 DWW983066:DWW983086 EGS983066:EGS983086 EQO983066:EQO983086 FAK983066:FAK983086 FKG983066:FKG983086 FUC983066:FUC983086 GDY983066:GDY983086 GNU983066:GNU983086 GXQ983066:GXQ983086 HHM983066:HHM983086 HRI983066:HRI983086 IBE983066:IBE983086 ILA983066:ILA983086 IUW983066:IUW983086 JES983066:JES983086 JOO983066:JOO983086 JYK983066:JYK983086 KIG983066:KIG983086 KSC983066:KSC983086 LBY983066:LBY983086 LLU983066:LLU983086 LVQ983066:LVQ983086 MFM983066:MFM983086 MPI983066:MPI983086 MZE983066:MZE983086 NJA983066:NJA983086 NSW983066:NSW983086 OCS983066:OCS983086 OMO983066:OMO983086 OWK983066:OWK983086 PGG983066:PGG983086 PQC983066:PQC983086 PZY983066:PZY983086 QJU983066:QJU983086 QTQ983066:QTQ983086 RDM983066:RDM983086 RNI983066:RNI983086 RXE983066:RXE983086 SHA983066:SHA983086 SQW983066:SQW983086 TAS983066:TAS983086 TKO983066:TKO983086 TUK983066:TUK983086 UEG983066:UEG983086 UOC983066:UOC983086 UXY983066:UXY983086 VHU983066:VHU983086 VRQ983066:VRQ983086 WBM983066:WBM983086 WLI983066:WLI983086 WVE983066:WVE983086 XFA983066:XFA983086 A25:A45 IW25:IW45 SS25:SS45 ACO25:ACO45 AMK25:AMK45 AWG25:AWG45 BGC25:BGC45 BPY25:BPY45 BZU25:BZU45 CJQ25:CJQ45 CTM25:CTM45 DDI25:DDI45 DNE25:DNE45 DXA25:DXA45 EGW25:EGW45 EQS25:EQS45 FAO25:FAO45 FKK25:FKK45 FUG25:FUG45 GEC25:GEC45 GNY25:GNY45 GXU25:GXU45 HHQ25:HHQ45 HRM25:HRM45 IBI25:IBI45 ILE25:ILE45 IVA25:IVA45 JEW25:JEW45 JOS25:JOS45 JYO25:JYO45 KIK25:KIK45 KSG25:KSG45 LCC25:LCC45 LLY25:LLY45 LVU25:LVU45 MFQ25:MFQ45 MPM25:MPM45 MZI25:MZI45 NJE25:NJE45 NTA25:NTA45 OCW25:OCW45 OMS25:OMS45 OWO25:OWO45 PGK25:PGK45 PQG25:PQG45 QAC25:QAC45 QJY25:QJY45 QTU25:QTU45 RDQ25:RDQ45 RNM25:RNM45 RXI25:RXI45 SHE25:SHE45 SRA25:SRA45 TAW25:TAW45 TKS25:TKS45 TUO25:TUO45 UEK25:UEK45 UOG25:UOG45 UYC25:UYC45 VHY25:VHY45 VRU25:VRU45 WBQ25:WBQ45 WLM25:WLM45 WVI25:WVI45 A65562:A65582 IW65562:IW65582 SS65562:SS65582 ACO65562:ACO65582 AMK65562:AMK65582 AWG65562:AWG65582 BGC65562:BGC65582 BPY65562:BPY65582 BZU65562:BZU65582 CJQ65562:CJQ65582 CTM65562:CTM65582 DDI65562:DDI65582 DNE65562:DNE65582 DXA65562:DXA65582 EGW65562:EGW65582 EQS65562:EQS65582 FAO65562:FAO65582 FKK65562:FKK65582 FUG65562:FUG65582 GEC65562:GEC65582 GNY65562:GNY65582 GXU65562:GXU65582 HHQ65562:HHQ65582 HRM65562:HRM65582 IBI65562:IBI65582 ILE65562:ILE65582 IVA65562:IVA65582 JEW65562:JEW65582 JOS65562:JOS65582 JYO65562:JYO65582 KIK65562:KIK65582 KSG65562:KSG65582 LCC65562:LCC65582 LLY65562:LLY65582 LVU65562:LVU65582 MFQ65562:MFQ65582 MPM65562:MPM65582 MZI65562:MZI65582 NJE65562:NJE65582 NTA65562:NTA65582 OCW65562:OCW65582 OMS65562:OMS65582 OWO65562:OWO65582 PGK65562:PGK65582 PQG65562:PQG65582 QAC65562:QAC65582 QJY65562:QJY65582 QTU65562:QTU65582 RDQ65562:RDQ65582 RNM65562:RNM65582 RXI65562:RXI65582 SHE65562:SHE65582 SRA65562:SRA65582 TAW65562:TAW65582 TKS65562:TKS65582 TUO65562:TUO65582 UEK65562:UEK65582 UOG65562:UOG65582 UYC65562:UYC65582 VHY65562:VHY65582 VRU65562:VRU65582 WBQ65562:WBQ65582 WLM65562:WLM65582 WVI65562:WVI65582 A131098:A131118 IW131098:IW131118 SS131098:SS131118 ACO131098:ACO131118 AMK131098:AMK131118 AWG131098:AWG131118 BGC131098:BGC131118 BPY131098:BPY131118 BZU131098:BZU131118 CJQ131098:CJQ131118 CTM131098:CTM131118 DDI131098:DDI131118 DNE131098:DNE131118 DXA131098:DXA131118 EGW131098:EGW131118 EQS131098:EQS131118 FAO131098:FAO131118 FKK131098:FKK131118 FUG131098:FUG131118 GEC131098:GEC131118 GNY131098:GNY131118 GXU131098:GXU131118 HHQ131098:HHQ131118 HRM131098:HRM131118 IBI131098:IBI131118 ILE131098:ILE131118 IVA131098:IVA131118 JEW131098:JEW131118 JOS131098:JOS131118 JYO131098:JYO131118 KIK131098:KIK131118 KSG131098:KSG131118 LCC131098:LCC131118 LLY131098:LLY131118 LVU131098:LVU131118 MFQ131098:MFQ131118 MPM131098:MPM131118 MZI131098:MZI131118 NJE131098:NJE131118 NTA131098:NTA131118 OCW131098:OCW131118 OMS131098:OMS131118 OWO131098:OWO131118 PGK131098:PGK131118 PQG131098:PQG131118 QAC131098:QAC131118 QJY131098:QJY131118 QTU131098:QTU131118 RDQ131098:RDQ131118 RNM131098:RNM131118 RXI131098:RXI131118 SHE131098:SHE131118 SRA131098:SRA131118 TAW131098:TAW131118 TKS131098:TKS131118 TUO131098:TUO131118 UEK131098:UEK131118 UOG131098:UOG131118 UYC131098:UYC131118 VHY131098:VHY131118 VRU131098:VRU131118 WBQ131098:WBQ131118 WLM131098:WLM131118 WVI131098:WVI131118 A196634:A196654 IW196634:IW196654 SS196634:SS196654 ACO196634:ACO196654 AMK196634:AMK196654 AWG196634:AWG196654 BGC196634:BGC196654 BPY196634:BPY196654 BZU196634:BZU196654 CJQ196634:CJQ196654 CTM196634:CTM196654 DDI196634:DDI196654 DNE196634:DNE196654 DXA196634:DXA196654 EGW196634:EGW196654 EQS196634:EQS196654 FAO196634:FAO196654 FKK196634:FKK196654 FUG196634:FUG196654 GEC196634:GEC196654 GNY196634:GNY196654 GXU196634:GXU196654 HHQ196634:HHQ196654 HRM196634:HRM196654 IBI196634:IBI196654 ILE196634:ILE196654 IVA196634:IVA196654 JEW196634:JEW196654 JOS196634:JOS196654 JYO196634:JYO196654 KIK196634:KIK196654 KSG196634:KSG196654 LCC196634:LCC196654 LLY196634:LLY196654 LVU196634:LVU196654 MFQ196634:MFQ196654 MPM196634:MPM196654 MZI196634:MZI196654 NJE196634:NJE196654 NTA196634:NTA196654 OCW196634:OCW196654 OMS196634:OMS196654 OWO196634:OWO196654 PGK196634:PGK196654 PQG196634:PQG196654 QAC196634:QAC196654 QJY196634:QJY196654 QTU196634:QTU196654 RDQ196634:RDQ196654 RNM196634:RNM196654 RXI196634:RXI196654 SHE196634:SHE196654 SRA196634:SRA196654 TAW196634:TAW196654 TKS196634:TKS196654 TUO196634:TUO196654 UEK196634:UEK196654 UOG196634:UOG196654 UYC196634:UYC196654 VHY196634:VHY196654 VRU196634:VRU196654 WBQ196634:WBQ196654 WLM196634:WLM196654 WVI196634:WVI196654 A262170:A262190 IW262170:IW262190 SS262170:SS262190 ACO262170:ACO262190 AMK262170:AMK262190 AWG262170:AWG262190 BGC262170:BGC262190 BPY262170:BPY262190 BZU262170:BZU262190 CJQ262170:CJQ262190 CTM262170:CTM262190 DDI262170:DDI262190 DNE262170:DNE262190 DXA262170:DXA262190 EGW262170:EGW262190 EQS262170:EQS262190 FAO262170:FAO262190 FKK262170:FKK262190 FUG262170:FUG262190 GEC262170:GEC262190 GNY262170:GNY262190 GXU262170:GXU262190 HHQ262170:HHQ262190 HRM262170:HRM262190 IBI262170:IBI262190 ILE262170:ILE262190 IVA262170:IVA262190 JEW262170:JEW262190 JOS262170:JOS262190 JYO262170:JYO262190 KIK262170:KIK262190 KSG262170:KSG262190 LCC262170:LCC262190 LLY262170:LLY262190 LVU262170:LVU262190 MFQ262170:MFQ262190 MPM262170:MPM262190 MZI262170:MZI262190 NJE262170:NJE262190 NTA262170:NTA262190 OCW262170:OCW262190 OMS262170:OMS262190 OWO262170:OWO262190 PGK262170:PGK262190 PQG262170:PQG262190 QAC262170:QAC262190 QJY262170:QJY262190 QTU262170:QTU262190 RDQ262170:RDQ262190 RNM262170:RNM262190 RXI262170:RXI262190 SHE262170:SHE262190 SRA262170:SRA262190 TAW262170:TAW262190 TKS262170:TKS262190 TUO262170:TUO262190 UEK262170:UEK262190 UOG262170:UOG262190 UYC262170:UYC262190 VHY262170:VHY262190 VRU262170:VRU262190 WBQ262170:WBQ262190 WLM262170:WLM262190 WVI262170:WVI262190 A327706:A327726 IW327706:IW327726 SS327706:SS327726 ACO327706:ACO327726 AMK327706:AMK327726 AWG327706:AWG327726 BGC327706:BGC327726 BPY327706:BPY327726 BZU327706:BZU327726 CJQ327706:CJQ327726 CTM327706:CTM327726 DDI327706:DDI327726 DNE327706:DNE327726 DXA327706:DXA327726 EGW327706:EGW327726 EQS327706:EQS327726 FAO327706:FAO327726 FKK327706:FKK327726 FUG327706:FUG327726 GEC327706:GEC327726 GNY327706:GNY327726 GXU327706:GXU327726 HHQ327706:HHQ327726 HRM327706:HRM327726 IBI327706:IBI327726 ILE327706:ILE327726 IVA327706:IVA327726 JEW327706:JEW327726 JOS327706:JOS327726 JYO327706:JYO327726 KIK327706:KIK327726 KSG327706:KSG327726 LCC327706:LCC327726 LLY327706:LLY327726 LVU327706:LVU327726 MFQ327706:MFQ327726 MPM327706:MPM327726 MZI327706:MZI327726 NJE327706:NJE327726 NTA327706:NTA327726 OCW327706:OCW327726 OMS327706:OMS327726 OWO327706:OWO327726 PGK327706:PGK327726 PQG327706:PQG327726 QAC327706:QAC327726 QJY327706:QJY327726 QTU327706:QTU327726 RDQ327706:RDQ327726 RNM327706:RNM327726 RXI327706:RXI327726 SHE327706:SHE327726 SRA327706:SRA327726 TAW327706:TAW327726 TKS327706:TKS327726 TUO327706:TUO327726 UEK327706:UEK327726 UOG327706:UOG327726 UYC327706:UYC327726 VHY327706:VHY327726 VRU327706:VRU327726 WBQ327706:WBQ327726 WLM327706:WLM327726 WVI327706:WVI327726 A393242:A393262 IW393242:IW393262 SS393242:SS393262 ACO393242:ACO393262 AMK393242:AMK393262 AWG393242:AWG393262 BGC393242:BGC393262 BPY393242:BPY393262 BZU393242:BZU393262 CJQ393242:CJQ393262 CTM393242:CTM393262 DDI393242:DDI393262 DNE393242:DNE393262 DXA393242:DXA393262 EGW393242:EGW393262 EQS393242:EQS393262 FAO393242:FAO393262 FKK393242:FKK393262 FUG393242:FUG393262 GEC393242:GEC393262 GNY393242:GNY393262 GXU393242:GXU393262 HHQ393242:HHQ393262 HRM393242:HRM393262 IBI393242:IBI393262 ILE393242:ILE393262 IVA393242:IVA393262 JEW393242:JEW393262 JOS393242:JOS393262 JYO393242:JYO393262 KIK393242:KIK393262 KSG393242:KSG393262 LCC393242:LCC393262 LLY393242:LLY393262 LVU393242:LVU393262 MFQ393242:MFQ393262 MPM393242:MPM393262 MZI393242:MZI393262 NJE393242:NJE393262 NTA393242:NTA393262 OCW393242:OCW393262 OMS393242:OMS393262 OWO393242:OWO393262 PGK393242:PGK393262 PQG393242:PQG393262 QAC393242:QAC393262 QJY393242:QJY393262 QTU393242:QTU393262 RDQ393242:RDQ393262 RNM393242:RNM393262 RXI393242:RXI393262 SHE393242:SHE393262 SRA393242:SRA393262 TAW393242:TAW393262 TKS393242:TKS393262 TUO393242:TUO393262 UEK393242:UEK393262 UOG393242:UOG393262 UYC393242:UYC393262 VHY393242:VHY393262 VRU393242:VRU393262 WBQ393242:WBQ393262 WLM393242:WLM393262 WVI393242:WVI393262 A458778:A458798 IW458778:IW458798 SS458778:SS458798 ACO458778:ACO458798 AMK458778:AMK458798 AWG458778:AWG458798 BGC458778:BGC458798 BPY458778:BPY458798 BZU458778:BZU458798 CJQ458778:CJQ458798 CTM458778:CTM458798 DDI458778:DDI458798 DNE458778:DNE458798 DXA458778:DXA458798 EGW458778:EGW458798 EQS458778:EQS458798 FAO458778:FAO458798 FKK458778:FKK458798 FUG458778:FUG458798 GEC458778:GEC458798 GNY458778:GNY458798 GXU458778:GXU458798 HHQ458778:HHQ458798 HRM458778:HRM458798 IBI458778:IBI458798 ILE458778:ILE458798 IVA458778:IVA458798 JEW458778:JEW458798 JOS458778:JOS458798 JYO458778:JYO458798 KIK458778:KIK458798 KSG458778:KSG458798 LCC458778:LCC458798 LLY458778:LLY458798 LVU458778:LVU458798 MFQ458778:MFQ458798 MPM458778:MPM458798 MZI458778:MZI458798 NJE458778:NJE458798 NTA458778:NTA458798 OCW458778:OCW458798 OMS458778:OMS458798 OWO458778:OWO458798 PGK458778:PGK458798 PQG458778:PQG458798 QAC458778:QAC458798 QJY458778:QJY458798 QTU458778:QTU458798 RDQ458778:RDQ458798 RNM458778:RNM458798 RXI458778:RXI458798 SHE458778:SHE458798 SRA458778:SRA458798 TAW458778:TAW458798 TKS458778:TKS458798 TUO458778:TUO458798 UEK458778:UEK458798 UOG458778:UOG458798 UYC458778:UYC458798 VHY458778:VHY458798 VRU458778:VRU458798 WBQ458778:WBQ458798 WLM458778:WLM458798 WVI458778:WVI458798 A524314:A524334 IW524314:IW524334 SS524314:SS524334 ACO524314:ACO524334 AMK524314:AMK524334 AWG524314:AWG524334 BGC524314:BGC524334 BPY524314:BPY524334 BZU524314:BZU524334 CJQ524314:CJQ524334 CTM524314:CTM524334 DDI524314:DDI524334 DNE524314:DNE524334 DXA524314:DXA524334 EGW524314:EGW524334 EQS524314:EQS524334 FAO524314:FAO524334 FKK524314:FKK524334 FUG524314:FUG524334 GEC524314:GEC524334 GNY524314:GNY524334 GXU524314:GXU524334 HHQ524314:HHQ524334 HRM524314:HRM524334 IBI524314:IBI524334 ILE524314:ILE524334 IVA524314:IVA524334 JEW524314:JEW524334 JOS524314:JOS524334 JYO524314:JYO524334 KIK524314:KIK524334 KSG524314:KSG524334 LCC524314:LCC524334 LLY524314:LLY524334 LVU524314:LVU524334 MFQ524314:MFQ524334 MPM524314:MPM524334 MZI524314:MZI524334 NJE524314:NJE524334 NTA524314:NTA524334 OCW524314:OCW524334 OMS524314:OMS524334 OWO524314:OWO524334 PGK524314:PGK524334 PQG524314:PQG524334 QAC524314:QAC524334 QJY524314:QJY524334 QTU524314:QTU524334 RDQ524314:RDQ524334 RNM524314:RNM524334 RXI524314:RXI524334 SHE524314:SHE524334 SRA524314:SRA524334 TAW524314:TAW524334 TKS524314:TKS524334 TUO524314:TUO524334 UEK524314:UEK524334 UOG524314:UOG524334 UYC524314:UYC524334 VHY524314:VHY524334 VRU524314:VRU524334 WBQ524314:WBQ524334 WLM524314:WLM524334 WVI524314:WVI524334 A589850:A589870 IW589850:IW589870 SS589850:SS589870 ACO589850:ACO589870 AMK589850:AMK589870 AWG589850:AWG589870 BGC589850:BGC589870 BPY589850:BPY589870 BZU589850:BZU589870 CJQ589850:CJQ589870 CTM589850:CTM589870 DDI589850:DDI589870 DNE589850:DNE589870 DXA589850:DXA589870 EGW589850:EGW589870 EQS589850:EQS589870 FAO589850:FAO589870 FKK589850:FKK589870 FUG589850:FUG589870 GEC589850:GEC589870 GNY589850:GNY589870 GXU589850:GXU589870 HHQ589850:HHQ589870 HRM589850:HRM589870 IBI589850:IBI589870 ILE589850:ILE589870 IVA589850:IVA589870 JEW589850:JEW589870 JOS589850:JOS589870 JYO589850:JYO589870 KIK589850:KIK589870 KSG589850:KSG589870 LCC589850:LCC589870 LLY589850:LLY589870 LVU589850:LVU589870 MFQ589850:MFQ589870 MPM589850:MPM589870 MZI589850:MZI589870 NJE589850:NJE589870 NTA589850:NTA589870 OCW589850:OCW589870 OMS589850:OMS589870 OWO589850:OWO589870 PGK589850:PGK589870 PQG589850:PQG589870 QAC589850:QAC589870 QJY589850:QJY589870 QTU589850:QTU589870 RDQ589850:RDQ589870 RNM589850:RNM589870 RXI589850:RXI589870 SHE589850:SHE589870 SRA589850:SRA589870 TAW589850:TAW589870 TKS589850:TKS589870 TUO589850:TUO589870 UEK589850:UEK589870 UOG589850:UOG589870 UYC589850:UYC589870 VHY589850:VHY589870 VRU589850:VRU589870 WBQ589850:WBQ589870 WLM589850:WLM589870 WVI589850:WVI589870 A655386:A655406 IW655386:IW655406 SS655386:SS655406 ACO655386:ACO655406 AMK655386:AMK655406 AWG655386:AWG655406 BGC655386:BGC655406 BPY655386:BPY655406 BZU655386:BZU655406 CJQ655386:CJQ655406 CTM655386:CTM655406 DDI655386:DDI655406 DNE655386:DNE655406 DXA655386:DXA655406 EGW655386:EGW655406 EQS655386:EQS655406 FAO655386:FAO655406 FKK655386:FKK655406 FUG655386:FUG655406 GEC655386:GEC655406 GNY655386:GNY655406 GXU655386:GXU655406 HHQ655386:HHQ655406 HRM655386:HRM655406 IBI655386:IBI655406 ILE655386:ILE655406 IVA655386:IVA655406 JEW655386:JEW655406 JOS655386:JOS655406 JYO655386:JYO655406 KIK655386:KIK655406 KSG655386:KSG655406 LCC655386:LCC655406 LLY655386:LLY655406 LVU655386:LVU655406 MFQ655386:MFQ655406 MPM655386:MPM655406 MZI655386:MZI655406 NJE655386:NJE655406 NTA655386:NTA655406 OCW655386:OCW655406 OMS655386:OMS655406 OWO655386:OWO655406 PGK655386:PGK655406 PQG655386:PQG655406 QAC655386:QAC655406 QJY655386:QJY655406 QTU655386:QTU655406 RDQ655386:RDQ655406 RNM655386:RNM655406 RXI655386:RXI655406 SHE655386:SHE655406 SRA655386:SRA655406 TAW655386:TAW655406 TKS655386:TKS655406 TUO655386:TUO655406 UEK655386:UEK655406 UOG655386:UOG655406 UYC655386:UYC655406 VHY655386:VHY655406 VRU655386:VRU655406 WBQ655386:WBQ655406 WLM655386:WLM655406 WVI655386:WVI655406 A720922:A720942 IW720922:IW720942 SS720922:SS720942 ACO720922:ACO720942 AMK720922:AMK720942 AWG720922:AWG720942 BGC720922:BGC720942 BPY720922:BPY720942 BZU720922:BZU720942 CJQ720922:CJQ720942 CTM720922:CTM720942 DDI720922:DDI720942 DNE720922:DNE720942 DXA720922:DXA720942 EGW720922:EGW720942 EQS720922:EQS720942 FAO720922:FAO720942 FKK720922:FKK720942 FUG720922:FUG720942 GEC720922:GEC720942 GNY720922:GNY720942 GXU720922:GXU720942 HHQ720922:HHQ720942 HRM720922:HRM720942 IBI720922:IBI720942 ILE720922:ILE720942 IVA720922:IVA720942 JEW720922:JEW720942 JOS720922:JOS720942 JYO720922:JYO720942 KIK720922:KIK720942 KSG720922:KSG720942 LCC720922:LCC720942 LLY720922:LLY720942 LVU720922:LVU720942 MFQ720922:MFQ720942 MPM720922:MPM720942 MZI720922:MZI720942 NJE720922:NJE720942 NTA720922:NTA720942 OCW720922:OCW720942 OMS720922:OMS720942 OWO720922:OWO720942 PGK720922:PGK720942 PQG720922:PQG720942 QAC720922:QAC720942 QJY720922:QJY720942 QTU720922:QTU720942 RDQ720922:RDQ720942 RNM720922:RNM720942 RXI720922:RXI720942 SHE720922:SHE720942 SRA720922:SRA720942 TAW720922:TAW720942 TKS720922:TKS720942 TUO720922:TUO720942 UEK720922:UEK720942 UOG720922:UOG720942 UYC720922:UYC720942 VHY720922:VHY720942 VRU720922:VRU720942 WBQ720922:WBQ720942 WLM720922:WLM720942 WVI720922:WVI720942 A786458:A786478 IW786458:IW786478 SS786458:SS786478 ACO786458:ACO786478 AMK786458:AMK786478 AWG786458:AWG786478 BGC786458:BGC786478 BPY786458:BPY786478 BZU786458:BZU786478 CJQ786458:CJQ786478 CTM786458:CTM786478 DDI786458:DDI786478 DNE786458:DNE786478 DXA786458:DXA786478 EGW786458:EGW786478 EQS786458:EQS786478 FAO786458:FAO786478 FKK786458:FKK786478 FUG786458:FUG786478 GEC786458:GEC786478 GNY786458:GNY786478 GXU786458:GXU786478 HHQ786458:HHQ786478 HRM786458:HRM786478 IBI786458:IBI786478 ILE786458:ILE786478 IVA786458:IVA786478 JEW786458:JEW786478 JOS786458:JOS786478 JYO786458:JYO786478 KIK786458:KIK786478 KSG786458:KSG786478 LCC786458:LCC786478 LLY786458:LLY786478 LVU786458:LVU786478 MFQ786458:MFQ786478 MPM786458:MPM786478 MZI786458:MZI786478 NJE786458:NJE786478 NTA786458:NTA786478 OCW786458:OCW786478 OMS786458:OMS786478 OWO786458:OWO786478 PGK786458:PGK786478 PQG786458:PQG786478 QAC786458:QAC786478 QJY786458:QJY786478 QTU786458:QTU786478 RDQ786458:RDQ786478 RNM786458:RNM786478 RXI786458:RXI786478 SHE786458:SHE786478 SRA786458:SRA786478 TAW786458:TAW786478 TKS786458:TKS786478 TUO786458:TUO786478 UEK786458:UEK786478 UOG786458:UOG786478 UYC786458:UYC786478 VHY786458:VHY786478 VRU786458:VRU786478 WBQ786458:WBQ786478 WLM786458:WLM786478 WVI786458:WVI786478 A851994:A852014 IW851994:IW852014 SS851994:SS852014 ACO851994:ACO852014 AMK851994:AMK852014 AWG851994:AWG852014 BGC851994:BGC852014 BPY851994:BPY852014 BZU851994:BZU852014 CJQ851994:CJQ852014 CTM851994:CTM852014 DDI851994:DDI852014 DNE851994:DNE852014 DXA851994:DXA852014 EGW851994:EGW852014 EQS851994:EQS852014 FAO851994:FAO852014 FKK851994:FKK852014 FUG851994:FUG852014 GEC851994:GEC852014 GNY851994:GNY852014 GXU851994:GXU852014 HHQ851994:HHQ852014 HRM851994:HRM852014 IBI851994:IBI852014 ILE851994:ILE852014 IVA851994:IVA852014 JEW851994:JEW852014 JOS851994:JOS852014 JYO851994:JYO852014 KIK851994:KIK852014 KSG851994:KSG852014 LCC851994:LCC852014 LLY851994:LLY852014 LVU851994:LVU852014 MFQ851994:MFQ852014 MPM851994:MPM852014 MZI851994:MZI852014 NJE851994:NJE852014 NTA851994:NTA852014 OCW851994:OCW852014 OMS851994:OMS852014 OWO851994:OWO852014 PGK851994:PGK852014 PQG851994:PQG852014 QAC851994:QAC852014 QJY851994:QJY852014 QTU851994:QTU852014 RDQ851994:RDQ852014 RNM851994:RNM852014 RXI851994:RXI852014 SHE851994:SHE852014 SRA851994:SRA852014 TAW851994:TAW852014 TKS851994:TKS852014 TUO851994:TUO852014 UEK851994:UEK852014 UOG851994:UOG852014 UYC851994:UYC852014 VHY851994:VHY852014 VRU851994:VRU852014 WBQ851994:WBQ852014 WLM851994:WLM852014 WVI851994:WVI852014 A917530:A917550 IW917530:IW917550 SS917530:SS917550 ACO917530:ACO917550 AMK917530:AMK917550 AWG917530:AWG917550 BGC917530:BGC917550 BPY917530:BPY917550 BZU917530:BZU917550 CJQ917530:CJQ917550 CTM917530:CTM917550 DDI917530:DDI917550 DNE917530:DNE917550 DXA917530:DXA917550 EGW917530:EGW917550 EQS917530:EQS917550 FAO917530:FAO917550 FKK917530:FKK917550 FUG917530:FUG917550 GEC917530:GEC917550 GNY917530:GNY917550 GXU917530:GXU917550 HHQ917530:HHQ917550 HRM917530:HRM917550 IBI917530:IBI917550 ILE917530:ILE917550 IVA917530:IVA917550 JEW917530:JEW917550 JOS917530:JOS917550 JYO917530:JYO917550 KIK917530:KIK917550 KSG917530:KSG917550 LCC917530:LCC917550 LLY917530:LLY917550 LVU917530:LVU917550 MFQ917530:MFQ917550 MPM917530:MPM917550 MZI917530:MZI917550 NJE917530:NJE917550 NTA917530:NTA917550 OCW917530:OCW917550 OMS917530:OMS917550 OWO917530:OWO917550 PGK917530:PGK917550 PQG917530:PQG917550 QAC917530:QAC917550 QJY917530:QJY917550 QTU917530:QTU917550 RDQ917530:RDQ917550 RNM917530:RNM917550 RXI917530:RXI917550 SHE917530:SHE917550 SRA917530:SRA917550 TAW917530:TAW917550 TKS917530:TKS917550 TUO917530:TUO917550 UEK917530:UEK917550 UOG917530:UOG917550 UYC917530:UYC917550 VHY917530:VHY917550 VRU917530:VRU917550 WBQ917530:WBQ917550 WLM917530:WLM917550 WVI917530:WVI917550 A983066:A983086 IW983066:IW983086 SS983066:SS983086 ACO983066:ACO983086 AMK983066:AMK983086 AWG983066:AWG983086 BGC983066:BGC983086 BPY983066:BPY983086 BZU983066:BZU983086 CJQ983066:CJQ983086 CTM983066:CTM983086 DDI983066:DDI983086 DNE983066:DNE983086 DXA983066:DXA983086 EGW983066:EGW983086 EQS983066:EQS983086 FAO983066:FAO983086 FKK983066:FKK983086 FUG983066:FUG983086 GEC983066:GEC983086 GNY983066:GNY983086 GXU983066:GXU983086 HHQ983066:HHQ983086 HRM983066:HRM983086 IBI983066:IBI983086 ILE983066:ILE983086 IVA983066:IVA983086 JEW983066:JEW983086 JOS983066:JOS983086 JYO983066:JYO983086 KIK983066:KIK983086 KSG983066:KSG983086 LCC983066:LCC983086 LLY983066:LLY983086 LVU983066:LVU983086 MFQ983066:MFQ983086 MPM983066:MPM983086 MZI983066:MZI983086 NJE983066:NJE983086 NTA983066:NTA983086 OCW983066:OCW983086 OMS983066:OMS983086 OWO983066:OWO983086 PGK983066:PGK983086 PQG983066:PQG983086 QAC983066:QAC983086 QJY983066:QJY983086 QTU983066:QTU983086 RDQ983066:RDQ983086 RNM983066:RNM983086 RXI983066:RXI983086 SHE983066:SHE983086 SRA983066:SRA983086 TAW983066:TAW983086 TKS983066:TKS983086 TUO983066:TUO983086 UEK983066:UEK983086 UOG983066:UOG983086 UYC983066:UYC983086 VHY983066:VHY983086 VRU983066:VRU983086 WBQ983066:WBQ983086 WLM983066:WLM983086 WVI983066:WVI983086">
      <formula1>"1,2,3,4,5"</formula1>
    </dataValidation>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2:IV65582 SR65562:SR65582 ACN65562:ACN65582 AMJ65562:AMJ65582 AWF65562:AWF65582 BGB65562:BGB65582 BPX65562:BPX65582 BZT65562:BZT65582 CJP65562:CJP65582 CTL65562:CTL65582 DDH65562:DDH65582 DND65562:DND65582 DWZ65562:DWZ65582 EGV65562:EGV65582 EQR65562:EQR65582 FAN65562:FAN65582 FKJ65562:FKJ65582 FUF65562:FUF65582 GEB65562:GEB65582 GNX65562:GNX65582 GXT65562:GXT65582 HHP65562:HHP65582 HRL65562:HRL65582 IBH65562:IBH65582 ILD65562:ILD65582 IUZ65562:IUZ65582 JEV65562:JEV65582 JOR65562:JOR65582 JYN65562:JYN65582 KIJ65562:KIJ65582 KSF65562:KSF65582 LCB65562:LCB65582 LLX65562:LLX65582 LVT65562:LVT65582 MFP65562:MFP65582 MPL65562:MPL65582 MZH65562:MZH65582 NJD65562:NJD65582 NSZ65562:NSZ65582 OCV65562:OCV65582 OMR65562:OMR65582 OWN65562:OWN65582 PGJ65562:PGJ65582 PQF65562:PQF65582 QAB65562:QAB65582 QJX65562:QJX65582 QTT65562:QTT65582 RDP65562:RDP65582 RNL65562:RNL65582 RXH65562:RXH65582 SHD65562:SHD65582 SQZ65562:SQZ65582 TAV65562:TAV65582 TKR65562:TKR65582 TUN65562:TUN65582 UEJ65562:UEJ65582 UOF65562:UOF65582 UYB65562:UYB65582 VHX65562:VHX65582 VRT65562:VRT65582 WBP65562:WBP65582 WLL65562:WLL65582 WVH65562:WVH65582 XFD65562:XFD65582 IV131098:IV131118 SR131098:SR131118 ACN131098:ACN131118 AMJ131098:AMJ131118 AWF131098:AWF131118 BGB131098:BGB131118 BPX131098:BPX131118 BZT131098:BZT131118 CJP131098:CJP131118 CTL131098:CTL131118 DDH131098:DDH131118 DND131098:DND131118 DWZ131098:DWZ131118 EGV131098:EGV131118 EQR131098:EQR131118 FAN131098:FAN131118 FKJ131098:FKJ131118 FUF131098:FUF131118 GEB131098:GEB131118 GNX131098:GNX131118 GXT131098:GXT131118 HHP131098:HHP131118 HRL131098:HRL131118 IBH131098:IBH131118 ILD131098:ILD131118 IUZ131098:IUZ131118 JEV131098:JEV131118 JOR131098:JOR131118 JYN131098:JYN131118 KIJ131098:KIJ131118 KSF131098:KSF131118 LCB131098:LCB131118 LLX131098:LLX131118 LVT131098:LVT131118 MFP131098:MFP131118 MPL131098:MPL131118 MZH131098:MZH131118 NJD131098:NJD131118 NSZ131098:NSZ131118 OCV131098:OCV131118 OMR131098:OMR131118 OWN131098:OWN131118 PGJ131098:PGJ131118 PQF131098:PQF131118 QAB131098:QAB131118 QJX131098:QJX131118 QTT131098:QTT131118 RDP131098:RDP131118 RNL131098:RNL131118 RXH131098:RXH131118 SHD131098:SHD131118 SQZ131098:SQZ131118 TAV131098:TAV131118 TKR131098:TKR131118 TUN131098:TUN131118 UEJ131098:UEJ131118 UOF131098:UOF131118 UYB131098:UYB131118 VHX131098:VHX131118 VRT131098:VRT131118 WBP131098:WBP131118 WLL131098:WLL131118 WVH131098:WVH131118 XFD131098:XFD131118 IV196634:IV196654 SR196634:SR196654 ACN196634:ACN196654 AMJ196634:AMJ196654 AWF196634:AWF196654 BGB196634:BGB196654 BPX196634:BPX196654 BZT196634:BZT196654 CJP196634:CJP196654 CTL196634:CTL196654 DDH196634:DDH196654 DND196634:DND196654 DWZ196634:DWZ196654 EGV196634:EGV196654 EQR196634:EQR196654 FAN196634:FAN196654 FKJ196634:FKJ196654 FUF196634:FUF196654 GEB196634:GEB196654 GNX196634:GNX196654 GXT196634:GXT196654 HHP196634:HHP196654 HRL196634:HRL196654 IBH196634:IBH196654 ILD196634:ILD196654 IUZ196634:IUZ196654 JEV196634:JEV196654 JOR196634:JOR196654 JYN196634:JYN196654 KIJ196634:KIJ196654 KSF196634:KSF196654 LCB196634:LCB196654 LLX196634:LLX196654 LVT196634:LVT196654 MFP196634:MFP196654 MPL196634:MPL196654 MZH196634:MZH196654 NJD196634:NJD196654 NSZ196634:NSZ196654 OCV196634:OCV196654 OMR196634:OMR196654 OWN196634:OWN196654 PGJ196634:PGJ196654 PQF196634:PQF196654 QAB196634:QAB196654 QJX196634:QJX196654 QTT196634:QTT196654 RDP196634:RDP196654 RNL196634:RNL196654 RXH196634:RXH196654 SHD196634:SHD196654 SQZ196634:SQZ196654 TAV196634:TAV196654 TKR196634:TKR196654 TUN196634:TUN196654 UEJ196634:UEJ196654 UOF196634:UOF196654 UYB196634:UYB196654 VHX196634:VHX196654 VRT196634:VRT196654 WBP196634:WBP196654 WLL196634:WLL196654 WVH196634:WVH196654 XFD196634:XFD196654 IV262170:IV262190 SR262170:SR262190 ACN262170:ACN262190 AMJ262170:AMJ262190 AWF262170:AWF262190 BGB262170:BGB262190 BPX262170:BPX262190 BZT262170:BZT262190 CJP262170:CJP262190 CTL262170:CTL262190 DDH262170:DDH262190 DND262170:DND262190 DWZ262170:DWZ262190 EGV262170:EGV262190 EQR262170:EQR262190 FAN262170:FAN262190 FKJ262170:FKJ262190 FUF262170:FUF262190 GEB262170:GEB262190 GNX262170:GNX262190 GXT262170:GXT262190 HHP262170:HHP262190 HRL262170:HRL262190 IBH262170:IBH262190 ILD262170:ILD262190 IUZ262170:IUZ262190 JEV262170:JEV262190 JOR262170:JOR262190 JYN262170:JYN262190 KIJ262170:KIJ262190 KSF262170:KSF262190 LCB262170:LCB262190 LLX262170:LLX262190 LVT262170:LVT262190 MFP262170:MFP262190 MPL262170:MPL262190 MZH262170:MZH262190 NJD262170:NJD262190 NSZ262170:NSZ262190 OCV262170:OCV262190 OMR262170:OMR262190 OWN262170:OWN262190 PGJ262170:PGJ262190 PQF262170:PQF262190 QAB262170:QAB262190 QJX262170:QJX262190 QTT262170:QTT262190 RDP262170:RDP262190 RNL262170:RNL262190 RXH262170:RXH262190 SHD262170:SHD262190 SQZ262170:SQZ262190 TAV262170:TAV262190 TKR262170:TKR262190 TUN262170:TUN262190 UEJ262170:UEJ262190 UOF262170:UOF262190 UYB262170:UYB262190 VHX262170:VHX262190 VRT262170:VRT262190 WBP262170:WBP262190 WLL262170:WLL262190 WVH262170:WVH262190 XFD262170:XFD262190 IV327706:IV327726 SR327706:SR327726 ACN327706:ACN327726 AMJ327706:AMJ327726 AWF327706:AWF327726 BGB327706:BGB327726 BPX327706:BPX327726 BZT327706:BZT327726 CJP327706:CJP327726 CTL327706:CTL327726 DDH327706:DDH327726 DND327706:DND327726 DWZ327706:DWZ327726 EGV327706:EGV327726 EQR327706:EQR327726 FAN327706:FAN327726 FKJ327706:FKJ327726 FUF327706:FUF327726 GEB327706:GEB327726 GNX327706:GNX327726 GXT327706:GXT327726 HHP327706:HHP327726 HRL327706:HRL327726 IBH327706:IBH327726 ILD327706:ILD327726 IUZ327706:IUZ327726 JEV327706:JEV327726 JOR327706:JOR327726 JYN327706:JYN327726 KIJ327706:KIJ327726 KSF327706:KSF327726 LCB327706:LCB327726 LLX327706:LLX327726 LVT327706:LVT327726 MFP327706:MFP327726 MPL327706:MPL327726 MZH327706:MZH327726 NJD327706:NJD327726 NSZ327706:NSZ327726 OCV327706:OCV327726 OMR327706:OMR327726 OWN327706:OWN327726 PGJ327706:PGJ327726 PQF327706:PQF327726 QAB327706:QAB327726 QJX327706:QJX327726 QTT327706:QTT327726 RDP327706:RDP327726 RNL327706:RNL327726 RXH327706:RXH327726 SHD327706:SHD327726 SQZ327706:SQZ327726 TAV327706:TAV327726 TKR327706:TKR327726 TUN327706:TUN327726 UEJ327706:UEJ327726 UOF327706:UOF327726 UYB327706:UYB327726 VHX327706:VHX327726 VRT327706:VRT327726 WBP327706:WBP327726 WLL327706:WLL327726 WVH327706:WVH327726 XFD327706:XFD327726 IV393242:IV393262 SR393242:SR393262 ACN393242:ACN393262 AMJ393242:AMJ393262 AWF393242:AWF393262 BGB393242:BGB393262 BPX393242:BPX393262 BZT393242:BZT393262 CJP393242:CJP393262 CTL393242:CTL393262 DDH393242:DDH393262 DND393242:DND393262 DWZ393242:DWZ393262 EGV393242:EGV393262 EQR393242:EQR393262 FAN393242:FAN393262 FKJ393242:FKJ393262 FUF393242:FUF393262 GEB393242:GEB393262 GNX393242:GNX393262 GXT393242:GXT393262 HHP393242:HHP393262 HRL393242:HRL393262 IBH393242:IBH393262 ILD393242:ILD393262 IUZ393242:IUZ393262 JEV393242:JEV393262 JOR393242:JOR393262 JYN393242:JYN393262 KIJ393242:KIJ393262 KSF393242:KSF393262 LCB393242:LCB393262 LLX393242:LLX393262 LVT393242:LVT393262 MFP393242:MFP393262 MPL393242:MPL393262 MZH393242:MZH393262 NJD393242:NJD393262 NSZ393242:NSZ393262 OCV393242:OCV393262 OMR393242:OMR393262 OWN393242:OWN393262 PGJ393242:PGJ393262 PQF393242:PQF393262 QAB393242:QAB393262 QJX393242:QJX393262 QTT393242:QTT393262 RDP393242:RDP393262 RNL393242:RNL393262 RXH393242:RXH393262 SHD393242:SHD393262 SQZ393242:SQZ393262 TAV393242:TAV393262 TKR393242:TKR393262 TUN393242:TUN393262 UEJ393242:UEJ393262 UOF393242:UOF393262 UYB393242:UYB393262 VHX393242:VHX393262 VRT393242:VRT393262 WBP393242:WBP393262 WLL393242:WLL393262 WVH393242:WVH393262 XFD393242:XFD393262 IV458778:IV458798 SR458778:SR458798 ACN458778:ACN458798 AMJ458778:AMJ458798 AWF458778:AWF458798 BGB458778:BGB458798 BPX458778:BPX458798 BZT458778:BZT458798 CJP458778:CJP458798 CTL458778:CTL458798 DDH458778:DDH458798 DND458778:DND458798 DWZ458778:DWZ458798 EGV458778:EGV458798 EQR458778:EQR458798 FAN458778:FAN458798 FKJ458778:FKJ458798 FUF458778:FUF458798 GEB458778:GEB458798 GNX458778:GNX458798 GXT458778:GXT458798 HHP458778:HHP458798 HRL458778:HRL458798 IBH458778:IBH458798 ILD458778:ILD458798 IUZ458778:IUZ458798 JEV458778:JEV458798 JOR458778:JOR458798 JYN458778:JYN458798 KIJ458778:KIJ458798 KSF458778:KSF458798 LCB458778:LCB458798 LLX458778:LLX458798 LVT458778:LVT458798 MFP458778:MFP458798 MPL458778:MPL458798 MZH458778:MZH458798 NJD458778:NJD458798 NSZ458778:NSZ458798 OCV458778:OCV458798 OMR458778:OMR458798 OWN458778:OWN458798 PGJ458778:PGJ458798 PQF458778:PQF458798 QAB458778:QAB458798 QJX458778:QJX458798 QTT458778:QTT458798 RDP458778:RDP458798 RNL458778:RNL458798 RXH458778:RXH458798 SHD458778:SHD458798 SQZ458778:SQZ458798 TAV458778:TAV458798 TKR458778:TKR458798 TUN458778:TUN458798 UEJ458778:UEJ458798 UOF458778:UOF458798 UYB458778:UYB458798 VHX458778:VHX458798 VRT458778:VRT458798 WBP458778:WBP458798 WLL458778:WLL458798 WVH458778:WVH458798 XFD458778:XFD458798 IV524314:IV524334 SR524314:SR524334 ACN524314:ACN524334 AMJ524314:AMJ524334 AWF524314:AWF524334 BGB524314:BGB524334 BPX524314:BPX524334 BZT524314:BZT524334 CJP524314:CJP524334 CTL524314:CTL524334 DDH524314:DDH524334 DND524314:DND524334 DWZ524314:DWZ524334 EGV524314:EGV524334 EQR524314:EQR524334 FAN524314:FAN524334 FKJ524314:FKJ524334 FUF524314:FUF524334 GEB524314:GEB524334 GNX524314:GNX524334 GXT524314:GXT524334 HHP524314:HHP524334 HRL524314:HRL524334 IBH524314:IBH524334 ILD524314:ILD524334 IUZ524314:IUZ524334 JEV524314:JEV524334 JOR524314:JOR524334 JYN524314:JYN524334 KIJ524314:KIJ524334 KSF524314:KSF524334 LCB524314:LCB524334 LLX524314:LLX524334 LVT524314:LVT524334 MFP524314:MFP524334 MPL524314:MPL524334 MZH524314:MZH524334 NJD524314:NJD524334 NSZ524314:NSZ524334 OCV524314:OCV524334 OMR524314:OMR524334 OWN524314:OWN524334 PGJ524314:PGJ524334 PQF524314:PQF524334 QAB524314:QAB524334 QJX524314:QJX524334 QTT524314:QTT524334 RDP524314:RDP524334 RNL524314:RNL524334 RXH524314:RXH524334 SHD524314:SHD524334 SQZ524314:SQZ524334 TAV524314:TAV524334 TKR524314:TKR524334 TUN524314:TUN524334 UEJ524314:UEJ524334 UOF524314:UOF524334 UYB524314:UYB524334 VHX524314:VHX524334 VRT524314:VRT524334 WBP524314:WBP524334 WLL524314:WLL524334 WVH524314:WVH524334 XFD524314:XFD524334 IV589850:IV589870 SR589850:SR589870 ACN589850:ACN589870 AMJ589850:AMJ589870 AWF589850:AWF589870 BGB589850:BGB589870 BPX589850:BPX589870 BZT589850:BZT589870 CJP589850:CJP589870 CTL589850:CTL589870 DDH589850:DDH589870 DND589850:DND589870 DWZ589850:DWZ589870 EGV589850:EGV589870 EQR589850:EQR589870 FAN589850:FAN589870 FKJ589850:FKJ589870 FUF589850:FUF589870 GEB589850:GEB589870 GNX589850:GNX589870 GXT589850:GXT589870 HHP589850:HHP589870 HRL589850:HRL589870 IBH589850:IBH589870 ILD589850:ILD589870 IUZ589850:IUZ589870 JEV589850:JEV589870 JOR589850:JOR589870 JYN589850:JYN589870 KIJ589850:KIJ589870 KSF589850:KSF589870 LCB589850:LCB589870 LLX589850:LLX589870 LVT589850:LVT589870 MFP589850:MFP589870 MPL589850:MPL589870 MZH589850:MZH589870 NJD589850:NJD589870 NSZ589850:NSZ589870 OCV589850:OCV589870 OMR589850:OMR589870 OWN589850:OWN589870 PGJ589850:PGJ589870 PQF589850:PQF589870 QAB589850:QAB589870 QJX589850:QJX589870 QTT589850:QTT589870 RDP589850:RDP589870 RNL589850:RNL589870 RXH589850:RXH589870 SHD589850:SHD589870 SQZ589850:SQZ589870 TAV589850:TAV589870 TKR589850:TKR589870 TUN589850:TUN589870 UEJ589850:UEJ589870 UOF589850:UOF589870 UYB589850:UYB589870 VHX589850:VHX589870 VRT589850:VRT589870 WBP589850:WBP589870 WLL589850:WLL589870 WVH589850:WVH589870 XFD589850:XFD589870 IV655386:IV655406 SR655386:SR655406 ACN655386:ACN655406 AMJ655386:AMJ655406 AWF655386:AWF655406 BGB655386:BGB655406 BPX655386:BPX655406 BZT655386:BZT655406 CJP655386:CJP655406 CTL655386:CTL655406 DDH655386:DDH655406 DND655386:DND655406 DWZ655386:DWZ655406 EGV655386:EGV655406 EQR655386:EQR655406 FAN655386:FAN655406 FKJ655386:FKJ655406 FUF655386:FUF655406 GEB655386:GEB655406 GNX655386:GNX655406 GXT655386:GXT655406 HHP655386:HHP655406 HRL655386:HRL655406 IBH655386:IBH655406 ILD655386:ILD655406 IUZ655386:IUZ655406 JEV655386:JEV655406 JOR655386:JOR655406 JYN655386:JYN655406 KIJ655386:KIJ655406 KSF655386:KSF655406 LCB655386:LCB655406 LLX655386:LLX655406 LVT655386:LVT655406 MFP655386:MFP655406 MPL655386:MPL655406 MZH655386:MZH655406 NJD655386:NJD655406 NSZ655386:NSZ655406 OCV655386:OCV655406 OMR655386:OMR655406 OWN655386:OWN655406 PGJ655386:PGJ655406 PQF655386:PQF655406 QAB655386:QAB655406 QJX655386:QJX655406 QTT655386:QTT655406 RDP655386:RDP655406 RNL655386:RNL655406 RXH655386:RXH655406 SHD655386:SHD655406 SQZ655386:SQZ655406 TAV655386:TAV655406 TKR655386:TKR655406 TUN655386:TUN655406 UEJ655386:UEJ655406 UOF655386:UOF655406 UYB655386:UYB655406 VHX655386:VHX655406 VRT655386:VRT655406 WBP655386:WBP655406 WLL655386:WLL655406 WVH655386:WVH655406 XFD655386:XFD655406 IV720922:IV720942 SR720922:SR720942 ACN720922:ACN720942 AMJ720922:AMJ720942 AWF720922:AWF720942 BGB720922:BGB720942 BPX720922:BPX720942 BZT720922:BZT720942 CJP720922:CJP720942 CTL720922:CTL720942 DDH720922:DDH720942 DND720922:DND720942 DWZ720922:DWZ720942 EGV720922:EGV720942 EQR720922:EQR720942 FAN720922:FAN720942 FKJ720922:FKJ720942 FUF720922:FUF720942 GEB720922:GEB720942 GNX720922:GNX720942 GXT720922:GXT720942 HHP720922:HHP720942 HRL720922:HRL720942 IBH720922:IBH720942 ILD720922:ILD720942 IUZ720922:IUZ720942 JEV720922:JEV720942 JOR720922:JOR720942 JYN720922:JYN720942 KIJ720922:KIJ720942 KSF720922:KSF720942 LCB720922:LCB720942 LLX720922:LLX720942 LVT720922:LVT720942 MFP720922:MFP720942 MPL720922:MPL720942 MZH720922:MZH720942 NJD720922:NJD720942 NSZ720922:NSZ720942 OCV720922:OCV720942 OMR720922:OMR720942 OWN720922:OWN720942 PGJ720922:PGJ720942 PQF720922:PQF720942 QAB720922:QAB720942 QJX720922:QJX720942 QTT720922:QTT720942 RDP720922:RDP720942 RNL720922:RNL720942 RXH720922:RXH720942 SHD720922:SHD720942 SQZ720922:SQZ720942 TAV720922:TAV720942 TKR720922:TKR720942 TUN720922:TUN720942 UEJ720922:UEJ720942 UOF720922:UOF720942 UYB720922:UYB720942 VHX720922:VHX720942 VRT720922:VRT720942 WBP720922:WBP720942 WLL720922:WLL720942 WVH720922:WVH720942 XFD720922:XFD720942 IV786458:IV786478 SR786458:SR786478 ACN786458:ACN786478 AMJ786458:AMJ786478 AWF786458:AWF786478 BGB786458:BGB786478 BPX786458:BPX786478 BZT786458:BZT786478 CJP786458:CJP786478 CTL786458:CTL786478 DDH786458:DDH786478 DND786458:DND786478 DWZ786458:DWZ786478 EGV786458:EGV786478 EQR786458:EQR786478 FAN786458:FAN786478 FKJ786458:FKJ786478 FUF786458:FUF786478 GEB786458:GEB786478 GNX786458:GNX786478 GXT786458:GXT786478 HHP786458:HHP786478 HRL786458:HRL786478 IBH786458:IBH786478 ILD786458:ILD786478 IUZ786458:IUZ786478 JEV786458:JEV786478 JOR786458:JOR786478 JYN786458:JYN786478 KIJ786458:KIJ786478 KSF786458:KSF786478 LCB786458:LCB786478 LLX786458:LLX786478 LVT786458:LVT786478 MFP786458:MFP786478 MPL786458:MPL786478 MZH786458:MZH786478 NJD786458:NJD786478 NSZ786458:NSZ786478 OCV786458:OCV786478 OMR786458:OMR786478 OWN786458:OWN786478 PGJ786458:PGJ786478 PQF786458:PQF786478 QAB786458:QAB786478 QJX786458:QJX786478 QTT786458:QTT786478 RDP786458:RDP786478 RNL786458:RNL786478 RXH786458:RXH786478 SHD786458:SHD786478 SQZ786458:SQZ786478 TAV786458:TAV786478 TKR786458:TKR786478 TUN786458:TUN786478 UEJ786458:UEJ786478 UOF786458:UOF786478 UYB786458:UYB786478 VHX786458:VHX786478 VRT786458:VRT786478 WBP786458:WBP786478 WLL786458:WLL786478 WVH786458:WVH786478 XFD786458:XFD786478 IV851994:IV852014 SR851994:SR852014 ACN851994:ACN852014 AMJ851994:AMJ852014 AWF851994:AWF852014 BGB851994:BGB852014 BPX851994:BPX852014 BZT851994:BZT852014 CJP851994:CJP852014 CTL851994:CTL852014 DDH851994:DDH852014 DND851994:DND852014 DWZ851994:DWZ852014 EGV851994:EGV852014 EQR851994:EQR852014 FAN851994:FAN852014 FKJ851994:FKJ852014 FUF851994:FUF852014 GEB851994:GEB852014 GNX851994:GNX852014 GXT851994:GXT852014 HHP851994:HHP852014 HRL851994:HRL852014 IBH851994:IBH852014 ILD851994:ILD852014 IUZ851994:IUZ852014 JEV851994:JEV852014 JOR851994:JOR852014 JYN851994:JYN852014 KIJ851994:KIJ852014 KSF851994:KSF852014 LCB851994:LCB852014 LLX851994:LLX852014 LVT851994:LVT852014 MFP851994:MFP852014 MPL851994:MPL852014 MZH851994:MZH852014 NJD851994:NJD852014 NSZ851994:NSZ852014 OCV851994:OCV852014 OMR851994:OMR852014 OWN851994:OWN852014 PGJ851994:PGJ852014 PQF851994:PQF852014 QAB851994:QAB852014 QJX851994:QJX852014 QTT851994:QTT852014 RDP851994:RDP852014 RNL851994:RNL852014 RXH851994:RXH852014 SHD851994:SHD852014 SQZ851994:SQZ852014 TAV851994:TAV852014 TKR851994:TKR852014 TUN851994:TUN852014 UEJ851994:UEJ852014 UOF851994:UOF852014 UYB851994:UYB852014 VHX851994:VHX852014 VRT851994:VRT852014 WBP851994:WBP852014 WLL851994:WLL852014 WVH851994:WVH852014 XFD851994:XFD852014 IV917530:IV917550 SR917530:SR917550 ACN917530:ACN917550 AMJ917530:AMJ917550 AWF917530:AWF917550 BGB917530:BGB917550 BPX917530:BPX917550 BZT917530:BZT917550 CJP917530:CJP917550 CTL917530:CTL917550 DDH917530:DDH917550 DND917530:DND917550 DWZ917530:DWZ917550 EGV917530:EGV917550 EQR917530:EQR917550 FAN917530:FAN917550 FKJ917530:FKJ917550 FUF917530:FUF917550 GEB917530:GEB917550 GNX917530:GNX917550 GXT917530:GXT917550 HHP917530:HHP917550 HRL917530:HRL917550 IBH917530:IBH917550 ILD917530:ILD917550 IUZ917530:IUZ917550 JEV917530:JEV917550 JOR917530:JOR917550 JYN917530:JYN917550 KIJ917530:KIJ917550 KSF917530:KSF917550 LCB917530:LCB917550 LLX917530:LLX917550 LVT917530:LVT917550 MFP917530:MFP917550 MPL917530:MPL917550 MZH917530:MZH917550 NJD917530:NJD917550 NSZ917530:NSZ917550 OCV917530:OCV917550 OMR917530:OMR917550 OWN917530:OWN917550 PGJ917530:PGJ917550 PQF917530:PQF917550 QAB917530:QAB917550 QJX917530:QJX917550 QTT917530:QTT917550 RDP917530:RDP917550 RNL917530:RNL917550 RXH917530:RXH917550 SHD917530:SHD917550 SQZ917530:SQZ917550 TAV917530:TAV917550 TKR917530:TKR917550 TUN917530:TUN917550 UEJ917530:UEJ917550 UOF917530:UOF917550 UYB917530:UYB917550 VHX917530:VHX917550 VRT917530:VRT917550 WBP917530:WBP917550 WLL917530:WLL917550 WVH917530:WVH917550 XFD917530:XFD917550 IV983066:IV983086 SR983066:SR983086 ACN983066:ACN983086 AMJ983066:AMJ983086 AWF983066:AWF983086 BGB983066:BGB983086 BPX983066:BPX983086 BZT983066:BZT983086 CJP983066:CJP983086 CTL983066:CTL983086 DDH983066:DDH983086 DND983066:DND983086 DWZ983066:DWZ983086 EGV983066:EGV983086 EQR983066:EQR983086 FAN983066:FAN983086 FKJ983066:FKJ983086 FUF983066:FUF983086 GEB983066:GEB983086 GNX983066:GNX983086 GXT983066:GXT983086 HHP983066:HHP983086 HRL983066:HRL983086 IBH983066:IBH983086 ILD983066:ILD983086 IUZ983066:IUZ983086 JEV983066:JEV983086 JOR983066:JOR983086 JYN983066:JYN983086 KIJ983066:KIJ983086 KSF983066:KSF983086 LCB983066:LCB983086 LLX983066:LLX983086 LVT983066:LVT983086 MFP983066:MFP983086 MPL983066:MPL983086 MZH983066:MZH983086 NJD983066:NJD983086 NSZ983066:NSZ983086 OCV983066:OCV983086 OMR983066:OMR983086 OWN983066:OWN983086 PGJ983066:PGJ983086 PQF983066:PQF983086 QAB983066:QAB983086 QJX983066:QJX983086 QTT983066:QTT983086 RDP983066:RDP983086 RNL983066:RNL983086 RXH983066:RXH983086 SHD983066:SHD983086 SQZ983066:SQZ983086 TAV983066:TAV983086 TKR983066:TKR983086 TUN983066:TUN983086 UEJ983066:UEJ983086 UOF983066:UOF983086 UYB983066:UYB983086 VHX983066:VHX983086 VRT983066:VRT983086 WBP983066:WBP983086 WLL983066:WLL983086 WVH983066:WVH983086 XFD983066:XFD983086">
      <formula1>0</formula1>
      <formula2>1</formula2>
    </dataValidation>
  </dataValidation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2:Z150"/>
  <sheetViews>
    <sheetView zoomScale="80" zoomScaleNormal="80" workbookViewId="0">
      <selection activeCell="D24" sqref="D24"/>
    </sheetView>
  </sheetViews>
  <sheetFormatPr baseColWidth="1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40.5703125" style="31" customWidth="1"/>
    <col min="18" max="18" width="18.28515625" style="31" customWidth="1"/>
    <col min="19" max="22" width="6.42578125" style="31" customWidth="1"/>
    <col min="23" max="251" width="11.42578125" style="31"/>
    <col min="252" max="252" width="1" style="31" customWidth="1"/>
    <col min="253" max="253" width="4.28515625" style="31" customWidth="1"/>
    <col min="254" max="254" width="34.7109375" style="31" customWidth="1"/>
    <col min="255" max="255" width="0" style="31" hidden="1" customWidth="1"/>
    <col min="256" max="256" width="20" style="31" customWidth="1"/>
    <col min="257" max="257" width="20.85546875" style="31" customWidth="1"/>
    <col min="258" max="258" width="25" style="31" customWidth="1"/>
    <col min="259" max="259" width="18.7109375" style="31" customWidth="1"/>
    <col min="260" max="260" width="29.7109375" style="31" customWidth="1"/>
    <col min="261" max="261" width="13.42578125" style="31" customWidth="1"/>
    <col min="262" max="262" width="13.85546875" style="31" customWidth="1"/>
    <col min="263" max="267" width="16.5703125" style="31" customWidth="1"/>
    <col min="268" max="268" width="20.5703125" style="31" customWidth="1"/>
    <col min="269" max="269" width="21.140625" style="31" customWidth="1"/>
    <col min="270" max="270" width="9.5703125" style="31" customWidth="1"/>
    <col min="271" max="271" width="0.42578125" style="31" customWidth="1"/>
    <col min="272" max="278" width="6.42578125" style="31" customWidth="1"/>
    <col min="279" max="507" width="11.42578125" style="31"/>
    <col min="508" max="508" width="1" style="31" customWidth="1"/>
    <col min="509" max="509" width="4.28515625" style="31" customWidth="1"/>
    <col min="510" max="510" width="34.7109375" style="31" customWidth="1"/>
    <col min="511" max="511" width="0" style="31" hidden="1" customWidth="1"/>
    <col min="512" max="512" width="20" style="31" customWidth="1"/>
    <col min="513" max="513" width="20.85546875" style="31" customWidth="1"/>
    <col min="514" max="514" width="25" style="31" customWidth="1"/>
    <col min="515" max="515" width="18.7109375" style="31" customWidth="1"/>
    <col min="516" max="516" width="29.7109375" style="31" customWidth="1"/>
    <col min="517" max="517" width="13.42578125" style="31" customWidth="1"/>
    <col min="518" max="518" width="13.85546875" style="31" customWidth="1"/>
    <col min="519" max="523" width="16.5703125" style="31" customWidth="1"/>
    <col min="524" max="524" width="20.5703125" style="31" customWidth="1"/>
    <col min="525" max="525" width="21.140625" style="31" customWidth="1"/>
    <col min="526" max="526" width="9.5703125" style="31" customWidth="1"/>
    <col min="527" max="527" width="0.42578125" style="31" customWidth="1"/>
    <col min="528" max="534" width="6.42578125" style="31" customWidth="1"/>
    <col min="535" max="763" width="11.42578125" style="31"/>
    <col min="764" max="764" width="1" style="31" customWidth="1"/>
    <col min="765" max="765" width="4.28515625" style="31" customWidth="1"/>
    <col min="766" max="766" width="34.7109375" style="31" customWidth="1"/>
    <col min="767" max="767" width="0" style="31" hidden="1" customWidth="1"/>
    <col min="768" max="768" width="20" style="31" customWidth="1"/>
    <col min="769" max="769" width="20.85546875" style="31" customWidth="1"/>
    <col min="770" max="770" width="25" style="31" customWidth="1"/>
    <col min="771" max="771" width="18.7109375" style="31" customWidth="1"/>
    <col min="772" max="772" width="29.7109375" style="31" customWidth="1"/>
    <col min="773" max="773" width="13.42578125" style="31" customWidth="1"/>
    <col min="774" max="774" width="13.85546875" style="31" customWidth="1"/>
    <col min="775" max="779" width="16.5703125" style="31" customWidth="1"/>
    <col min="780" max="780" width="20.5703125" style="31" customWidth="1"/>
    <col min="781" max="781" width="21.140625" style="31" customWidth="1"/>
    <col min="782" max="782" width="9.5703125" style="31" customWidth="1"/>
    <col min="783" max="783" width="0.42578125" style="31" customWidth="1"/>
    <col min="784" max="790" width="6.42578125" style="31" customWidth="1"/>
    <col min="791" max="1019" width="11.42578125" style="31"/>
    <col min="1020" max="1020" width="1" style="31" customWidth="1"/>
    <col min="1021" max="1021" width="4.28515625" style="31" customWidth="1"/>
    <col min="1022" max="1022" width="34.7109375" style="31" customWidth="1"/>
    <col min="1023" max="1023" width="0" style="31" hidden="1" customWidth="1"/>
    <col min="1024" max="1024" width="20" style="31" customWidth="1"/>
    <col min="1025" max="1025" width="20.85546875" style="31" customWidth="1"/>
    <col min="1026" max="1026" width="25" style="31" customWidth="1"/>
    <col min="1027" max="1027" width="18.7109375" style="31" customWidth="1"/>
    <col min="1028" max="1028" width="29.7109375" style="31" customWidth="1"/>
    <col min="1029" max="1029" width="13.42578125" style="31" customWidth="1"/>
    <col min="1030" max="1030" width="13.85546875" style="31" customWidth="1"/>
    <col min="1031" max="1035" width="16.5703125" style="31" customWidth="1"/>
    <col min="1036" max="1036" width="20.5703125" style="31" customWidth="1"/>
    <col min="1037" max="1037" width="21.140625" style="31" customWidth="1"/>
    <col min="1038" max="1038" width="9.5703125" style="31" customWidth="1"/>
    <col min="1039" max="1039" width="0.42578125" style="31" customWidth="1"/>
    <col min="1040" max="1046" width="6.42578125" style="31" customWidth="1"/>
    <col min="1047" max="1275" width="11.42578125" style="31"/>
    <col min="1276" max="1276" width="1" style="31" customWidth="1"/>
    <col min="1277" max="1277" width="4.28515625" style="31" customWidth="1"/>
    <col min="1278" max="1278" width="34.7109375" style="31" customWidth="1"/>
    <col min="1279" max="1279" width="0" style="31" hidden="1" customWidth="1"/>
    <col min="1280" max="1280" width="20" style="31" customWidth="1"/>
    <col min="1281" max="1281" width="20.85546875" style="31" customWidth="1"/>
    <col min="1282" max="1282" width="25" style="31" customWidth="1"/>
    <col min="1283" max="1283" width="18.7109375" style="31" customWidth="1"/>
    <col min="1284" max="1284" width="29.7109375" style="31" customWidth="1"/>
    <col min="1285" max="1285" width="13.42578125" style="31" customWidth="1"/>
    <col min="1286" max="1286" width="13.85546875" style="31" customWidth="1"/>
    <col min="1287" max="1291" width="16.5703125" style="31" customWidth="1"/>
    <col min="1292" max="1292" width="20.5703125" style="31" customWidth="1"/>
    <col min="1293" max="1293" width="21.140625" style="31" customWidth="1"/>
    <col min="1294" max="1294" width="9.5703125" style="31" customWidth="1"/>
    <col min="1295" max="1295" width="0.42578125" style="31" customWidth="1"/>
    <col min="1296" max="1302" width="6.42578125" style="31" customWidth="1"/>
    <col min="1303" max="1531" width="11.42578125" style="31"/>
    <col min="1532" max="1532" width="1" style="31" customWidth="1"/>
    <col min="1533" max="1533" width="4.28515625" style="31" customWidth="1"/>
    <col min="1534" max="1534" width="34.7109375" style="31" customWidth="1"/>
    <col min="1535" max="1535" width="0" style="31" hidden="1" customWidth="1"/>
    <col min="1536" max="1536" width="20" style="31" customWidth="1"/>
    <col min="1537" max="1537" width="20.85546875" style="31" customWidth="1"/>
    <col min="1538" max="1538" width="25" style="31" customWidth="1"/>
    <col min="1539" max="1539" width="18.7109375" style="31" customWidth="1"/>
    <col min="1540" max="1540" width="29.7109375" style="31" customWidth="1"/>
    <col min="1541" max="1541" width="13.42578125" style="31" customWidth="1"/>
    <col min="1542" max="1542" width="13.85546875" style="31" customWidth="1"/>
    <col min="1543" max="1547" width="16.5703125" style="31" customWidth="1"/>
    <col min="1548" max="1548" width="20.5703125" style="31" customWidth="1"/>
    <col min="1549" max="1549" width="21.140625" style="31" customWidth="1"/>
    <col min="1550" max="1550" width="9.5703125" style="31" customWidth="1"/>
    <col min="1551" max="1551" width="0.42578125" style="31" customWidth="1"/>
    <col min="1552" max="1558" width="6.42578125" style="31" customWidth="1"/>
    <col min="1559" max="1787" width="11.42578125" style="31"/>
    <col min="1788" max="1788" width="1" style="31" customWidth="1"/>
    <col min="1789" max="1789" width="4.28515625" style="31" customWidth="1"/>
    <col min="1790" max="1790" width="34.7109375" style="31" customWidth="1"/>
    <col min="1791" max="1791" width="0" style="31" hidden="1" customWidth="1"/>
    <col min="1792" max="1792" width="20" style="31" customWidth="1"/>
    <col min="1793" max="1793" width="20.85546875" style="31" customWidth="1"/>
    <col min="1794" max="1794" width="25" style="31" customWidth="1"/>
    <col min="1795" max="1795" width="18.7109375" style="31" customWidth="1"/>
    <col min="1796" max="1796" width="29.7109375" style="31" customWidth="1"/>
    <col min="1797" max="1797" width="13.42578125" style="31" customWidth="1"/>
    <col min="1798" max="1798" width="13.85546875" style="31" customWidth="1"/>
    <col min="1799" max="1803" width="16.5703125" style="31" customWidth="1"/>
    <col min="1804" max="1804" width="20.5703125" style="31" customWidth="1"/>
    <col min="1805" max="1805" width="21.140625" style="31" customWidth="1"/>
    <col min="1806" max="1806" width="9.5703125" style="31" customWidth="1"/>
    <col min="1807" max="1807" width="0.42578125" style="31" customWidth="1"/>
    <col min="1808" max="1814" width="6.42578125" style="31" customWidth="1"/>
    <col min="1815" max="2043" width="11.42578125" style="31"/>
    <col min="2044" max="2044" width="1" style="31" customWidth="1"/>
    <col min="2045" max="2045" width="4.28515625" style="31" customWidth="1"/>
    <col min="2046" max="2046" width="34.7109375" style="31" customWidth="1"/>
    <col min="2047" max="2047" width="0" style="31" hidden="1" customWidth="1"/>
    <col min="2048" max="2048" width="20" style="31" customWidth="1"/>
    <col min="2049" max="2049" width="20.85546875" style="31" customWidth="1"/>
    <col min="2050" max="2050" width="25" style="31" customWidth="1"/>
    <col min="2051" max="2051" width="18.7109375" style="31" customWidth="1"/>
    <col min="2052" max="2052" width="29.7109375" style="31" customWidth="1"/>
    <col min="2053" max="2053" width="13.42578125" style="31" customWidth="1"/>
    <col min="2054" max="2054" width="13.85546875" style="31" customWidth="1"/>
    <col min="2055" max="2059" width="16.5703125" style="31" customWidth="1"/>
    <col min="2060" max="2060" width="20.5703125" style="31" customWidth="1"/>
    <col min="2061" max="2061" width="21.140625" style="31" customWidth="1"/>
    <col min="2062" max="2062" width="9.5703125" style="31" customWidth="1"/>
    <col min="2063" max="2063" width="0.42578125" style="31" customWidth="1"/>
    <col min="2064" max="2070" width="6.42578125" style="31" customWidth="1"/>
    <col min="2071" max="2299" width="11.42578125" style="31"/>
    <col min="2300" max="2300" width="1" style="31" customWidth="1"/>
    <col min="2301" max="2301" width="4.28515625" style="31" customWidth="1"/>
    <col min="2302" max="2302" width="34.7109375" style="31" customWidth="1"/>
    <col min="2303" max="2303" width="0" style="31" hidden="1" customWidth="1"/>
    <col min="2304" max="2304" width="20" style="31" customWidth="1"/>
    <col min="2305" max="2305" width="20.85546875" style="31" customWidth="1"/>
    <col min="2306" max="2306" width="25" style="31" customWidth="1"/>
    <col min="2307" max="2307" width="18.7109375" style="31" customWidth="1"/>
    <col min="2308" max="2308" width="29.7109375" style="31" customWidth="1"/>
    <col min="2309" max="2309" width="13.42578125" style="31" customWidth="1"/>
    <col min="2310" max="2310" width="13.85546875" style="31" customWidth="1"/>
    <col min="2311" max="2315" width="16.5703125" style="31" customWidth="1"/>
    <col min="2316" max="2316" width="20.5703125" style="31" customWidth="1"/>
    <col min="2317" max="2317" width="21.140625" style="31" customWidth="1"/>
    <col min="2318" max="2318" width="9.5703125" style="31" customWidth="1"/>
    <col min="2319" max="2319" width="0.42578125" style="31" customWidth="1"/>
    <col min="2320" max="2326" width="6.42578125" style="31" customWidth="1"/>
    <col min="2327" max="2555" width="11.42578125" style="31"/>
    <col min="2556" max="2556" width="1" style="31" customWidth="1"/>
    <col min="2557" max="2557" width="4.28515625" style="31" customWidth="1"/>
    <col min="2558" max="2558" width="34.7109375" style="31" customWidth="1"/>
    <col min="2559" max="2559" width="0" style="31" hidden="1" customWidth="1"/>
    <col min="2560" max="2560" width="20" style="31" customWidth="1"/>
    <col min="2561" max="2561" width="20.85546875" style="31" customWidth="1"/>
    <col min="2562" max="2562" width="25" style="31" customWidth="1"/>
    <col min="2563" max="2563" width="18.7109375" style="31" customWidth="1"/>
    <col min="2564" max="2564" width="29.7109375" style="31" customWidth="1"/>
    <col min="2565" max="2565" width="13.42578125" style="31" customWidth="1"/>
    <col min="2566" max="2566" width="13.85546875" style="31" customWidth="1"/>
    <col min="2567" max="2571" width="16.5703125" style="31" customWidth="1"/>
    <col min="2572" max="2572" width="20.5703125" style="31" customWidth="1"/>
    <col min="2573" max="2573" width="21.140625" style="31" customWidth="1"/>
    <col min="2574" max="2574" width="9.5703125" style="31" customWidth="1"/>
    <col min="2575" max="2575" width="0.42578125" style="31" customWidth="1"/>
    <col min="2576" max="2582" width="6.42578125" style="31" customWidth="1"/>
    <col min="2583" max="2811" width="11.42578125" style="31"/>
    <col min="2812" max="2812" width="1" style="31" customWidth="1"/>
    <col min="2813" max="2813" width="4.28515625" style="31" customWidth="1"/>
    <col min="2814" max="2814" width="34.7109375" style="31" customWidth="1"/>
    <col min="2815" max="2815" width="0" style="31" hidden="1" customWidth="1"/>
    <col min="2816" max="2816" width="20" style="31" customWidth="1"/>
    <col min="2817" max="2817" width="20.85546875" style="31" customWidth="1"/>
    <col min="2818" max="2818" width="25" style="31" customWidth="1"/>
    <col min="2819" max="2819" width="18.7109375" style="31" customWidth="1"/>
    <col min="2820" max="2820" width="29.7109375" style="31" customWidth="1"/>
    <col min="2821" max="2821" width="13.42578125" style="31" customWidth="1"/>
    <col min="2822" max="2822" width="13.85546875" style="31" customWidth="1"/>
    <col min="2823" max="2827" width="16.5703125" style="31" customWidth="1"/>
    <col min="2828" max="2828" width="20.5703125" style="31" customWidth="1"/>
    <col min="2829" max="2829" width="21.140625" style="31" customWidth="1"/>
    <col min="2830" max="2830" width="9.5703125" style="31" customWidth="1"/>
    <col min="2831" max="2831" width="0.42578125" style="31" customWidth="1"/>
    <col min="2832" max="2838" width="6.42578125" style="31" customWidth="1"/>
    <col min="2839" max="3067" width="11.42578125" style="31"/>
    <col min="3068" max="3068" width="1" style="31" customWidth="1"/>
    <col min="3069" max="3069" width="4.28515625" style="31" customWidth="1"/>
    <col min="3070" max="3070" width="34.7109375" style="31" customWidth="1"/>
    <col min="3071" max="3071" width="0" style="31" hidden="1" customWidth="1"/>
    <col min="3072" max="3072" width="20" style="31" customWidth="1"/>
    <col min="3073" max="3073" width="20.85546875" style="31" customWidth="1"/>
    <col min="3074" max="3074" width="25" style="31" customWidth="1"/>
    <col min="3075" max="3075" width="18.7109375" style="31" customWidth="1"/>
    <col min="3076" max="3076" width="29.7109375" style="31" customWidth="1"/>
    <col min="3077" max="3077" width="13.42578125" style="31" customWidth="1"/>
    <col min="3078" max="3078" width="13.85546875" style="31" customWidth="1"/>
    <col min="3079" max="3083" width="16.5703125" style="31" customWidth="1"/>
    <col min="3084" max="3084" width="20.5703125" style="31" customWidth="1"/>
    <col min="3085" max="3085" width="21.140625" style="31" customWidth="1"/>
    <col min="3086" max="3086" width="9.5703125" style="31" customWidth="1"/>
    <col min="3087" max="3087" width="0.42578125" style="31" customWidth="1"/>
    <col min="3088" max="3094" width="6.42578125" style="31" customWidth="1"/>
    <col min="3095" max="3323" width="11.42578125" style="31"/>
    <col min="3324" max="3324" width="1" style="31" customWidth="1"/>
    <col min="3325" max="3325" width="4.28515625" style="31" customWidth="1"/>
    <col min="3326" max="3326" width="34.7109375" style="31" customWidth="1"/>
    <col min="3327" max="3327" width="0" style="31" hidden="1" customWidth="1"/>
    <col min="3328" max="3328" width="20" style="31" customWidth="1"/>
    <col min="3329" max="3329" width="20.85546875" style="31" customWidth="1"/>
    <col min="3330" max="3330" width="25" style="31" customWidth="1"/>
    <col min="3331" max="3331" width="18.7109375" style="31" customWidth="1"/>
    <col min="3332" max="3332" width="29.7109375" style="31" customWidth="1"/>
    <col min="3333" max="3333" width="13.42578125" style="31" customWidth="1"/>
    <col min="3334" max="3334" width="13.85546875" style="31" customWidth="1"/>
    <col min="3335" max="3339" width="16.5703125" style="31" customWidth="1"/>
    <col min="3340" max="3340" width="20.5703125" style="31" customWidth="1"/>
    <col min="3341" max="3341" width="21.140625" style="31" customWidth="1"/>
    <col min="3342" max="3342" width="9.5703125" style="31" customWidth="1"/>
    <col min="3343" max="3343" width="0.42578125" style="31" customWidth="1"/>
    <col min="3344" max="3350" width="6.42578125" style="31" customWidth="1"/>
    <col min="3351" max="3579" width="11.42578125" style="31"/>
    <col min="3580" max="3580" width="1" style="31" customWidth="1"/>
    <col min="3581" max="3581" width="4.28515625" style="31" customWidth="1"/>
    <col min="3582" max="3582" width="34.7109375" style="31" customWidth="1"/>
    <col min="3583" max="3583" width="0" style="31" hidden="1" customWidth="1"/>
    <col min="3584" max="3584" width="20" style="31" customWidth="1"/>
    <col min="3585" max="3585" width="20.85546875" style="31" customWidth="1"/>
    <col min="3586" max="3586" width="25" style="31" customWidth="1"/>
    <col min="3587" max="3587" width="18.7109375" style="31" customWidth="1"/>
    <col min="3588" max="3588" width="29.7109375" style="31" customWidth="1"/>
    <col min="3589" max="3589" width="13.42578125" style="31" customWidth="1"/>
    <col min="3590" max="3590" width="13.85546875" style="31" customWidth="1"/>
    <col min="3591" max="3595" width="16.5703125" style="31" customWidth="1"/>
    <col min="3596" max="3596" width="20.5703125" style="31" customWidth="1"/>
    <col min="3597" max="3597" width="21.140625" style="31" customWidth="1"/>
    <col min="3598" max="3598" width="9.5703125" style="31" customWidth="1"/>
    <col min="3599" max="3599" width="0.42578125" style="31" customWidth="1"/>
    <col min="3600" max="3606" width="6.42578125" style="31" customWidth="1"/>
    <col min="3607" max="3835" width="11.42578125" style="31"/>
    <col min="3836" max="3836" width="1" style="31" customWidth="1"/>
    <col min="3837" max="3837" width="4.28515625" style="31" customWidth="1"/>
    <col min="3838" max="3838" width="34.7109375" style="31" customWidth="1"/>
    <col min="3839" max="3839" width="0" style="31" hidden="1" customWidth="1"/>
    <col min="3840" max="3840" width="20" style="31" customWidth="1"/>
    <col min="3841" max="3841" width="20.85546875" style="31" customWidth="1"/>
    <col min="3842" max="3842" width="25" style="31" customWidth="1"/>
    <col min="3843" max="3843" width="18.7109375" style="31" customWidth="1"/>
    <col min="3844" max="3844" width="29.7109375" style="31" customWidth="1"/>
    <col min="3845" max="3845" width="13.42578125" style="31" customWidth="1"/>
    <col min="3846" max="3846" width="13.85546875" style="31" customWidth="1"/>
    <col min="3847" max="3851" width="16.5703125" style="31" customWidth="1"/>
    <col min="3852" max="3852" width="20.5703125" style="31" customWidth="1"/>
    <col min="3853" max="3853" width="21.140625" style="31" customWidth="1"/>
    <col min="3854" max="3854" width="9.5703125" style="31" customWidth="1"/>
    <col min="3855" max="3855" width="0.42578125" style="31" customWidth="1"/>
    <col min="3856" max="3862" width="6.42578125" style="31" customWidth="1"/>
    <col min="3863" max="4091" width="11.42578125" style="31"/>
    <col min="4092" max="4092" width="1" style="31" customWidth="1"/>
    <col min="4093" max="4093" width="4.28515625" style="31" customWidth="1"/>
    <col min="4094" max="4094" width="34.7109375" style="31" customWidth="1"/>
    <col min="4095" max="4095" width="0" style="31" hidden="1" customWidth="1"/>
    <col min="4096" max="4096" width="20" style="31" customWidth="1"/>
    <col min="4097" max="4097" width="20.85546875" style="31" customWidth="1"/>
    <col min="4098" max="4098" width="25" style="31" customWidth="1"/>
    <col min="4099" max="4099" width="18.7109375" style="31" customWidth="1"/>
    <col min="4100" max="4100" width="29.7109375" style="31" customWidth="1"/>
    <col min="4101" max="4101" width="13.42578125" style="31" customWidth="1"/>
    <col min="4102" max="4102" width="13.85546875" style="31" customWidth="1"/>
    <col min="4103" max="4107" width="16.5703125" style="31" customWidth="1"/>
    <col min="4108" max="4108" width="20.5703125" style="31" customWidth="1"/>
    <col min="4109" max="4109" width="21.140625" style="31" customWidth="1"/>
    <col min="4110" max="4110" width="9.5703125" style="31" customWidth="1"/>
    <col min="4111" max="4111" width="0.42578125" style="31" customWidth="1"/>
    <col min="4112" max="4118" width="6.42578125" style="31" customWidth="1"/>
    <col min="4119" max="4347" width="11.42578125" style="31"/>
    <col min="4348" max="4348" width="1" style="31" customWidth="1"/>
    <col min="4349" max="4349" width="4.28515625" style="31" customWidth="1"/>
    <col min="4350" max="4350" width="34.7109375" style="31" customWidth="1"/>
    <col min="4351" max="4351" width="0" style="31" hidden="1" customWidth="1"/>
    <col min="4352" max="4352" width="20" style="31" customWidth="1"/>
    <col min="4353" max="4353" width="20.85546875" style="31" customWidth="1"/>
    <col min="4354" max="4354" width="25" style="31" customWidth="1"/>
    <col min="4355" max="4355" width="18.7109375" style="31" customWidth="1"/>
    <col min="4356" max="4356" width="29.7109375" style="31" customWidth="1"/>
    <col min="4357" max="4357" width="13.42578125" style="31" customWidth="1"/>
    <col min="4358" max="4358" width="13.85546875" style="31" customWidth="1"/>
    <col min="4359" max="4363" width="16.5703125" style="31" customWidth="1"/>
    <col min="4364" max="4364" width="20.5703125" style="31" customWidth="1"/>
    <col min="4365" max="4365" width="21.140625" style="31" customWidth="1"/>
    <col min="4366" max="4366" width="9.5703125" style="31" customWidth="1"/>
    <col min="4367" max="4367" width="0.42578125" style="31" customWidth="1"/>
    <col min="4368" max="4374" width="6.42578125" style="31" customWidth="1"/>
    <col min="4375" max="4603" width="11.42578125" style="31"/>
    <col min="4604" max="4604" width="1" style="31" customWidth="1"/>
    <col min="4605" max="4605" width="4.28515625" style="31" customWidth="1"/>
    <col min="4606" max="4606" width="34.7109375" style="31" customWidth="1"/>
    <col min="4607" max="4607" width="0" style="31" hidden="1" customWidth="1"/>
    <col min="4608" max="4608" width="20" style="31" customWidth="1"/>
    <col min="4609" max="4609" width="20.85546875" style="31" customWidth="1"/>
    <col min="4610" max="4610" width="25" style="31" customWidth="1"/>
    <col min="4611" max="4611" width="18.7109375" style="31" customWidth="1"/>
    <col min="4612" max="4612" width="29.7109375" style="31" customWidth="1"/>
    <col min="4613" max="4613" width="13.42578125" style="31" customWidth="1"/>
    <col min="4614" max="4614" width="13.85546875" style="31" customWidth="1"/>
    <col min="4615" max="4619" width="16.5703125" style="31" customWidth="1"/>
    <col min="4620" max="4620" width="20.5703125" style="31" customWidth="1"/>
    <col min="4621" max="4621" width="21.140625" style="31" customWidth="1"/>
    <col min="4622" max="4622" width="9.5703125" style="31" customWidth="1"/>
    <col min="4623" max="4623" width="0.42578125" style="31" customWidth="1"/>
    <col min="4624" max="4630" width="6.42578125" style="31" customWidth="1"/>
    <col min="4631" max="4859" width="11.42578125" style="31"/>
    <col min="4860" max="4860" width="1" style="31" customWidth="1"/>
    <col min="4861" max="4861" width="4.28515625" style="31" customWidth="1"/>
    <col min="4862" max="4862" width="34.7109375" style="31" customWidth="1"/>
    <col min="4863" max="4863" width="0" style="31" hidden="1" customWidth="1"/>
    <col min="4864" max="4864" width="20" style="31" customWidth="1"/>
    <col min="4865" max="4865" width="20.85546875" style="31" customWidth="1"/>
    <col min="4866" max="4866" width="25" style="31" customWidth="1"/>
    <col min="4867" max="4867" width="18.7109375" style="31" customWidth="1"/>
    <col min="4868" max="4868" width="29.7109375" style="31" customWidth="1"/>
    <col min="4869" max="4869" width="13.42578125" style="31" customWidth="1"/>
    <col min="4870" max="4870" width="13.85546875" style="31" customWidth="1"/>
    <col min="4871" max="4875" width="16.5703125" style="31" customWidth="1"/>
    <col min="4876" max="4876" width="20.5703125" style="31" customWidth="1"/>
    <col min="4877" max="4877" width="21.140625" style="31" customWidth="1"/>
    <col min="4878" max="4878" width="9.5703125" style="31" customWidth="1"/>
    <col min="4879" max="4879" width="0.42578125" style="31" customWidth="1"/>
    <col min="4880" max="4886" width="6.42578125" style="31" customWidth="1"/>
    <col min="4887" max="5115" width="11.42578125" style="31"/>
    <col min="5116" max="5116" width="1" style="31" customWidth="1"/>
    <col min="5117" max="5117" width="4.28515625" style="31" customWidth="1"/>
    <col min="5118" max="5118" width="34.7109375" style="31" customWidth="1"/>
    <col min="5119" max="5119" width="0" style="31" hidden="1" customWidth="1"/>
    <col min="5120" max="5120" width="20" style="31" customWidth="1"/>
    <col min="5121" max="5121" width="20.85546875" style="31" customWidth="1"/>
    <col min="5122" max="5122" width="25" style="31" customWidth="1"/>
    <col min="5123" max="5123" width="18.7109375" style="31" customWidth="1"/>
    <col min="5124" max="5124" width="29.7109375" style="31" customWidth="1"/>
    <col min="5125" max="5125" width="13.42578125" style="31" customWidth="1"/>
    <col min="5126" max="5126" width="13.85546875" style="31" customWidth="1"/>
    <col min="5127" max="5131" width="16.5703125" style="31" customWidth="1"/>
    <col min="5132" max="5132" width="20.5703125" style="31" customWidth="1"/>
    <col min="5133" max="5133" width="21.140625" style="31" customWidth="1"/>
    <col min="5134" max="5134" width="9.5703125" style="31" customWidth="1"/>
    <col min="5135" max="5135" width="0.42578125" style="31" customWidth="1"/>
    <col min="5136" max="5142" width="6.42578125" style="31" customWidth="1"/>
    <col min="5143" max="5371" width="11.42578125" style="31"/>
    <col min="5372" max="5372" width="1" style="31" customWidth="1"/>
    <col min="5373" max="5373" width="4.28515625" style="31" customWidth="1"/>
    <col min="5374" max="5374" width="34.7109375" style="31" customWidth="1"/>
    <col min="5375" max="5375" width="0" style="31" hidden="1" customWidth="1"/>
    <col min="5376" max="5376" width="20" style="31" customWidth="1"/>
    <col min="5377" max="5377" width="20.85546875" style="31" customWidth="1"/>
    <col min="5378" max="5378" width="25" style="31" customWidth="1"/>
    <col min="5379" max="5379" width="18.7109375" style="31" customWidth="1"/>
    <col min="5380" max="5380" width="29.7109375" style="31" customWidth="1"/>
    <col min="5381" max="5381" width="13.42578125" style="31" customWidth="1"/>
    <col min="5382" max="5382" width="13.85546875" style="31" customWidth="1"/>
    <col min="5383" max="5387" width="16.5703125" style="31" customWidth="1"/>
    <col min="5388" max="5388" width="20.5703125" style="31" customWidth="1"/>
    <col min="5389" max="5389" width="21.140625" style="31" customWidth="1"/>
    <col min="5390" max="5390" width="9.5703125" style="31" customWidth="1"/>
    <col min="5391" max="5391" width="0.42578125" style="31" customWidth="1"/>
    <col min="5392" max="5398" width="6.42578125" style="31" customWidth="1"/>
    <col min="5399" max="5627" width="11.42578125" style="31"/>
    <col min="5628" max="5628" width="1" style="31" customWidth="1"/>
    <col min="5629" max="5629" width="4.28515625" style="31" customWidth="1"/>
    <col min="5630" max="5630" width="34.7109375" style="31" customWidth="1"/>
    <col min="5631" max="5631" width="0" style="31" hidden="1" customWidth="1"/>
    <col min="5632" max="5632" width="20" style="31" customWidth="1"/>
    <col min="5633" max="5633" width="20.85546875" style="31" customWidth="1"/>
    <col min="5634" max="5634" width="25" style="31" customWidth="1"/>
    <col min="5635" max="5635" width="18.7109375" style="31" customWidth="1"/>
    <col min="5636" max="5636" width="29.7109375" style="31" customWidth="1"/>
    <col min="5637" max="5637" width="13.42578125" style="31" customWidth="1"/>
    <col min="5638" max="5638" width="13.85546875" style="31" customWidth="1"/>
    <col min="5639" max="5643" width="16.5703125" style="31" customWidth="1"/>
    <col min="5644" max="5644" width="20.5703125" style="31" customWidth="1"/>
    <col min="5645" max="5645" width="21.140625" style="31" customWidth="1"/>
    <col min="5646" max="5646" width="9.5703125" style="31" customWidth="1"/>
    <col min="5647" max="5647" width="0.42578125" style="31" customWidth="1"/>
    <col min="5648" max="5654" width="6.42578125" style="31" customWidth="1"/>
    <col min="5655" max="5883" width="11.42578125" style="31"/>
    <col min="5884" max="5884" width="1" style="31" customWidth="1"/>
    <col min="5885" max="5885" width="4.28515625" style="31" customWidth="1"/>
    <col min="5886" max="5886" width="34.7109375" style="31" customWidth="1"/>
    <col min="5887" max="5887" width="0" style="31" hidden="1" customWidth="1"/>
    <col min="5888" max="5888" width="20" style="31" customWidth="1"/>
    <col min="5889" max="5889" width="20.85546875" style="31" customWidth="1"/>
    <col min="5890" max="5890" width="25" style="31" customWidth="1"/>
    <col min="5891" max="5891" width="18.7109375" style="31" customWidth="1"/>
    <col min="5892" max="5892" width="29.7109375" style="31" customWidth="1"/>
    <col min="5893" max="5893" width="13.42578125" style="31" customWidth="1"/>
    <col min="5894" max="5894" width="13.85546875" style="31" customWidth="1"/>
    <col min="5895" max="5899" width="16.5703125" style="31" customWidth="1"/>
    <col min="5900" max="5900" width="20.5703125" style="31" customWidth="1"/>
    <col min="5901" max="5901" width="21.140625" style="31" customWidth="1"/>
    <col min="5902" max="5902" width="9.5703125" style="31" customWidth="1"/>
    <col min="5903" max="5903" width="0.42578125" style="31" customWidth="1"/>
    <col min="5904" max="5910" width="6.42578125" style="31" customWidth="1"/>
    <col min="5911" max="6139" width="11.42578125" style="31"/>
    <col min="6140" max="6140" width="1" style="31" customWidth="1"/>
    <col min="6141" max="6141" width="4.28515625" style="31" customWidth="1"/>
    <col min="6142" max="6142" width="34.7109375" style="31" customWidth="1"/>
    <col min="6143" max="6143" width="0" style="31" hidden="1" customWidth="1"/>
    <col min="6144" max="6144" width="20" style="31" customWidth="1"/>
    <col min="6145" max="6145" width="20.85546875" style="31" customWidth="1"/>
    <col min="6146" max="6146" width="25" style="31" customWidth="1"/>
    <col min="6147" max="6147" width="18.7109375" style="31" customWidth="1"/>
    <col min="6148" max="6148" width="29.7109375" style="31" customWidth="1"/>
    <col min="6149" max="6149" width="13.42578125" style="31" customWidth="1"/>
    <col min="6150" max="6150" width="13.85546875" style="31" customWidth="1"/>
    <col min="6151" max="6155" width="16.5703125" style="31" customWidth="1"/>
    <col min="6156" max="6156" width="20.5703125" style="31" customWidth="1"/>
    <col min="6157" max="6157" width="21.140625" style="31" customWidth="1"/>
    <col min="6158" max="6158" width="9.5703125" style="31" customWidth="1"/>
    <col min="6159" max="6159" width="0.42578125" style="31" customWidth="1"/>
    <col min="6160" max="6166" width="6.42578125" style="31" customWidth="1"/>
    <col min="6167" max="6395" width="11.42578125" style="31"/>
    <col min="6396" max="6396" width="1" style="31" customWidth="1"/>
    <col min="6397" max="6397" width="4.28515625" style="31" customWidth="1"/>
    <col min="6398" max="6398" width="34.7109375" style="31" customWidth="1"/>
    <col min="6399" max="6399" width="0" style="31" hidden="1" customWidth="1"/>
    <col min="6400" max="6400" width="20" style="31" customWidth="1"/>
    <col min="6401" max="6401" width="20.85546875" style="31" customWidth="1"/>
    <col min="6402" max="6402" width="25" style="31" customWidth="1"/>
    <col min="6403" max="6403" width="18.7109375" style="31" customWidth="1"/>
    <col min="6404" max="6404" width="29.7109375" style="31" customWidth="1"/>
    <col min="6405" max="6405" width="13.42578125" style="31" customWidth="1"/>
    <col min="6406" max="6406" width="13.85546875" style="31" customWidth="1"/>
    <col min="6407" max="6411" width="16.5703125" style="31" customWidth="1"/>
    <col min="6412" max="6412" width="20.5703125" style="31" customWidth="1"/>
    <col min="6413" max="6413" width="21.140625" style="31" customWidth="1"/>
    <col min="6414" max="6414" width="9.5703125" style="31" customWidth="1"/>
    <col min="6415" max="6415" width="0.42578125" style="31" customWidth="1"/>
    <col min="6416" max="6422" width="6.42578125" style="31" customWidth="1"/>
    <col min="6423" max="6651" width="11.42578125" style="31"/>
    <col min="6652" max="6652" width="1" style="31" customWidth="1"/>
    <col min="6653" max="6653" width="4.28515625" style="31" customWidth="1"/>
    <col min="6654" max="6654" width="34.7109375" style="31" customWidth="1"/>
    <col min="6655" max="6655" width="0" style="31" hidden="1" customWidth="1"/>
    <col min="6656" max="6656" width="20" style="31" customWidth="1"/>
    <col min="6657" max="6657" width="20.85546875" style="31" customWidth="1"/>
    <col min="6658" max="6658" width="25" style="31" customWidth="1"/>
    <col min="6659" max="6659" width="18.7109375" style="31" customWidth="1"/>
    <col min="6660" max="6660" width="29.7109375" style="31" customWidth="1"/>
    <col min="6661" max="6661" width="13.42578125" style="31" customWidth="1"/>
    <col min="6662" max="6662" width="13.85546875" style="31" customWidth="1"/>
    <col min="6663" max="6667" width="16.5703125" style="31" customWidth="1"/>
    <col min="6668" max="6668" width="20.5703125" style="31" customWidth="1"/>
    <col min="6669" max="6669" width="21.140625" style="31" customWidth="1"/>
    <col min="6670" max="6670" width="9.5703125" style="31" customWidth="1"/>
    <col min="6671" max="6671" width="0.42578125" style="31" customWidth="1"/>
    <col min="6672" max="6678" width="6.42578125" style="31" customWidth="1"/>
    <col min="6679" max="6907" width="11.42578125" style="31"/>
    <col min="6908" max="6908" width="1" style="31" customWidth="1"/>
    <col min="6909" max="6909" width="4.28515625" style="31" customWidth="1"/>
    <col min="6910" max="6910" width="34.7109375" style="31" customWidth="1"/>
    <col min="6911" max="6911" width="0" style="31" hidden="1" customWidth="1"/>
    <col min="6912" max="6912" width="20" style="31" customWidth="1"/>
    <col min="6913" max="6913" width="20.85546875" style="31" customWidth="1"/>
    <col min="6914" max="6914" width="25" style="31" customWidth="1"/>
    <col min="6915" max="6915" width="18.7109375" style="31" customWidth="1"/>
    <col min="6916" max="6916" width="29.7109375" style="31" customWidth="1"/>
    <col min="6917" max="6917" width="13.42578125" style="31" customWidth="1"/>
    <col min="6918" max="6918" width="13.85546875" style="31" customWidth="1"/>
    <col min="6919" max="6923" width="16.5703125" style="31" customWidth="1"/>
    <col min="6924" max="6924" width="20.5703125" style="31" customWidth="1"/>
    <col min="6925" max="6925" width="21.140625" style="31" customWidth="1"/>
    <col min="6926" max="6926" width="9.5703125" style="31" customWidth="1"/>
    <col min="6927" max="6927" width="0.42578125" style="31" customWidth="1"/>
    <col min="6928" max="6934" width="6.42578125" style="31" customWidth="1"/>
    <col min="6935" max="7163" width="11.42578125" style="31"/>
    <col min="7164" max="7164" width="1" style="31" customWidth="1"/>
    <col min="7165" max="7165" width="4.28515625" style="31" customWidth="1"/>
    <col min="7166" max="7166" width="34.7109375" style="31" customWidth="1"/>
    <col min="7167" max="7167" width="0" style="31" hidden="1" customWidth="1"/>
    <col min="7168" max="7168" width="20" style="31" customWidth="1"/>
    <col min="7169" max="7169" width="20.85546875" style="31" customWidth="1"/>
    <col min="7170" max="7170" width="25" style="31" customWidth="1"/>
    <col min="7171" max="7171" width="18.7109375" style="31" customWidth="1"/>
    <col min="7172" max="7172" width="29.7109375" style="31" customWidth="1"/>
    <col min="7173" max="7173" width="13.42578125" style="31" customWidth="1"/>
    <col min="7174" max="7174" width="13.85546875" style="31" customWidth="1"/>
    <col min="7175" max="7179" width="16.5703125" style="31" customWidth="1"/>
    <col min="7180" max="7180" width="20.5703125" style="31" customWidth="1"/>
    <col min="7181" max="7181" width="21.140625" style="31" customWidth="1"/>
    <col min="7182" max="7182" width="9.5703125" style="31" customWidth="1"/>
    <col min="7183" max="7183" width="0.42578125" style="31" customWidth="1"/>
    <col min="7184" max="7190" width="6.42578125" style="31" customWidth="1"/>
    <col min="7191" max="7419" width="11.42578125" style="31"/>
    <col min="7420" max="7420" width="1" style="31" customWidth="1"/>
    <col min="7421" max="7421" width="4.28515625" style="31" customWidth="1"/>
    <col min="7422" max="7422" width="34.7109375" style="31" customWidth="1"/>
    <col min="7423" max="7423" width="0" style="31" hidden="1" customWidth="1"/>
    <col min="7424" max="7424" width="20" style="31" customWidth="1"/>
    <col min="7425" max="7425" width="20.85546875" style="31" customWidth="1"/>
    <col min="7426" max="7426" width="25" style="31" customWidth="1"/>
    <col min="7427" max="7427" width="18.7109375" style="31" customWidth="1"/>
    <col min="7428" max="7428" width="29.7109375" style="31" customWidth="1"/>
    <col min="7429" max="7429" width="13.42578125" style="31" customWidth="1"/>
    <col min="7430" max="7430" width="13.85546875" style="31" customWidth="1"/>
    <col min="7431" max="7435" width="16.5703125" style="31" customWidth="1"/>
    <col min="7436" max="7436" width="20.5703125" style="31" customWidth="1"/>
    <col min="7437" max="7437" width="21.140625" style="31" customWidth="1"/>
    <col min="7438" max="7438" width="9.5703125" style="31" customWidth="1"/>
    <col min="7439" max="7439" width="0.42578125" style="31" customWidth="1"/>
    <col min="7440" max="7446" width="6.42578125" style="31" customWidth="1"/>
    <col min="7447" max="7675" width="11.42578125" style="31"/>
    <col min="7676" max="7676" width="1" style="31" customWidth="1"/>
    <col min="7677" max="7677" width="4.28515625" style="31" customWidth="1"/>
    <col min="7678" max="7678" width="34.7109375" style="31" customWidth="1"/>
    <col min="7679" max="7679" width="0" style="31" hidden="1" customWidth="1"/>
    <col min="7680" max="7680" width="20" style="31" customWidth="1"/>
    <col min="7681" max="7681" width="20.85546875" style="31" customWidth="1"/>
    <col min="7682" max="7682" width="25" style="31" customWidth="1"/>
    <col min="7683" max="7683" width="18.7109375" style="31" customWidth="1"/>
    <col min="7684" max="7684" width="29.7109375" style="31" customWidth="1"/>
    <col min="7685" max="7685" width="13.42578125" style="31" customWidth="1"/>
    <col min="7686" max="7686" width="13.85546875" style="31" customWidth="1"/>
    <col min="7687" max="7691" width="16.5703125" style="31" customWidth="1"/>
    <col min="7692" max="7692" width="20.5703125" style="31" customWidth="1"/>
    <col min="7693" max="7693" width="21.140625" style="31" customWidth="1"/>
    <col min="7694" max="7694" width="9.5703125" style="31" customWidth="1"/>
    <col min="7695" max="7695" width="0.42578125" style="31" customWidth="1"/>
    <col min="7696" max="7702" width="6.42578125" style="31" customWidth="1"/>
    <col min="7703" max="7931" width="11.42578125" style="31"/>
    <col min="7932" max="7932" width="1" style="31" customWidth="1"/>
    <col min="7933" max="7933" width="4.28515625" style="31" customWidth="1"/>
    <col min="7934" max="7934" width="34.7109375" style="31" customWidth="1"/>
    <col min="7935" max="7935" width="0" style="31" hidden="1" customWidth="1"/>
    <col min="7936" max="7936" width="20" style="31" customWidth="1"/>
    <col min="7937" max="7937" width="20.85546875" style="31" customWidth="1"/>
    <col min="7938" max="7938" width="25" style="31" customWidth="1"/>
    <col min="7939" max="7939" width="18.7109375" style="31" customWidth="1"/>
    <col min="7940" max="7940" width="29.7109375" style="31" customWidth="1"/>
    <col min="7941" max="7941" width="13.42578125" style="31" customWidth="1"/>
    <col min="7942" max="7942" width="13.85546875" style="31" customWidth="1"/>
    <col min="7943" max="7947" width="16.5703125" style="31" customWidth="1"/>
    <col min="7948" max="7948" width="20.5703125" style="31" customWidth="1"/>
    <col min="7949" max="7949" width="21.140625" style="31" customWidth="1"/>
    <col min="7950" max="7950" width="9.5703125" style="31" customWidth="1"/>
    <col min="7951" max="7951" width="0.42578125" style="31" customWidth="1"/>
    <col min="7952" max="7958" width="6.42578125" style="31" customWidth="1"/>
    <col min="7959" max="8187" width="11.42578125" style="31"/>
    <col min="8188" max="8188" width="1" style="31" customWidth="1"/>
    <col min="8189" max="8189" width="4.28515625" style="31" customWidth="1"/>
    <col min="8190" max="8190" width="34.7109375" style="31" customWidth="1"/>
    <col min="8191" max="8191" width="0" style="31" hidden="1" customWidth="1"/>
    <col min="8192" max="8192" width="20" style="31" customWidth="1"/>
    <col min="8193" max="8193" width="20.85546875" style="31" customWidth="1"/>
    <col min="8194" max="8194" width="25" style="31" customWidth="1"/>
    <col min="8195" max="8195" width="18.7109375" style="31" customWidth="1"/>
    <col min="8196" max="8196" width="29.7109375" style="31" customWidth="1"/>
    <col min="8197" max="8197" width="13.42578125" style="31" customWidth="1"/>
    <col min="8198" max="8198" width="13.85546875" style="31" customWidth="1"/>
    <col min="8199" max="8203" width="16.5703125" style="31" customWidth="1"/>
    <col min="8204" max="8204" width="20.5703125" style="31" customWidth="1"/>
    <col min="8205" max="8205" width="21.140625" style="31" customWidth="1"/>
    <col min="8206" max="8206" width="9.5703125" style="31" customWidth="1"/>
    <col min="8207" max="8207" width="0.42578125" style="31" customWidth="1"/>
    <col min="8208" max="8214" width="6.42578125" style="31" customWidth="1"/>
    <col min="8215" max="8443" width="11.42578125" style="31"/>
    <col min="8444" max="8444" width="1" style="31" customWidth="1"/>
    <col min="8445" max="8445" width="4.28515625" style="31" customWidth="1"/>
    <col min="8446" max="8446" width="34.7109375" style="31" customWidth="1"/>
    <col min="8447" max="8447" width="0" style="31" hidden="1" customWidth="1"/>
    <col min="8448" max="8448" width="20" style="31" customWidth="1"/>
    <col min="8449" max="8449" width="20.85546875" style="31" customWidth="1"/>
    <col min="8450" max="8450" width="25" style="31" customWidth="1"/>
    <col min="8451" max="8451" width="18.7109375" style="31" customWidth="1"/>
    <col min="8452" max="8452" width="29.7109375" style="31" customWidth="1"/>
    <col min="8453" max="8453" width="13.42578125" style="31" customWidth="1"/>
    <col min="8454" max="8454" width="13.85546875" style="31" customWidth="1"/>
    <col min="8455" max="8459" width="16.5703125" style="31" customWidth="1"/>
    <col min="8460" max="8460" width="20.5703125" style="31" customWidth="1"/>
    <col min="8461" max="8461" width="21.140625" style="31" customWidth="1"/>
    <col min="8462" max="8462" width="9.5703125" style="31" customWidth="1"/>
    <col min="8463" max="8463" width="0.42578125" style="31" customWidth="1"/>
    <col min="8464" max="8470" width="6.42578125" style="31" customWidth="1"/>
    <col min="8471" max="8699" width="11.42578125" style="31"/>
    <col min="8700" max="8700" width="1" style="31" customWidth="1"/>
    <col min="8701" max="8701" width="4.28515625" style="31" customWidth="1"/>
    <col min="8702" max="8702" width="34.7109375" style="31" customWidth="1"/>
    <col min="8703" max="8703" width="0" style="31" hidden="1" customWidth="1"/>
    <col min="8704" max="8704" width="20" style="31" customWidth="1"/>
    <col min="8705" max="8705" width="20.85546875" style="31" customWidth="1"/>
    <col min="8706" max="8706" width="25" style="31" customWidth="1"/>
    <col min="8707" max="8707" width="18.7109375" style="31" customWidth="1"/>
    <col min="8708" max="8708" width="29.7109375" style="31" customWidth="1"/>
    <col min="8709" max="8709" width="13.42578125" style="31" customWidth="1"/>
    <col min="8710" max="8710" width="13.85546875" style="31" customWidth="1"/>
    <col min="8711" max="8715" width="16.5703125" style="31" customWidth="1"/>
    <col min="8716" max="8716" width="20.5703125" style="31" customWidth="1"/>
    <col min="8717" max="8717" width="21.140625" style="31" customWidth="1"/>
    <col min="8718" max="8718" width="9.5703125" style="31" customWidth="1"/>
    <col min="8719" max="8719" width="0.42578125" style="31" customWidth="1"/>
    <col min="8720" max="8726" width="6.42578125" style="31" customWidth="1"/>
    <col min="8727" max="8955" width="11.42578125" style="31"/>
    <col min="8956" max="8956" width="1" style="31" customWidth="1"/>
    <col min="8957" max="8957" width="4.28515625" style="31" customWidth="1"/>
    <col min="8958" max="8958" width="34.7109375" style="31" customWidth="1"/>
    <col min="8959" max="8959" width="0" style="31" hidden="1" customWidth="1"/>
    <col min="8960" max="8960" width="20" style="31" customWidth="1"/>
    <col min="8961" max="8961" width="20.85546875" style="31" customWidth="1"/>
    <col min="8962" max="8962" width="25" style="31" customWidth="1"/>
    <col min="8963" max="8963" width="18.7109375" style="31" customWidth="1"/>
    <col min="8964" max="8964" width="29.7109375" style="31" customWidth="1"/>
    <col min="8965" max="8965" width="13.42578125" style="31" customWidth="1"/>
    <col min="8966" max="8966" width="13.85546875" style="31" customWidth="1"/>
    <col min="8967" max="8971" width="16.5703125" style="31" customWidth="1"/>
    <col min="8972" max="8972" width="20.5703125" style="31" customWidth="1"/>
    <col min="8973" max="8973" width="21.140625" style="31" customWidth="1"/>
    <col min="8974" max="8974" width="9.5703125" style="31" customWidth="1"/>
    <col min="8975" max="8975" width="0.42578125" style="31" customWidth="1"/>
    <col min="8976" max="8982" width="6.42578125" style="31" customWidth="1"/>
    <col min="8983" max="9211" width="11.42578125" style="31"/>
    <col min="9212" max="9212" width="1" style="31" customWidth="1"/>
    <col min="9213" max="9213" width="4.28515625" style="31" customWidth="1"/>
    <col min="9214" max="9214" width="34.7109375" style="31" customWidth="1"/>
    <col min="9215" max="9215" width="0" style="31" hidden="1" customWidth="1"/>
    <col min="9216" max="9216" width="20" style="31" customWidth="1"/>
    <col min="9217" max="9217" width="20.85546875" style="31" customWidth="1"/>
    <col min="9218" max="9218" width="25" style="31" customWidth="1"/>
    <col min="9219" max="9219" width="18.7109375" style="31" customWidth="1"/>
    <col min="9220" max="9220" width="29.7109375" style="31" customWidth="1"/>
    <col min="9221" max="9221" width="13.42578125" style="31" customWidth="1"/>
    <col min="9222" max="9222" width="13.85546875" style="31" customWidth="1"/>
    <col min="9223" max="9227" width="16.5703125" style="31" customWidth="1"/>
    <col min="9228" max="9228" width="20.5703125" style="31" customWidth="1"/>
    <col min="9229" max="9229" width="21.140625" style="31" customWidth="1"/>
    <col min="9230" max="9230" width="9.5703125" style="31" customWidth="1"/>
    <col min="9231" max="9231" width="0.42578125" style="31" customWidth="1"/>
    <col min="9232" max="9238" width="6.42578125" style="31" customWidth="1"/>
    <col min="9239" max="9467" width="11.42578125" style="31"/>
    <col min="9468" max="9468" width="1" style="31" customWidth="1"/>
    <col min="9469" max="9469" width="4.28515625" style="31" customWidth="1"/>
    <col min="9470" max="9470" width="34.7109375" style="31" customWidth="1"/>
    <col min="9471" max="9471" width="0" style="31" hidden="1" customWidth="1"/>
    <col min="9472" max="9472" width="20" style="31" customWidth="1"/>
    <col min="9473" max="9473" width="20.85546875" style="31" customWidth="1"/>
    <col min="9474" max="9474" width="25" style="31" customWidth="1"/>
    <col min="9475" max="9475" width="18.7109375" style="31" customWidth="1"/>
    <col min="9476" max="9476" width="29.7109375" style="31" customWidth="1"/>
    <col min="9477" max="9477" width="13.42578125" style="31" customWidth="1"/>
    <col min="9478" max="9478" width="13.85546875" style="31" customWidth="1"/>
    <col min="9479" max="9483" width="16.5703125" style="31" customWidth="1"/>
    <col min="9484" max="9484" width="20.5703125" style="31" customWidth="1"/>
    <col min="9485" max="9485" width="21.140625" style="31" customWidth="1"/>
    <col min="9486" max="9486" width="9.5703125" style="31" customWidth="1"/>
    <col min="9487" max="9487" width="0.42578125" style="31" customWidth="1"/>
    <col min="9488" max="9494" width="6.42578125" style="31" customWidth="1"/>
    <col min="9495" max="9723" width="11.42578125" style="31"/>
    <col min="9724" max="9724" width="1" style="31" customWidth="1"/>
    <col min="9725" max="9725" width="4.28515625" style="31" customWidth="1"/>
    <col min="9726" max="9726" width="34.7109375" style="31" customWidth="1"/>
    <col min="9727" max="9727" width="0" style="31" hidden="1" customWidth="1"/>
    <col min="9728" max="9728" width="20" style="31" customWidth="1"/>
    <col min="9729" max="9729" width="20.85546875" style="31" customWidth="1"/>
    <col min="9730" max="9730" width="25" style="31" customWidth="1"/>
    <col min="9731" max="9731" width="18.7109375" style="31" customWidth="1"/>
    <col min="9732" max="9732" width="29.7109375" style="31" customWidth="1"/>
    <col min="9733" max="9733" width="13.42578125" style="31" customWidth="1"/>
    <col min="9734" max="9734" width="13.85546875" style="31" customWidth="1"/>
    <col min="9735" max="9739" width="16.5703125" style="31" customWidth="1"/>
    <col min="9740" max="9740" width="20.5703125" style="31" customWidth="1"/>
    <col min="9741" max="9741" width="21.140625" style="31" customWidth="1"/>
    <col min="9742" max="9742" width="9.5703125" style="31" customWidth="1"/>
    <col min="9743" max="9743" width="0.42578125" style="31" customWidth="1"/>
    <col min="9744" max="9750" width="6.42578125" style="31" customWidth="1"/>
    <col min="9751" max="9979" width="11.42578125" style="31"/>
    <col min="9980" max="9980" width="1" style="31" customWidth="1"/>
    <col min="9981" max="9981" width="4.28515625" style="31" customWidth="1"/>
    <col min="9982" max="9982" width="34.7109375" style="31" customWidth="1"/>
    <col min="9983" max="9983" width="0" style="31" hidden="1" customWidth="1"/>
    <col min="9984" max="9984" width="20" style="31" customWidth="1"/>
    <col min="9985" max="9985" width="20.85546875" style="31" customWidth="1"/>
    <col min="9986" max="9986" width="25" style="31" customWidth="1"/>
    <col min="9987" max="9987" width="18.7109375" style="31" customWidth="1"/>
    <col min="9988" max="9988" width="29.7109375" style="31" customWidth="1"/>
    <col min="9989" max="9989" width="13.42578125" style="31" customWidth="1"/>
    <col min="9990" max="9990" width="13.85546875" style="31" customWidth="1"/>
    <col min="9991" max="9995" width="16.5703125" style="31" customWidth="1"/>
    <col min="9996" max="9996" width="20.5703125" style="31" customWidth="1"/>
    <col min="9997" max="9997" width="21.140625" style="31" customWidth="1"/>
    <col min="9998" max="9998" width="9.5703125" style="31" customWidth="1"/>
    <col min="9999" max="9999" width="0.42578125" style="31" customWidth="1"/>
    <col min="10000" max="10006" width="6.42578125" style="31" customWidth="1"/>
    <col min="10007" max="10235" width="11.42578125" style="31"/>
    <col min="10236" max="10236" width="1" style="31" customWidth="1"/>
    <col min="10237" max="10237" width="4.28515625" style="31" customWidth="1"/>
    <col min="10238" max="10238" width="34.7109375" style="31" customWidth="1"/>
    <col min="10239" max="10239" width="0" style="31" hidden="1" customWidth="1"/>
    <col min="10240" max="10240" width="20" style="31" customWidth="1"/>
    <col min="10241" max="10241" width="20.85546875" style="31" customWidth="1"/>
    <col min="10242" max="10242" width="25" style="31" customWidth="1"/>
    <col min="10243" max="10243" width="18.7109375" style="31" customWidth="1"/>
    <col min="10244" max="10244" width="29.7109375" style="31" customWidth="1"/>
    <col min="10245" max="10245" width="13.42578125" style="31" customWidth="1"/>
    <col min="10246" max="10246" width="13.85546875" style="31" customWidth="1"/>
    <col min="10247" max="10251" width="16.5703125" style="31" customWidth="1"/>
    <col min="10252" max="10252" width="20.5703125" style="31" customWidth="1"/>
    <col min="10253" max="10253" width="21.140625" style="31" customWidth="1"/>
    <col min="10254" max="10254" width="9.5703125" style="31" customWidth="1"/>
    <col min="10255" max="10255" width="0.42578125" style="31" customWidth="1"/>
    <col min="10256" max="10262" width="6.42578125" style="31" customWidth="1"/>
    <col min="10263" max="10491" width="11.42578125" style="31"/>
    <col min="10492" max="10492" width="1" style="31" customWidth="1"/>
    <col min="10493" max="10493" width="4.28515625" style="31" customWidth="1"/>
    <col min="10494" max="10494" width="34.7109375" style="31" customWidth="1"/>
    <col min="10495" max="10495" width="0" style="31" hidden="1" customWidth="1"/>
    <col min="10496" max="10496" width="20" style="31" customWidth="1"/>
    <col min="10497" max="10497" width="20.85546875" style="31" customWidth="1"/>
    <col min="10498" max="10498" width="25" style="31" customWidth="1"/>
    <col min="10499" max="10499" width="18.7109375" style="31" customWidth="1"/>
    <col min="10500" max="10500" width="29.7109375" style="31" customWidth="1"/>
    <col min="10501" max="10501" width="13.42578125" style="31" customWidth="1"/>
    <col min="10502" max="10502" width="13.85546875" style="31" customWidth="1"/>
    <col min="10503" max="10507" width="16.5703125" style="31" customWidth="1"/>
    <col min="10508" max="10508" width="20.5703125" style="31" customWidth="1"/>
    <col min="10509" max="10509" width="21.140625" style="31" customWidth="1"/>
    <col min="10510" max="10510" width="9.5703125" style="31" customWidth="1"/>
    <col min="10511" max="10511" width="0.42578125" style="31" customWidth="1"/>
    <col min="10512" max="10518" width="6.42578125" style="31" customWidth="1"/>
    <col min="10519" max="10747" width="11.42578125" style="31"/>
    <col min="10748" max="10748" width="1" style="31" customWidth="1"/>
    <col min="10749" max="10749" width="4.28515625" style="31" customWidth="1"/>
    <col min="10750" max="10750" width="34.7109375" style="31" customWidth="1"/>
    <col min="10751" max="10751" width="0" style="31" hidden="1" customWidth="1"/>
    <col min="10752" max="10752" width="20" style="31" customWidth="1"/>
    <col min="10753" max="10753" width="20.85546875" style="31" customWidth="1"/>
    <col min="10754" max="10754" width="25" style="31" customWidth="1"/>
    <col min="10755" max="10755" width="18.7109375" style="31" customWidth="1"/>
    <col min="10756" max="10756" width="29.7109375" style="31" customWidth="1"/>
    <col min="10757" max="10757" width="13.42578125" style="31" customWidth="1"/>
    <col min="10758" max="10758" width="13.85546875" style="31" customWidth="1"/>
    <col min="10759" max="10763" width="16.5703125" style="31" customWidth="1"/>
    <col min="10764" max="10764" width="20.5703125" style="31" customWidth="1"/>
    <col min="10765" max="10765" width="21.140625" style="31" customWidth="1"/>
    <col min="10766" max="10766" width="9.5703125" style="31" customWidth="1"/>
    <col min="10767" max="10767" width="0.42578125" style="31" customWidth="1"/>
    <col min="10768" max="10774" width="6.42578125" style="31" customWidth="1"/>
    <col min="10775" max="11003" width="11.42578125" style="31"/>
    <col min="11004" max="11004" width="1" style="31" customWidth="1"/>
    <col min="11005" max="11005" width="4.28515625" style="31" customWidth="1"/>
    <col min="11006" max="11006" width="34.7109375" style="31" customWidth="1"/>
    <col min="11007" max="11007" width="0" style="31" hidden="1" customWidth="1"/>
    <col min="11008" max="11008" width="20" style="31" customWidth="1"/>
    <col min="11009" max="11009" width="20.85546875" style="31" customWidth="1"/>
    <col min="11010" max="11010" width="25" style="31" customWidth="1"/>
    <col min="11011" max="11011" width="18.7109375" style="31" customWidth="1"/>
    <col min="11012" max="11012" width="29.7109375" style="31" customWidth="1"/>
    <col min="11013" max="11013" width="13.42578125" style="31" customWidth="1"/>
    <col min="11014" max="11014" width="13.85546875" style="31" customWidth="1"/>
    <col min="11015" max="11019" width="16.5703125" style="31" customWidth="1"/>
    <col min="11020" max="11020" width="20.5703125" style="31" customWidth="1"/>
    <col min="11021" max="11021" width="21.140625" style="31" customWidth="1"/>
    <col min="11022" max="11022" width="9.5703125" style="31" customWidth="1"/>
    <col min="11023" max="11023" width="0.42578125" style="31" customWidth="1"/>
    <col min="11024" max="11030" width="6.42578125" style="31" customWidth="1"/>
    <col min="11031" max="11259" width="11.42578125" style="31"/>
    <col min="11260" max="11260" width="1" style="31" customWidth="1"/>
    <col min="11261" max="11261" width="4.28515625" style="31" customWidth="1"/>
    <col min="11262" max="11262" width="34.7109375" style="31" customWidth="1"/>
    <col min="11263" max="11263" width="0" style="31" hidden="1" customWidth="1"/>
    <col min="11264" max="11264" width="20" style="31" customWidth="1"/>
    <col min="11265" max="11265" width="20.85546875" style="31" customWidth="1"/>
    <col min="11266" max="11266" width="25" style="31" customWidth="1"/>
    <col min="11267" max="11267" width="18.7109375" style="31" customWidth="1"/>
    <col min="11268" max="11268" width="29.7109375" style="31" customWidth="1"/>
    <col min="11269" max="11269" width="13.42578125" style="31" customWidth="1"/>
    <col min="11270" max="11270" width="13.85546875" style="31" customWidth="1"/>
    <col min="11271" max="11275" width="16.5703125" style="31" customWidth="1"/>
    <col min="11276" max="11276" width="20.5703125" style="31" customWidth="1"/>
    <col min="11277" max="11277" width="21.140625" style="31" customWidth="1"/>
    <col min="11278" max="11278" width="9.5703125" style="31" customWidth="1"/>
    <col min="11279" max="11279" width="0.42578125" style="31" customWidth="1"/>
    <col min="11280" max="11286" width="6.42578125" style="31" customWidth="1"/>
    <col min="11287" max="11515" width="11.42578125" style="31"/>
    <col min="11516" max="11516" width="1" style="31" customWidth="1"/>
    <col min="11517" max="11517" width="4.28515625" style="31" customWidth="1"/>
    <col min="11518" max="11518" width="34.7109375" style="31" customWidth="1"/>
    <col min="11519" max="11519" width="0" style="31" hidden="1" customWidth="1"/>
    <col min="11520" max="11520" width="20" style="31" customWidth="1"/>
    <col min="11521" max="11521" width="20.85546875" style="31" customWidth="1"/>
    <col min="11522" max="11522" width="25" style="31" customWidth="1"/>
    <col min="11523" max="11523" width="18.7109375" style="31" customWidth="1"/>
    <col min="11524" max="11524" width="29.7109375" style="31" customWidth="1"/>
    <col min="11525" max="11525" width="13.42578125" style="31" customWidth="1"/>
    <col min="11526" max="11526" width="13.85546875" style="31" customWidth="1"/>
    <col min="11527" max="11531" width="16.5703125" style="31" customWidth="1"/>
    <col min="11532" max="11532" width="20.5703125" style="31" customWidth="1"/>
    <col min="11533" max="11533" width="21.140625" style="31" customWidth="1"/>
    <col min="11534" max="11534" width="9.5703125" style="31" customWidth="1"/>
    <col min="11535" max="11535" width="0.42578125" style="31" customWidth="1"/>
    <col min="11536" max="11542" width="6.42578125" style="31" customWidth="1"/>
    <col min="11543" max="11771" width="11.42578125" style="31"/>
    <col min="11772" max="11772" width="1" style="31" customWidth="1"/>
    <col min="11773" max="11773" width="4.28515625" style="31" customWidth="1"/>
    <col min="11774" max="11774" width="34.7109375" style="31" customWidth="1"/>
    <col min="11775" max="11775" width="0" style="31" hidden="1" customWidth="1"/>
    <col min="11776" max="11776" width="20" style="31" customWidth="1"/>
    <col min="11777" max="11777" width="20.85546875" style="31" customWidth="1"/>
    <col min="11778" max="11778" width="25" style="31" customWidth="1"/>
    <col min="11779" max="11779" width="18.7109375" style="31" customWidth="1"/>
    <col min="11780" max="11780" width="29.7109375" style="31" customWidth="1"/>
    <col min="11781" max="11781" width="13.42578125" style="31" customWidth="1"/>
    <col min="11782" max="11782" width="13.85546875" style="31" customWidth="1"/>
    <col min="11783" max="11787" width="16.5703125" style="31" customWidth="1"/>
    <col min="11788" max="11788" width="20.5703125" style="31" customWidth="1"/>
    <col min="11789" max="11789" width="21.140625" style="31" customWidth="1"/>
    <col min="11790" max="11790" width="9.5703125" style="31" customWidth="1"/>
    <col min="11791" max="11791" width="0.42578125" style="31" customWidth="1"/>
    <col min="11792" max="11798" width="6.42578125" style="31" customWidth="1"/>
    <col min="11799" max="12027" width="11.42578125" style="31"/>
    <col min="12028" max="12028" width="1" style="31" customWidth="1"/>
    <col min="12029" max="12029" width="4.28515625" style="31" customWidth="1"/>
    <col min="12030" max="12030" width="34.7109375" style="31" customWidth="1"/>
    <col min="12031" max="12031" width="0" style="31" hidden="1" customWidth="1"/>
    <col min="12032" max="12032" width="20" style="31" customWidth="1"/>
    <col min="12033" max="12033" width="20.85546875" style="31" customWidth="1"/>
    <col min="12034" max="12034" width="25" style="31" customWidth="1"/>
    <col min="12035" max="12035" width="18.7109375" style="31" customWidth="1"/>
    <col min="12036" max="12036" width="29.7109375" style="31" customWidth="1"/>
    <col min="12037" max="12037" width="13.42578125" style="31" customWidth="1"/>
    <col min="12038" max="12038" width="13.85546875" style="31" customWidth="1"/>
    <col min="12039" max="12043" width="16.5703125" style="31" customWidth="1"/>
    <col min="12044" max="12044" width="20.5703125" style="31" customWidth="1"/>
    <col min="12045" max="12045" width="21.140625" style="31" customWidth="1"/>
    <col min="12046" max="12046" width="9.5703125" style="31" customWidth="1"/>
    <col min="12047" max="12047" width="0.42578125" style="31" customWidth="1"/>
    <col min="12048" max="12054" width="6.42578125" style="31" customWidth="1"/>
    <col min="12055" max="12283" width="11.42578125" style="31"/>
    <col min="12284" max="12284" width="1" style="31" customWidth="1"/>
    <col min="12285" max="12285" width="4.28515625" style="31" customWidth="1"/>
    <col min="12286" max="12286" width="34.7109375" style="31" customWidth="1"/>
    <col min="12287" max="12287" width="0" style="31" hidden="1" customWidth="1"/>
    <col min="12288" max="12288" width="20" style="31" customWidth="1"/>
    <col min="12289" max="12289" width="20.85546875" style="31" customWidth="1"/>
    <col min="12290" max="12290" width="25" style="31" customWidth="1"/>
    <col min="12291" max="12291" width="18.7109375" style="31" customWidth="1"/>
    <col min="12292" max="12292" width="29.7109375" style="31" customWidth="1"/>
    <col min="12293" max="12293" width="13.42578125" style="31" customWidth="1"/>
    <col min="12294" max="12294" width="13.85546875" style="31" customWidth="1"/>
    <col min="12295" max="12299" width="16.5703125" style="31" customWidth="1"/>
    <col min="12300" max="12300" width="20.5703125" style="31" customWidth="1"/>
    <col min="12301" max="12301" width="21.140625" style="31" customWidth="1"/>
    <col min="12302" max="12302" width="9.5703125" style="31" customWidth="1"/>
    <col min="12303" max="12303" width="0.42578125" style="31" customWidth="1"/>
    <col min="12304" max="12310" width="6.42578125" style="31" customWidth="1"/>
    <col min="12311" max="12539" width="11.42578125" style="31"/>
    <col min="12540" max="12540" width="1" style="31" customWidth="1"/>
    <col min="12541" max="12541" width="4.28515625" style="31" customWidth="1"/>
    <col min="12542" max="12542" width="34.7109375" style="31" customWidth="1"/>
    <col min="12543" max="12543" width="0" style="31" hidden="1" customWidth="1"/>
    <col min="12544" max="12544" width="20" style="31" customWidth="1"/>
    <col min="12545" max="12545" width="20.85546875" style="31" customWidth="1"/>
    <col min="12546" max="12546" width="25" style="31" customWidth="1"/>
    <col min="12547" max="12547" width="18.7109375" style="31" customWidth="1"/>
    <col min="12548" max="12548" width="29.7109375" style="31" customWidth="1"/>
    <col min="12549" max="12549" width="13.42578125" style="31" customWidth="1"/>
    <col min="12550" max="12550" width="13.85546875" style="31" customWidth="1"/>
    <col min="12551" max="12555" width="16.5703125" style="31" customWidth="1"/>
    <col min="12556" max="12556" width="20.5703125" style="31" customWidth="1"/>
    <col min="12557" max="12557" width="21.140625" style="31" customWidth="1"/>
    <col min="12558" max="12558" width="9.5703125" style="31" customWidth="1"/>
    <col min="12559" max="12559" width="0.42578125" style="31" customWidth="1"/>
    <col min="12560" max="12566" width="6.42578125" style="31" customWidth="1"/>
    <col min="12567" max="12795" width="11.42578125" style="31"/>
    <col min="12796" max="12796" width="1" style="31" customWidth="1"/>
    <col min="12797" max="12797" width="4.28515625" style="31" customWidth="1"/>
    <col min="12798" max="12798" width="34.7109375" style="31" customWidth="1"/>
    <col min="12799" max="12799" width="0" style="31" hidden="1" customWidth="1"/>
    <col min="12800" max="12800" width="20" style="31" customWidth="1"/>
    <col min="12801" max="12801" width="20.85546875" style="31" customWidth="1"/>
    <col min="12802" max="12802" width="25" style="31" customWidth="1"/>
    <col min="12803" max="12803" width="18.7109375" style="31" customWidth="1"/>
    <col min="12804" max="12804" width="29.7109375" style="31" customWidth="1"/>
    <col min="12805" max="12805" width="13.42578125" style="31" customWidth="1"/>
    <col min="12806" max="12806" width="13.85546875" style="31" customWidth="1"/>
    <col min="12807" max="12811" width="16.5703125" style="31" customWidth="1"/>
    <col min="12812" max="12812" width="20.5703125" style="31" customWidth="1"/>
    <col min="12813" max="12813" width="21.140625" style="31" customWidth="1"/>
    <col min="12814" max="12814" width="9.5703125" style="31" customWidth="1"/>
    <col min="12815" max="12815" width="0.42578125" style="31" customWidth="1"/>
    <col min="12816" max="12822" width="6.42578125" style="31" customWidth="1"/>
    <col min="12823" max="13051" width="11.42578125" style="31"/>
    <col min="13052" max="13052" width="1" style="31" customWidth="1"/>
    <col min="13053" max="13053" width="4.28515625" style="31" customWidth="1"/>
    <col min="13054" max="13054" width="34.7109375" style="31" customWidth="1"/>
    <col min="13055" max="13055" width="0" style="31" hidden="1" customWidth="1"/>
    <col min="13056" max="13056" width="20" style="31" customWidth="1"/>
    <col min="13057" max="13057" width="20.85546875" style="31" customWidth="1"/>
    <col min="13058" max="13058" width="25" style="31" customWidth="1"/>
    <col min="13059" max="13059" width="18.7109375" style="31" customWidth="1"/>
    <col min="13060" max="13060" width="29.7109375" style="31" customWidth="1"/>
    <col min="13061" max="13061" width="13.42578125" style="31" customWidth="1"/>
    <col min="13062" max="13062" width="13.85546875" style="31" customWidth="1"/>
    <col min="13063" max="13067" width="16.5703125" style="31" customWidth="1"/>
    <col min="13068" max="13068" width="20.5703125" style="31" customWidth="1"/>
    <col min="13069" max="13069" width="21.140625" style="31" customWidth="1"/>
    <col min="13070" max="13070" width="9.5703125" style="31" customWidth="1"/>
    <col min="13071" max="13071" width="0.42578125" style="31" customWidth="1"/>
    <col min="13072" max="13078" width="6.42578125" style="31" customWidth="1"/>
    <col min="13079" max="13307" width="11.42578125" style="31"/>
    <col min="13308" max="13308" width="1" style="31" customWidth="1"/>
    <col min="13309" max="13309" width="4.28515625" style="31" customWidth="1"/>
    <col min="13310" max="13310" width="34.7109375" style="31" customWidth="1"/>
    <col min="13311" max="13311" width="0" style="31" hidden="1" customWidth="1"/>
    <col min="13312" max="13312" width="20" style="31" customWidth="1"/>
    <col min="13313" max="13313" width="20.85546875" style="31" customWidth="1"/>
    <col min="13314" max="13314" width="25" style="31" customWidth="1"/>
    <col min="13315" max="13315" width="18.7109375" style="31" customWidth="1"/>
    <col min="13316" max="13316" width="29.7109375" style="31" customWidth="1"/>
    <col min="13317" max="13317" width="13.42578125" style="31" customWidth="1"/>
    <col min="13318" max="13318" width="13.85546875" style="31" customWidth="1"/>
    <col min="13319" max="13323" width="16.5703125" style="31" customWidth="1"/>
    <col min="13324" max="13324" width="20.5703125" style="31" customWidth="1"/>
    <col min="13325" max="13325" width="21.140625" style="31" customWidth="1"/>
    <col min="13326" max="13326" width="9.5703125" style="31" customWidth="1"/>
    <col min="13327" max="13327" width="0.42578125" style="31" customWidth="1"/>
    <col min="13328" max="13334" width="6.42578125" style="31" customWidth="1"/>
    <col min="13335" max="13563" width="11.42578125" style="31"/>
    <col min="13564" max="13564" width="1" style="31" customWidth="1"/>
    <col min="13565" max="13565" width="4.28515625" style="31" customWidth="1"/>
    <col min="13566" max="13566" width="34.7109375" style="31" customWidth="1"/>
    <col min="13567" max="13567" width="0" style="31" hidden="1" customWidth="1"/>
    <col min="13568" max="13568" width="20" style="31" customWidth="1"/>
    <col min="13569" max="13569" width="20.85546875" style="31" customWidth="1"/>
    <col min="13570" max="13570" width="25" style="31" customWidth="1"/>
    <col min="13571" max="13571" width="18.7109375" style="31" customWidth="1"/>
    <col min="13572" max="13572" width="29.7109375" style="31" customWidth="1"/>
    <col min="13573" max="13573" width="13.42578125" style="31" customWidth="1"/>
    <col min="13574" max="13574" width="13.85546875" style="31" customWidth="1"/>
    <col min="13575" max="13579" width="16.5703125" style="31" customWidth="1"/>
    <col min="13580" max="13580" width="20.5703125" style="31" customWidth="1"/>
    <col min="13581" max="13581" width="21.140625" style="31" customWidth="1"/>
    <col min="13582" max="13582" width="9.5703125" style="31" customWidth="1"/>
    <col min="13583" max="13583" width="0.42578125" style="31" customWidth="1"/>
    <col min="13584" max="13590" width="6.42578125" style="31" customWidth="1"/>
    <col min="13591" max="13819" width="11.42578125" style="31"/>
    <col min="13820" max="13820" width="1" style="31" customWidth="1"/>
    <col min="13821" max="13821" width="4.28515625" style="31" customWidth="1"/>
    <col min="13822" max="13822" width="34.7109375" style="31" customWidth="1"/>
    <col min="13823" max="13823" width="0" style="31" hidden="1" customWidth="1"/>
    <col min="13824" max="13824" width="20" style="31" customWidth="1"/>
    <col min="13825" max="13825" width="20.85546875" style="31" customWidth="1"/>
    <col min="13826" max="13826" width="25" style="31" customWidth="1"/>
    <col min="13827" max="13827" width="18.7109375" style="31" customWidth="1"/>
    <col min="13828" max="13828" width="29.7109375" style="31" customWidth="1"/>
    <col min="13829" max="13829" width="13.42578125" style="31" customWidth="1"/>
    <col min="13830" max="13830" width="13.85546875" style="31" customWidth="1"/>
    <col min="13831" max="13835" width="16.5703125" style="31" customWidth="1"/>
    <col min="13836" max="13836" width="20.5703125" style="31" customWidth="1"/>
    <col min="13837" max="13837" width="21.140625" style="31" customWidth="1"/>
    <col min="13838" max="13838" width="9.5703125" style="31" customWidth="1"/>
    <col min="13839" max="13839" width="0.42578125" style="31" customWidth="1"/>
    <col min="13840" max="13846" width="6.42578125" style="31" customWidth="1"/>
    <col min="13847" max="14075" width="11.42578125" style="31"/>
    <col min="14076" max="14076" width="1" style="31" customWidth="1"/>
    <col min="14077" max="14077" width="4.28515625" style="31" customWidth="1"/>
    <col min="14078" max="14078" width="34.7109375" style="31" customWidth="1"/>
    <col min="14079" max="14079" width="0" style="31" hidden="1" customWidth="1"/>
    <col min="14080" max="14080" width="20" style="31" customWidth="1"/>
    <col min="14081" max="14081" width="20.85546875" style="31" customWidth="1"/>
    <col min="14082" max="14082" width="25" style="31" customWidth="1"/>
    <col min="14083" max="14083" width="18.7109375" style="31" customWidth="1"/>
    <col min="14084" max="14084" width="29.7109375" style="31" customWidth="1"/>
    <col min="14085" max="14085" width="13.42578125" style="31" customWidth="1"/>
    <col min="14086" max="14086" width="13.85546875" style="31" customWidth="1"/>
    <col min="14087" max="14091" width="16.5703125" style="31" customWidth="1"/>
    <col min="14092" max="14092" width="20.5703125" style="31" customWidth="1"/>
    <col min="14093" max="14093" width="21.140625" style="31" customWidth="1"/>
    <col min="14094" max="14094" width="9.5703125" style="31" customWidth="1"/>
    <col min="14095" max="14095" width="0.42578125" style="31" customWidth="1"/>
    <col min="14096" max="14102" width="6.42578125" style="31" customWidth="1"/>
    <col min="14103" max="14331" width="11.42578125" style="31"/>
    <col min="14332" max="14332" width="1" style="31" customWidth="1"/>
    <col min="14333" max="14333" width="4.28515625" style="31" customWidth="1"/>
    <col min="14334" max="14334" width="34.7109375" style="31" customWidth="1"/>
    <col min="14335" max="14335" width="0" style="31" hidden="1" customWidth="1"/>
    <col min="14336" max="14336" width="20" style="31" customWidth="1"/>
    <col min="14337" max="14337" width="20.85546875" style="31" customWidth="1"/>
    <col min="14338" max="14338" width="25" style="31" customWidth="1"/>
    <col min="14339" max="14339" width="18.7109375" style="31" customWidth="1"/>
    <col min="14340" max="14340" width="29.7109375" style="31" customWidth="1"/>
    <col min="14341" max="14341" width="13.42578125" style="31" customWidth="1"/>
    <col min="14342" max="14342" width="13.85546875" style="31" customWidth="1"/>
    <col min="14343" max="14347" width="16.5703125" style="31" customWidth="1"/>
    <col min="14348" max="14348" width="20.5703125" style="31" customWidth="1"/>
    <col min="14349" max="14349" width="21.140625" style="31" customWidth="1"/>
    <col min="14350" max="14350" width="9.5703125" style="31" customWidth="1"/>
    <col min="14351" max="14351" width="0.42578125" style="31" customWidth="1"/>
    <col min="14352" max="14358" width="6.42578125" style="31" customWidth="1"/>
    <col min="14359" max="14587" width="11.42578125" style="31"/>
    <col min="14588" max="14588" width="1" style="31" customWidth="1"/>
    <col min="14589" max="14589" width="4.28515625" style="31" customWidth="1"/>
    <col min="14590" max="14590" width="34.7109375" style="31" customWidth="1"/>
    <col min="14591" max="14591" width="0" style="31" hidden="1" customWidth="1"/>
    <col min="14592" max="14592" width="20" style="31" customWidth="1"/>
    <col min="14593" max="14593" width="20.85546875" style="31" customWidth="1"/>
    <col min="14594" max="14594" width="25" style="31" customWidth="1"/>
    <col min="14595" max="14595" width="18.7109375" style="31" customWidth="1"/>
    <col min="14596" max="14596" width="29.7109375" style="31" customWidth="1"/>
    <col min="14597" max="14597" width="13.42578125" style="31" customWidth="1"/>
    <col min="14598" max="14598" width="13.85546875" style="31" customWidth="1"/>
    <col min="14599" max="14603" width="16.5703125" style="31" customWidth="1"/>
    <col min="14604" max="14604" width="20.5703125" style="31" customWidth="1"/>
    <col min="14605" max="14605" width="21.140625" style="31" customWidth="1"/>
    <col min="14606" max="14606" width="9.5703125" style="31" customWidth="1"/>
    <col min="14607" max="14607" width="0.42578125" style="31" customWidth="1"/>
    <col min="14608" max="14614" width="6.42578125" style="31" customWidth="1"/>
    <col min="14615" max="14843" width="11.42578125" style="31"/>
    <col min="14844" max="14844" width="1" style="31" customWidth="1"/>
    <col min="14845" max="14845" width="4.28515625" style="31" customWidth="1"/>
    <col min="14846" max="14846" width="34.7109375" style="31" customWidth="1"/>
    <col min="14847" max="14847" width="0" style="31" hidden="1" customWidth="1"/>
    <col min="14848" max="14848" width="20" style="31" customWidth="1"/>
    <col min="14849" max="14849" width="20.85546875" style="31" customWidth="1"/>
    <col min="14850" max="14850" width="25" style="31" customWidth="1"/>
    <col min="14851" max="14851" width="18.7109375" style="31" customWidth="1"/>
    <col min="14852" max="14852" width="29.7109375" style="31" customWidth="1"/>
    <col min="14853" max="14853" width="13.42578125" style="31" customWidth="1"/>
    <col min="14854" max="14854" width="13.85546875" style="31" customWidth="1"/>
    <col min="14855" max="14859" width="16.5703125" style="31" customWidth="1"/>
    <col min="14860" max="14860" width="20.5703125" style="31" customWidth="1"/>
    <col min="14861" max="14861" width="21.140625" style="31" customWidth="1"/>
    <col min="14862" max="14862" width="9.5703125" style="31" customWidth="1"/>
    <col min="14863" max="14863" width="0.42578125" style="31" customWidth="1"/>
    <col min="14864" max="14870" width="6.42578125" style="31" customWidth="1"/>
    <col min="14871" max="15099" width="11.42578125" style="31"/>
    <col min="15100" max="15100" width="1" style="31" customWidth="1"/>
    <col min="15101" max="15101" width="4.28515625" style="31" customWidth="1"/>
    <col min="15102" max="15102" width="34.7109375" style="31" customWidth="1"/>
    <col min="15103" max="15103" width="0" style="31" hidden="1" customWidth="1"/>
    <col min="15104" max="15104" width="20" style="31" customWidth="1"/>
    <col min="15105" max="15105" width="20.85546875" style="31" customWidth="1"/>
    <col min="15106" max="15106" width="25" style="31" customWidth="1"/>
    <col min="15107" max="15107" width="18.7109375" style="31" customWidth="1"/>
    <col min="15108" max="15108" width="29.7109375" style="31" customWidth="1"/>
    <col min="15109" max="15109" width="13.42578125" style="31" customWidth="1"/>
    <col min="15110" max="15110" width="13.85546875" style="31" customWidth="1"/>
    <col min="15111" max="15115" width="16.5703125" style="31" customWidth="1"/>
    <col min="15116" max="15116" width="20.5703125" style="31" customWidth="1"/>
    <col min="15117" max="15117" width="21.140625" style="31" customWidth="1"/>
    <col min="15118" max="15118" width="9.5703125" style="31" customWidth="1"/>
    <col min="15119" max="15119" width="0.42578125" style="31" customWidth="1"/>
    <col min="15120" max="15126" width="6.42578125" style="31" customWidth="1"/>
    <col min="15127" max="15355" width="11.42578125" style="31"/>
    <col min="15356" max="15356" width="1" style="31" customWidth="1"/>
    <col min="15357" max="15357" width="4.28515625" style="31" customWidth="1"/>
    <col min="15358" max="15358" width="34.7109375" style="31" customWidth="1"/>
    <col min="15359" max="15359" width="0" style="31" hidden="1" customWidth="1"/>
    <col min="15360" max="15360" width="20" style="31" customWidth="1"/>
    <col min="15361" max="15361" width="20.85546875" style="31" customWidth="1"/>
    <col min="15362" max="15362" width="25" style="31" customWidth="1"/>
    <col min="15363" max="15363" width="18.7109375" style="31" customWidth="1"/>
    <col min="15364" max="15364" width="29.7109375" style="31" customWidth="1"/>
    <col min="15365" max="15365" width="13.42578125" style="31" customWidth="1"/>
    <col min="15366" max="15366" width="13.85546875" style="31" customWidth="1"/>
    <col min="15367" max="15371" width="16.5703125" style="31" customWidth="1"/>
    <col min="15372" max="15372" width="20.5703125" style="31" customWidth="1"/>
    <col min="15373" max="15373" width="21.140625" style="31" customWidth="1"/>
    <col min="15374" max="15374" width="9.5703125" style="31" customWidth="1"/>
    <col min="15375" max="15375" width="0.42578125" style="31" customWidth="1"/>
    <col min="15376" max="15382" width="6.42578125" style="31" customWidth="1"/>
    <col min="15383" max="15611" width="11.42578125" style="31"/>
    <col min="15612" max="15612" width="1" style="31" customWidth="1"/>
    <col min="15613" max="15613" width="4.28515625" style="31" customWidth="1"/>
    <col min="15614" max="15614" width="34.7109375" style="31" customWidth="1"/>
    <col min="15615" max="15615" width="0" style="31" hidden="1" customWidth="1"/>
    <col min="15616" max="15616" width="20" style="31" customWidth="1"/>
    <col min="15617" max="15617" width="20.85546875" style="31" customWidth="1"/>
    <col min="15618" max="15618" width="25" style="31" customWidth="1"/>
    <col min="15619" max="15619" width="18.7109375" style="31" customWidth="1"/>
    <col min="15620" max="15620" width="29.7109375" style="31" customWidth="1"/>
    <col min="15621" max="15621" width="13.42578125" style="31" customWidth="1"/>
    <col min="15622" max="15622" width="13.85546875" style="31" customWidth="1"/>
    <col min="15623" max="15627" width="16.5703125" style="31" customWidth="1"/>
    <col min="15628" max="15628" width="20.5703125" style="31" customWidth="1"/>
    <col min="15629" max="15629" width="21.140625" style="31" customWidth="1"/>
    <col min="15630" max="15630" width="9.5703125" style="31" customWidth="1"/>
    <col min="15631" max="15631" width="0.42578125" style="31" customWidth="1"/>
    <col min="15632" max="15638" width="6.42578125" style="31" customWidth="1"/>
    <col min="15639" max="15867" width="11.42578125" style="31"/>
    <col min="15868" max="15868" width="1" style="31" customWidth="1"/>
    <col min="15869" max="15869" width="4.28515625" style="31" customWidth="1"/>
    <col min="15870" max="15870" width="34.7109375" style="31" customWidth="1"/>
    <col min="15871" max="15871" width="0" style="31" hidden="1" customWidth="1"/>
    <col min="15872" max="15872" width="20" style="31" customWidth="1"/>
    <col min="15873" max="15873" width="20.85546875" style="31" customWidth="1"/>
    <col min="15874" max="15874" width="25" style="31" customWidth="1"/>
    <col min="15875" max="15875" width="18.7109375" style="31" customWidth="1"/>
    <col min="15876" max="15876" width="29.7109375" style="31" customWidth="1"/>
    <col min="15877" max="15877" width="13.42578125" style="31" customWidth="1"/>
    <col min="15878" max="15878" width="13.85546875" style="31" customWidth="1"/>
    <col min="15879" max="15883" width="16.5703125" style="31" customWidth="1"/>
    <col min="15884" max="15884" width="20.5703125" style="31" customWidth="1"/>
    <col min="15885" max="15885" width="21.140625" style="31" customWidth="1"/>
    <col min="15886" max="15886" width="9.5703125" style="31" customWidth="1"/>
    <col min="15887" max="15887" width="0.42578125" style="31" customWidth="1"/>
    <col min="15888" max="15894" width="6.42578125" style="31" customWidth="1"/>
    <col min="15895" max="16123" width="11.42578125" style="31"/>
    <col min="16124" max="16124" width="1" style="31" customWidth="1"/>
    <col min="16125" max="16125" width="4.28515625" style="31" customWidth="1"/>
    <col min="16126" max="16126" width="34.7109375" style="31" customWidth="1"/>
    <col min="16127" max="16127" width="0" style="31" hidden="1" customWidth="1"/>
    <col min="16128" max="16128" width="20" style="31" customWidth="1"/>
    <col min="16129" max="16129" width="20.85546875" style="31" customWidth="1"/>
    <col min="16130" max="16130" width="25" style="31" customWidth="1"/>
    <col min="16131" max="16131" width="18.7109375" style="31" customWidth="1"/>
    <col min="16132" max="16132" width="29.7109375" style="31" customWidth="1"/>
    <col min="16133" max="16133" width="13.42578125" style="31" customWidth="1"/>
    <col min="16134" max="16134" width="13.85546875" style="31" customWidth="1"/>
    <col min="16135" max="16139" width="16.5703125" style="31" customWidth="1"/>
    <col min="16140" max="16140" width="20.5703125" style="31" customWidth="1"/>
    <col min="16141" max="16141" width="21.140625" style="31" customWidth="1"/>
    <col min="16142" max="16142" width="9.5703125" style="31" customWidth="1"/>
    <col min="16143" max="16143" width="0.42578125" style="31" customWidth="1"/>
    <col min="16144" max="16150" width="6.42578125" style="31" customWidth="1"/>
    <col min="16151" max="16371" width="11.42578125" style="31"/>
    <col min="16372" max="16384" width="11.42578125" style="31" customWidth="1"/>
  </cols>
  <sheetData>
    <row r="2" spans="1:16" ht="15" x14ac:dyDescent="0.25">
      <c r="B2" s="1069" t="s">
        <v>2</v>
      </c>
      <c r="C2" s="1070"/>
      <c r="D2" s="1070"/>
      <c r="E2" s="1070"/>
      <c r="F2" s="1070"/>
      <c r="G2" s="1070"/>
      <c r="H2" s="1070"/>
      <c r="I2" s="1070"/>
      <c r="J2" s="1070"/>
      <c r="K2" s="1070"/>
      <c r="L2" s="1070"/>
      <c r="M2" s="1070"/>
      <c r="N2" s="1070"/>
      <c r="O2" s="1070"/>
      <c r="P2" s="1070"/>
    </row>
    <row r="4" spans="1:16" ht="15" x14ac:dyDescent="0.25">
      <c r="B4" s="1080" t="s">
        <v>3</v>
      </c>
      <c r="C4" s="1080"/>
      <c r="D4" s="1080"/>
      <c r="E4" s="1080"/>
      <c r="F4" s="1080"/>
      <c r="G4" s="1080"/>
      <c r="H4" s="1080"/>
      <c r="I4" s="1080"/>
      <c r="J4" s="1080"/>
      <c r="K4" s="1080"/>
      <c r="L4" s="1080"/>
      <c r="M4" s="1080"/>
      <c r="N4" s="1080"/>
      <c r="O4" s="1080"/>
      <c r="P4" s="1080"/>
    </row>
    <row r="5" spans="1:16" s="59" customFormat="1" ht="15" x14ac:dyDescent="0.25">
      <c r="A5" s="1083" t="s">
        <v>4</v>
      </c>
      <c r="B5" s="1083"/>
      <c r="C5" s="1083"/>
      <c r="D5" s="1083"/>
      <c r="E5" s="1083"/>
      <c r="F5" s="1083"/>
      <c r="G5" s="1083"/>
      <c r="H5" s="1083"/>
      <c r="I5" s="1083"/>
      <c r="J5" s="1083"/>
      <c r="K5" s="1083"/>
      <c r="L5" s="1083"/>
    </row>
    <row r="6" spans="1:16" ht="15" thickBot="1" x14ac:dyDescent="0.3"/>
    <row r="7" spans="1:16" ht="15.75" thickBot="1" x14ac:dyDescent="0.3">
      <c r="B7" s="238" t="s">
        <v>5</v>
      </c>
      <c r="C7" s="1075" t="s">
        <v>1410</v>
      </c>
      <c r="D7" s="1075"/>
      <c r="E7" s="1075"/>
      <c r="F7" s="1075"/>
      <c r="G7" s="1075"/>
      <c r="H7" s="1075"/>
      <c r="I7" s="1075"/>
      <c r="J7" s="1075"/>
      <c r="K7" s="1075"/>
      <c r="L7" s="1075"/>
      <c r="M7" s="1075"/>
      <c r="N7" s="1076"/>
    </row>
    <row r="8" spans="1:16" ht="15.75" thickBot="1" x14ac:dyDescent="0.3">
      <c r="B8" s="238" t="s">
        <v>6</v>
      </c>
      <c r="C8" s="1075" t="s">
        <v>1411</v>
      </c>
      <c r="D8" s="1075"/>
      <c r="E8" s="1075"/>
      <c r="F8" s="1075"/>
      <c r="G8" s="1075"/>
      <c r="H8" s="1075"/>
      <c r="I8" s="1075"/>
      <c r="J8" s="1075"/>
      <c r="K8" s="1075"/>
      <c r="L8" s="1075"/>
      <c r="M8" s="1075"/>
      <c r="N8" s="1076"/>
    </row>
    <row r="9" spans="1:16" ht="15.75" thickBot="1" x14ac:dyDescent="0.3">
      <c r="B9" s="238" t="s">
        <v>7</v>
      </c>
      <c r="C9" s="1075" t="s">
        <v>1412</v>
      </c>
      <c r="D9" s="1075"/>
      <c r="E9" s="1075"/>
      <c r="F9" s="1075"/>
      <c r="G9" s="1075"/>
      <c r="H9" s="1075"/>
      <c r="I9" s="1075"/>
      <c r="J9" s="1075"/>
      <c r="K9" s="1075"/>
      <c r="L9" s="1075"/>
      <c r="M9" s="1075"/>
      <c r="N9" s="1076"/>
    </row>
    <row r="10" spans="1:16" ht="15.75" thickBot="1" x14ac:dyDescent="0.3">
      <c r="B10" s="238" t="s">
        <v>8</v>
      </c>
      <c r="C10" s="1075" t="s">
        <v>1413</v>
      </c>
      <c r="D10" s="1075"/>
      <c r="E10" s="1075"/>
      <c r="F10" s="1075"/>
      <c r="G10" s="1075"/>
      <c r="H10" s="1075"/>
      <c r="I10" s="1075"/>
      <c r="J10" s="1075"/>
      <c r="K10" s="1075"/>
      <c r="L10" s="1075"/>
      <c r="M10" s="1075"/>
      <c r="N10" s="1076"/>
    </row>
    <row r="11" spans="1:16" ht="15.75" thickBot="1" x14ac:dyDescent="0.3">
      <c r="B11" s="238" t="s">
        <v>9</v>
      </c>
      <c r="C11" s="1077">
        <v>30</v>
      </c>
      <c r="D11" s="1077"/>
      <c r="E11" s="1078"/>
      <c r="F11" s="60"/>
      <c r="G11" s="60"/>
      <c r="H11" s="60"/>
      <c r="I11" s="60"/>
      <c r="J11" s="60"/>
      <c r="K11" s="60"/>
      <c r="L11" s="60"/>
      <c r="M11" s="60"/>
      <c r="N11" s="61"/>
    </row>
    <row r="12" spans="1:16" ht="15.75" thickBot="1" x14ac:dyDescent="0.3">
      <c r="B12" s="35" t="s">
        <v>10</v>
      </c>
      <c r="C12" s="38">
        <v>42021</v>
      </c>
      <c r="D12" s="207"/>
      <c r="E12" s="207"/>
      <c r="F12" s="207"/>
      <c r="G12" s="207"/>
      <c r="H12" s="207"/>
      <c r="I12" s="207"/>
      <c r="J12" s="207"/>
      <c r="K12" s="207"/>
      <c r="L12" s="207"/>
      <c r="M12" s="207"/>
      <c r="N12" s="208"/>
    </row>
    <row r="13" spans="1:16" ht="15" x14ac:dyDescent="0.25">
      <c r="B13" s="36"/>
      <c r="C13" s="39"/>
      <c r="D13" s="239"/>
      <c r="E13" s="239"/>
      <c r="F13" s="239"/>
      <c r="G13" s="239"/>
      <c r="H13" s="239"/>
      <c r="I13" s="62"/>
      <c r="J13" s="62"/>
      <c r="K13" s="62"/>
      <c r="L13" s="62"/>
      <c r="M13" s="62"/>
      <c r="N13" s="239"/>
    </row>
    <row r="14" spans="1:16" ht="15" x14ac:dyDescent="0.25">
      <c r="I14" s="62"/>
      <c r="J14" s="62"/>
      <c r="K14" s="62"/>
      <c r="L14" s="62"/>
      <c r="M14" s="62"/>
      <c r="N14" s="63"/>
    </row>
    <row r="15" spans="1:16" ht="30" customHeight="1" x14ac:dyDescent="0.25">
      <c r="B15" s="1071" t="s">
        <v>11</v>
      </c>
      <c r="C15" s="1071"/>
      <c r="D15" s="205" t="s">
        <v>12</v>
      </c>
      <c r="E15" s="205" t="s">
        <v>13</v>
      </c>
      <c r="F15" s="205" t="s">
        <v>14</v>
      </c>
      <c r="G15" s="64"/>
      <c r="I15" s="40"/>
      <c r="J15" s="40"/>
      <c r="K15" s="40"/>
      <c r="L15" s="40"/>
      <c r="M15" s="40"/>
      <c r="N15" s="63"/>
    </row>
    <row r="16" spans="1:16" ht="15" x14ac:dyDescent="0.25">
      <c r="B16" s="1071"/>
      <c r="C16" s="1071"/>
      <c r="D16" s="205">
        <v>30</v>
      </c>
      <c r="E16" s="67">
        <v>1003952322</v>
      </c>
      <c r="F16" s="65">
        <v>369</v>
      </c>
      <c r="G16" s="66"/>
      <c r="I16" s="41"/>
      <c r="J16" s="41"/>
      <c r="K16" s="41"/>
      <c r="L16" s="41"/>
      <c r="M16" s="41"/>
      <c r="N16" s="63"/>
    </row>
    <row r="17" spans="1:14" ht="15" x14ac:dyDescent="0.25">
      <c r="B17" s="1071"/>
      <c r="C17" s="1071"/>
      <c r="D17" s="205"/>
      <c r="E17" s="65"/>
      <c r="F17" s="65"/>
      <c r="G17" s="66"/>
      <c r="I17" s="41"/>
      <c r="J17" s="41"/>
      <c r="K17" s="41"/>
      <c r="L17" s="41"/>
      <c r="M17" s="41"/>
      <c r="N17" s="63"/>
    </row>
    <row r="18" spans="1:14" ht="15" x14ac:dyDescent="0.25">
      <c r="B18" s="1071"/>
      <c r="C18" s="1071"/>
      <c r="D18" s="205"/>
      <c r="E18" s="67"/>
      <c r="F18" s="65"/>
      <c r="G18" s="66"/>
      <c r="I18" s="41"/>
      <c r="J18" s="41"/>
      <c r="K18" s="41"/>
      <c r="L18" s="41"/>
      <c r="M18" s="41"/>
      <c r="N18" s="63"/>
    </row>
    <row r="19" spans="1:14" ht="15" x14ac:dyDescent="0.25">
      <c r="B19" s="1071"/>
      <c r="C19" s="1071"/>
      <c r="D19" s="205"/>
      <c r="E19" s="67"/>
      <c r="F19" s="65"/>
      <c r="G19" s="66"/>
      <c r="H19" s="42"/>
      <c r="I19" s="41"/>
      <c r="J19" s="41"/>
      <c r="K19" s="41"/>
      <c r="L19" s="41"/>
      <c r="M19" s="41"/>
      <c r="N19" s="68"/>
    </row>
    <row r="20" spans="1:14" ht="15" x14ac:dyDescent="0.25">
      <c r="B20" s="1071"/>
      <c r="C20" s="1071"/>
      <c r="D20" s="205"/>
      <c r="E20" s="67"/>
      <c r="F20" s="65"/>
      <c r="G20" s="66"/>
      <c r="H20" s="42"/>
      <c r="I20" s="43"/>
      <c r="J20" s="43"/>
      <c r="K20" s="43"/>
      <c r="L20" s="43"/>
      <c r="M20" s="43"/>
      <c r="N20" s="68"/>
    </row>
    <row r="21" spans="1:14" ht="15" x14ac:dyDescent="0.25">
      <c r="B21" s="1071"/>
      <c r="C21" s="1071"/>
      <c r="D21" s="205"/>
      <c r="E21" s="67"/>
      <c r="F21" s="65"/>
      <c r="G21" s="66"/>
      <c r="H21" s="42"/>
      <c r="I21" s="62"/>
      <c r="J21" s="62"/>
      <c r="K21" s="62"/>
      <c r="L21" s="62"/>
      <c r="M21" s="62"/>
      <c r="N21" s="68"/>
    </row>
    <row r="22" spans="1:14" ht="15" x14ac:dyDescent="0.25">
      <c r="B22" s="1071"/>
      <c r="C22" s="1071"/>
      <c r="D22" s="205"/>
      <c r="E22" s="67"/>
      <c r="F22" s="65"/>
      <c r="G22" s="66"/>
      <c r="H22" s="42"/>
      <c r="I22" s="62"/>
      <c r="J22" s="62"/>
      <c r="K22" s="62"/>
      <c r="L22" s="62"/>
      <c r="M22" s="62"/>
      <c r="N22" s="68"/>
    </row>
    <row r="23" spans="1:14" ht="15.75" thickBot="1" x14ac:dyDescent="0.3">
      <c r="B23" s="1056" t="s">
        <v>15</v>
      </c>
      <c r="C23" s="1058"/>
      <c r="D23" s="205"/>
      <c r="E23" s="69">
        <f>SUM(E16:E22)</f>
        <v>1003952322</v>
      </c>
      <c r="F23" s="65">
        <f>SUM(F16:F22)</f>
        <v>369</v>
      </c>
      <c r="G23" s="66"/>
      <c r="H23" s="42"/>
      <c r="I23" s="62"/>
      <c r="J23" s="62"/>
      <c r="K23" s="62"/>
      <c r="L23" s="62"/>
      <c r="M23" s="62"/>
      <c r="N23" s="68"/>
    </row>
    <row r="24" spans="1:14" ht="43.5" thickBot="1" x14ac:dyDescent="0.3">
      <c r="A24" s="35"/>
      <c r="B24" s="212" t="s">
        <v>16</v>
      </c>
      <c r="C24" s="212" t="s">
        <v>17</v>
      </c>
      <c r="E24" s="40"/>
      <c r="F24" s="40"/>
      <c r="G24" s="40"/>
      <c r="H24" s="40"/>
      <c r="I24" s="36"/>
      <c r="J24" s="36"/>
      <c r="K24" s="36"/>
      <c r="L24" s="36"/>
      <c r="M24" s="36"/>
    </row>
    <row r="25" spans="1:14" ht="15.75" thickBot="1" x14ac:dyDescent="0.3">
      <c r="A25" s="70">
        <v>1</v>
      </c>
      <c r="C25" s="71">
        <f>+F23*80%</f>
        <v>295.2</v>
      </c>
      <c r="D25" s="41"/>
      <c r="E25" s="72">
        <f>E23</f>
        <v>1003952322</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205" t="s">
        <v>19</v>
      </c>
      <c r="C30" s="205" t="s">
        <v>0</v>
      </c>
      <c r="D30" s="205" t="s">
        <v>20</v>
      </c>
      <c r="E30" s="59"/>
      <c r="F30" s="59"/>
      <c r="G30" s="59"/>
      <c r="H30" s="59"/>
      <c r="I30" s="62"/>
      <c r="J30" s="62"/>
      <c r="K30" s="62"/>
      <c r="L30" s="62"/>
      <c r="M30" s="62"/>
      <c r="N30" s="63"/>
    </row>
    <row r="31" spans="1:14" ht="15" x14ac:dyDescent="0.2">
      <c r="A31" s="74"/>
      <c r="B31" s="213" t="s">
        <v>22</v>
      </c>
      <c r="C31" s="204" t="s">
        <v>23</v>
      </c>
      <c r="D31" s="213"/>
      <c r="E31" s="59"/>
      <c r="F31" s="59"/>
      <c r="G31" s="59"/>
      <c r="H31" s="59"/>
      <c r="I31" s="62"/>
      <c r="J31" s="62"/>
      <c r="K31" s="62"/>
      <c r="L31" s="62"/>
      <c r="M31" s="62"/>
      <c r="N31" s="63"/>
    </row>
    <row r="32" spans="1:14" ht="15" x14ac:dyDescent="0.2">
      <c r="A32" s="74"/>
      <c r="B32" s="213" t="s">
        <v>24</v>
      </c>
      <c r="C32" s="204" t="s">
        <v>23</v>
      </c>
      <c r="D32" s="213"/>
      <c r="E32" s="59"/>
      <c r="F32" s="59"/>
      <c r="G32" s="59"/>
      <c r="H32" s="59"/>
      <c r="I32" s="62"/>
      <c r="J32" s="62"/>
      <c r="K32" s="62"/>
      <c r="L32" s="62"/>
      <c r="M32" s="62"/>
      <c r="N32" s="63"/>
    </row>
    <row r="33" spans="1:14" ht="15" x14ac:dyDescent="0.2">
      <c r="A33" s="74"/>
      <c r="B33" s="213" t="s">
        <v>25</v>
      </c>
      <c r="C33" s="204" t="s">
        <v>23</v>
      </c>
      <c r="D33" s="213"/>
      <c r="E33" s="59"/>
      <c r="F33" s="59"/>
      <c r="G33" s="59"/>
      <c r="H33" s="59"/>
      <c r="I33" s="62"/>
      <c r="J33" s="62"/>
      <c r="K33" s="62"/>
      <c r="L33" s="62"/>
      <c r="M33" s="62"/>
      <c r="N33" s="63"/>
    </row>
    <row r="34" spans="1:14" ht="15" x14ac:dyDescent="0.2">
      <c r="A34" s="74"/>
      <c r="B34" s="213" t="s">
        <v>26</v>
      </c>
      <c r="C34" s="204" t="s">
        <v>23</v>
      </c>
      <c r="D34" s="204"/>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205" t="s">
        <v>19</v>
      </c>
      <c r="C40" s="205" t="s">
        <v>28</v>
      </c>
      <c r="D40" s="206" t="s">
        <v>29</v>
      </c>
      <c r="E40" s="206" t="s">
        <v>30</v>
      </c>
      <c r="F40" s="59"/>
      <c r="G40" s="59"/>
      <c r="H40" s="59"/>
      <c r="I40" s="62"/>
      <c r="J40" s="62"/>
      <c r="K40" s="62"/>
      <c r="L40" s="62"/>
      <c r="M40" s="62"/>
      <c r="N40" s="63"/>
    </row>
    <row r="41" spans="1:14" ht="42.75" x14ac:dyDescent="0.2">
      <c r="A41" s="74"/>
      <c r="B41" s="76" t="s">
        <v>31</v>
      </c>
      <c r="C41" s="141">
        <v>40</v>
      </c>
      <c r="D41" s="204">
        <v>0</v>
      </c>
      <c r="E41" s="1052">
        <f>+D41+D42</f>
        <v>60</v>
      </c>
      <c r="F41" s="59"/>
      <c r="G41" s="59"/>
      <c r="H41" s="59"/>
      <c r="I41" s="62"/>
      <c r="J41" s="62"/>
      <c r="K41" s="62"/>
      <c r="L41" s="62"/>
      <c r="M41" s="62"/>
      <c r="N41" s="63"/>
    </row>
    <row r="42" spans="1:14" ht="71.25" x14ac:dyDescent="0.2">
      <c r="A42" s="74"/>
      <c r="B42" s="76" t="s">
        <v>32</v>
      </c>
      <c r="C42" s="141">
        <v>60</v>
      </c>
      <c r="D42" s="204">
        <v>60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M47" s="77"/>
      <c r="N47" s="77"/>
    </row>
    <row r="48" spans="1:14" ht="15" thickBot="1" x14ac:dyDescent="0.3">
      <c r="M48" s="77"/>
      <c r="N48" s="77"/>
    </row>
    <row r="49" spans="1:26" s="62" customFormat="1" ht="75"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200" t="s">
        <v>48</v>
      </c>
      <c r="Q49" s="200" t="s">
        <v>49</v>
      </c>
    </row>
    <row r="50" spans="1:26" s="129" customFormat="1" ht="42.75" x14ac:dyDescent="0.25">
      <c r="A50" s="141">
        <v>1</v>
      </c>
      <c r="B50" s="4" t="s">
        <v>1413</v>
      </c>
      <c r="C50" s="4" t="s">
        <v>1414</v>
      </c>
      <c r="D50" s="4" t="s">
        <v>486</v>
      </c>
      <c r="E50" s="4" t="s">
        <v>1564</v>
      </c>
      <c r="F50" s="5" t="s">
        <v>0</v>
      </c>
      <c r="G50" s="223">
        <v>0.25</v>
      </c>
      <c r="H50" s="224">
        <v>40205</v>
      </c>
      <c r="I50" s="224">
        <v>40543</v>
      </c>
      <c r="J50" s="225" t="s">
        <v>20</v>
      </c>
      <c r="K50" s="263">
        <v>11.1</v>
      </c>
      <c r="L50" s="230">
        <v>0</v>
      </c>
      <c r="M50" s="6">
        <v>330</v>
      </c>
      <c r="N50" s="228">
        <v>330</v>
      </c>
      <c r="O50" s="229">
        <v>140803714</v>
      </c>
      <c r="P50" s="229" t="s">
        <v>1565</v>
      </c>
      <c r="Q50" s="76" t="s">
        <v>1566</v>
      </c>
      <c r="R50" s="8"/>
      <c r="S50" s="8"/>
      <c r="T50" s="8"/>
      <c r="U50" s="8"/>
      <c r="V50" s="8"/>
      <c r="W50" s="8"/>
      <c r="X50" s="8"/>
      <c r="Y50" s="8"/>
      <c r="Z50" s="8"/>
    </row>
    <row r="51" spans="1:26" s="129" customFormat="1" ht="42.75" x14ac:dyDescent="0.25">
      <c r="A51" s="141">
        <f>+A50+1</f>
        <v>2</v>
      </c>
      <c r="B51" s="4" t="s">
        <v>1412</v>
      </c>
      <c r="C51" s="4" t="s">
        <v>1412</v>
      </c>
      <c r="D51" s="106" t="s">
        <v>1473</v>
      </c>
      <c r="E51" s="141" t="s">
        <v>1567</v>
      </c>
      <c r="F51" s="5" t="s">
        <v>0</v>
      </c>
      <c r="G51" s="223">
        <v>0.25</v>
      </c>
      <c r="H51" s="224">
        <v>40337</v>
      </c>
      <c r="I51" s="224">
        <v>40794</v>
      </c>
      <c r="J51" s="225" t="s">
        <v>20</v>
      </c>
      <c r="K51" s="263">
        <v>14.99</v>
      </c>
      <c r="L51" s="230">
        <v>0</v>
      </c>
      <c r="M51" s="6">
        <v>1440</v>
      </c>
      <c r="N51" s="228">
        <v>1440</v>
      </c>
      <c r="O51" s="229">
        <v>636500000</v>
      </c>
      <c r="P51" s="229" t="s">
        <v>1568</v>
      </c>
      <c r="Q51" s="76" t="s">
        <v>1566</v>
      </c>
      <c r="R51" s="8"/>
      <c r="S51" s="8"/>
      <c r="T51" s="8"/>
      <c r="U51" s="8"/>
      <c r="V51" s="8"/>
      <c r="W51" s="8"/>
      <c r="X51" s="8"/>
      <c r="Y51" s="8"/>
      <c r="Z51" s="8"/>
    </row>
    <row r="52" spans="1:26" s="129" customFormat="1" ht="118.5" x14ac:dyDescent="0.25">
      <c r="A52" s="141">
        <f t="shared" ref="A52" si="0">+A51+1</f>
        <v>3</v>
      </c>
      <c r="B52" s="4" t="s">
        <v>1418</v>
      </c>
      <c r="C52" s="4" t="s">
        <v>1569</v>
      </c>
      <c r="D52" s="211" t="s">
        <v>1473</v>
      </c>
      <c r="E52" s="4" t="s">
        <v>1570</v>
      </c>
      <c r="F52" s="5" t="s">
        <v>0</v>
      </c>
      <c r="G52" s="223">
        <v>0.5</v>
      </c>
      <c r="H52" s="224">
        <v>40953</v>
      </c>
      <c r="I52" s="224">
        <v>41773</v>
      </c>
      <c r="J52" s="225" t="s">
        <v>20</v>
      </c>
      <c r="K52" s="263">
        <v>26.96</v>
      </c>
      <c r="L52" s="230">
        <v>0</v>
      </c>
      <c r="M52" s="6">
        <v>1517</v>
      </c>
      <c r="N52" s="228">
        <v>1517</v>
      </c>
      <c r="O52" s="229">
        <v>570520000</v>
      </c>
      <c r="P52" s="229" t="s">
        <v>1571</v>
      </c>
      <c r="Q52" s="76" t="s">
        <v>1572</v>
      </c>
      <c r="R52" s="8"/>
      <c r="S52" s="8"/>
      <c r="T52" s="8"/>
      <c r="U52" s="8"/>
      <c r="V52" s="8"/>
      <c r="W52" s="8"/>
      <c r="X52" s="8"/>
      <c r="Y52" s="8"/>
      <c r="Z52" s="8"/>
    </row>
    <row r="53" spans="1:26" s="129" customFormat="1" ht="15" x14ac:dyDescent="0.25">
      <c r="A53" s="141"/>
      <c r="B53" s="26" t="s">
        <v>30</v>
      </c>
      <c r="C53" s="5"/>
      <c r="D53" s="4"/>
      <c r="E53" s="240"/>
      <c r="F53" s="5"/>
      <c r="G53" s="5"/>
      <c r="H53" s="5"/>
      <c r="I53" s="225"/>
      <c r="J53" s="225"/>
      <c r="K53" s="241">
        <f>SUM(K50:K52)</f>
        <v>53.05</v>
      </c>
      <c r="L53" s="241">
        <f>SUM(L50:L52)</f>
        <v>0</v>
      </c>
      <c r="M53" s="241">
        <f>SUM(M50:M52)</f>
        <v>3287</v>
      </c>
      <c r="N53" s="242">
        <f>SUM(N50:N52)</f>
        <v>3287</v>
      </c>
      <c r="O53" s="243"/>
      <c r="P53" s="243"/>
      <c r="Q53" s="211"/>
    </row>
    <row r="54" spans="1:26" x14ac:dyDescent="0.25">
      <c r="E54" s="46"/>
      <c r="K54" s="47"/>
    </row>
    <row r="55" spans="1:26" ht="15" x14ac:dyDescent="0.25">
      <c r="B55" s="1049" t="s">
        <v>51</v>
      </c>
      <c r="C55" s="1049" t="s">
        <v>52</v>
      </c>
      <c r="D55" s="1080" t="s">
        <v>53</v>
      </c>
      <c r="E55" s="1080"/>
      <c r="K55" s="48"/>
      <c r="L55" s="48"/>
      <c r="M55" s="48"/>
    </row>
    <row r="56" spans="1:26" ht="15" x14ac:dyDescent="0.25">
      <c r="B56" s="1051"/>
      <c r="C56" s="1051"/>
      <c r="D56" s="206" t="s">
        <v>54</v>
      </c>
      <c r="E56" s="49" t="s">
        <v>55</v>
      </c>
      <c r="H56" s="244"/>
      <c r="I56" s="51"/>
      <c r="K56" s="51"/>
      <c r="L56" s="48"/>
    </row>
    <row r="57" spans="1:26" ht="15" x14ac:dyDescent="0.25">
      <c r="B57" s="50" t="s">
        <v>56</v>
      </c>
      <c r="C57" s="52">
        <f>+K53</f>
        <v>53.05</v>
      </c>
      <c r="D57" s="204" t="s">
        <v>23</v>
      </c>
      <c r="E57" s="204"/>
      <c r="F57" s="245"/>
      <c r="G57" s="245"/>
      <c r="H57" s="245"/>
      <c r="I57" s="245"/>
      <c r="J57" s="245"/>
      <c r="L57" s="246"/>
      <c r="M57" s="245"/>
    </row>
    <row r="58" spans="1:26" ht="15" x14ac:dyDescent="0.25">
      <c r="B58" s="50" t="s">
        <v>57</v>
      </c>
      <c r="C58" s="54">
        <f>+M53</f>
        <v>3287</v>
      </c>
      <c r="D58" s="204" t="s">
        <v>23</v>
      </c>
      <c r="E58" s="204"/>
    </row>
    <row r="59" spans="1:26" x14ac:dyDescent="0.25">
      <c r="B59" s="74"/>
      <c r="C59" s="1081"/>
      <c r="D59" s="1081"/>
      <c r="E59" s="1081"/>
      <c r="F59" s="1081"/>
      <c r="G59" s="1081"/>
      <c r="H59" s="1081"/>
      <c r="I59" s="1081"/>
      <c r="J59" s="1081"/>
      <c r="K59" s="1081"/>
      <c r="L59" s="1081"/>
      <c r="M59" s="1081"/>
      <c r="N59" s="1081"/>
    </row>
    <row r="60" spans="1:26" ht="15" thickBot="1" x14ac:dyDescent="0.3"/>
    <row r="61" spans="1:26" ht="15.75" thickBot="1" x14ac:dyDescent="0.3">
      <c r="B61" s="1082" t="s">
        <v>58</v>
      </c>
      <c r="C61" s="1082"/>
      <c r="D61" s="1082"/>
      <c r="E61" s="1082"/>
      <c r="F61" s="1082"/>
      <c r="G61" s="1082"/>
      <c r="H61" s="1082"/>
      <c r="I61" s="1082"/>
      <c r="J61" s="1082"/>
      <c r="K61" s="1082"/>
      <c r="L61" s="1082"/>
      <c r="M61" s="1082"/>
      <c r="N61" s="1082"/>
    </row>
    <row r="64" spans="1:26" ht="90" x14ac:dyDescent="0.25">
      <c r="B64" s="205" t="s">
        <v>59</v>
      </c>
      <c r="C64" s="80" t="s">
        <v>60</v>
      </c>
      <c r="D64" s="80" t="s">
        <v>61</v>
      </c>
      <c r="E64" s="80" t="s">
        <v>62</v>
      </c>
      <c r="F64" s="80" t="s">
        <v>63</v>
      </c>
      <c r="G64" s="80" t="s">
        <v>64</v>
      </c>
      <c r="H64" s="80" t="s">
        <v>498</v>
      </c>
      <c r="I64" s="205" t="s">
        <v>65</v>
      </c>
      <c r="J64" s="80" t="s">
        <v>66</v>
      </c>
      <c r="K64" s="80" t="s">
        <v>67</v>
      </c>
      <c r="L64" s="80" t="s">
        <v>68</v>
      </c>
      <c r="M64" s="80" t="s">
        <v>69</v>
      </c>
      <c r="N64" s="81" t="s">
        <v>70</v>
      </c>
      <c r="O64" s="81" t="s">
        <v>71</v>
      </c>
      <c r="P64" s="1056" t="s">
        <v>21</v>
      </c>
      <c r="Q64" s="1058"/>
      <c r="R64" s="80" t="s">
        <v>72</v>
      </c>
    </row>
    <row r="65" spans="2:18" ht="15" x14ac:dyDescent="0.2">
      <c r="B65" s="11" t="s">
        <v>113</v>
      </c>
      <c r="C65" s="11" t="s">
        <v>117</v>
      </c>
      <c r="D65" s="56" t="s">
        <v>1573</v>
      </c>
      <c r="E65" s="56">
        <v>253</v>
      </c>
      <c r="F65" s="57" t="s">
        <v>20</v>
      </c>
      <c r="G65" s="58" t="s">
        <v>20</v>
      </c>
      <c r="H65" s="57" t="s">
        <v>0</v>
      </c>
      <c r="I65" s="213" t="s">
        <v>20</v>
      </c>
      <c r="J65" s="11" t="s">
        <v>50</v>
      </c>
      <c r="K65" s="11" t="s">
        <v>0</v>
      </c>
      <c r="L65" s="213" t="s">
        <v>0</v>
      </c>
      <c r="M65" s="213" t="s">
        <v>0</v>
      </c>
      <c r="N65" s="213" t="s">
        <v>0</v>
      </c>
      <c r="O65" s="213" t="s">
        <v>0</v>
      </c>
      <c r="P65" s="1056"/>
      <c r="Q65" s="1058"/>
      <c r="R65" s="213" t="s">
        <v>0</v>
      </c>
    </row>
    <row r="66" spans="2:18" ht="15" x14ac:dyDescent="0.2">
      <c r="B66" s="11" t="s">
        <v>113</v>
      </c>
      <c r="C66" s="11" t="s">
        <v>117</v>
      </c>
      <c r="D66" s="56" t="s">
        <v>1574</v>
      </c>
      <c r="E66" s="56">
        <v>116</v>
      </c>
      <c r="F66" s="57" t="s">
        <v>20</v>
      </c>
      <c r="G66" s="58" t="s">
        <v>20</v>
      </c>
      <c r="H66" s="57" t="s">
        <v>0</v>
      </c>
      <c r="I66" s="213" t="s">
        <v>20</v>
      </c>
      <c r="J66" s="11" t="s">
        <v>50</v>
      </c>
      <c r="K66" s="11" t="s">
        <v>0</v>
      </c>
      <c r="L66" s="213" t="s">
        <v>0</v>
      </c>
      <c r="M66" s="213" t="s">
        <v>0</v>
      </c>
      <c r="N66" s="213" t="s">
        <v>0</v>
      </c>
      <c r="O66" s="213" t="s">
        <v>0</v>
      </c>
      <c r="P66" s="1056"/>
      <c r="Q66" s="1058"/>
      <c r="R66" s="213" t="s">
        <v>0</v>
      </c>
    </row>
    <row r="67" spans="2:18" ht="15" x14ac:dyDescent="0.2">
      <c r="B67" s="11"/>
      <c r="C67" s="11"/>
      <c r="D67" s="56"/>
      <c r="E67" s="56"/>
      <c r="F67" s="57"/>
      <c r="G67" s="58"/>
      <c r="H67" s="57"/>
      <c r="I67" s="213"/>
      <c r="J67" s="11"/>
      <c r="K67" s="11"/>
      <c r="L67" s="213"/>
      <c r="M67" s="213"/>
      <c r="N67" s="213"/>
      <c r="O67" s="213"/>
      <c r="P67" s="201"/>
      <c r="Q67" s="202"/>
      <c r="R67" s="213"/>
    </row>
    <row r="68" spans="2:18" ht="15" x14ac:dyDescent="0.2">
      <c r="B68" s="11"/>
      <c r="C68" s="11"/>
      <c r="D68" s="56"/>
      <c r="E68" s="56"/>
      <c r="F68" s="57"/>
      <c r="G68" s="58"/>
      <c r="H68" s="57"/>
      <c r="I68" s="213"/>
      <c r="J68" s="11"/>
      <c r="K68" s="11"/>
      <c r="L68" s="213"/>
      <c r="M68" s="213"/>
      <c r="N68" s="213"/>
      <c r="O68" s="213"/>
      <c r="P68" s="1056"/>
      <c r="Q68" s="1058"/>
      <c r="R68" s="213"/>
    </row>
    <row r="69" spans="2:18" ht="15" x14ac:dyDescent="0.2">
      <c r="B69" s="11"/>
      <c r="C69" s="11"/>
      <c r="D69" s="56"/>
      <c r="E69" s="56"/>
      <c r="F69" s="57"/>
      <c r="G69" s="58"/>
      <c r="H69" s="57"/>
      <c r="I69" s="213"/>
      <c r="J69" s="11"/>
      <c r="K69" s="11"/>
      <c r="L69" s="213"/>
      <c r="M69" s="213"/>
      <c r="N69" s="213"/>
      <c r="O69" s="213"/>
      <c r="P69" s="1056"/>
      <c r="Q69" s="1058"/>
      <c r="R69" s="213"/>
    </row>
    <row r="70" spans="2:18" ht="15" x14ac:dyDescent="0.2">
      <c r="B70" s="11"/>
      <c r="C70" s="11"/>
      <c r="D70" s="56"/>
      <c r="E70" s="56"/>
      <c r="F70" s="57"/>
      <c r="G70" s="58"/>
      <c r="H70" s="57"/>
      <c r="I70" s="213"/>
      <c r="J70" s="11"/>
      <c r="K70" s="11"/>
      <c r="L70" s="213"/>
      <c r="M70" s="213"/>
      <c r="N70" s="213"/>
      <c r="O70" s="213"/>
      <c r="P70" s="1056"/>
      <c r="Q70" s="1058"/>
      <c r="R70" s="213"/>
    </row>
    <row r="71" spans="2:18" ht="15" x14ac:dyDescent="0.25">
      <c r="B71" s="213"/>
      <c r="C71" s="213"/>
      <c r="D71" s="213"/>
      <c r="E71" s="213"/>
      <c r="F71" s="213"/>
      <c r="G71" s="131"/>
      <c r="H71" s="213"/>
      <c r="I71" s="213"/>
      <c r="J71" s="213"/>
      <c r="K71" s="213"/>
      <c r="L71" s="213"/>
      <c r="M71" s="213"/>
      <c r="N71" s="213"/>
      <c r="O71" s="213"/>
      <c r="P71" s="1056"/>
      <c r="Q71" s="1058"/>
      <c r="R71" s="213"/>
    </row>
    <row r="72" spans="2:18" x14ac:dyDescent="0.25">
      <c r="B72" s="31" t="s">
        <v>73</v>
      </c>
      <c r="H72" s="213"/>
      <c r="I72" s="213"/>
    </row>
    <row r="73" spans="2:18" x14ac:dyDescent="0.25">
      <c r="B73" s="31" t="s">
        <v>74</v>
      </c>
    </row>
    <row r="74" spans="2:18" x14ac:dyDescent="0.25">
      <c r="B74" s="31" t="s">
        <v>75</v>
      </c>
    </row>
    <row r="76" spans="2:18" ht="15" thickBot="1" x14ac:dyDescent="0.3"/>
    <row r="77" spans="2:18" ht="15.75" thickBot="1" x14ac:dyDescent="0.3">
      <c r="B77" s="1063" t="s">
        <v>76</v>
      </c>
      <c r="C77" s="1064"/>
      <c r="D77" s="1064"/>
      <c r="E77" s="1064"/>
      <c r="F77" s="1064"/>
      <c r="G77" s="1064"/>
      <c r="H77" s="1064"/>
      <c r="I77" s="1064"/>
      <c r="J77" s="1064"/>
      <c r="K77" s="1064"/>
      <c r="L77" s="1064"/>
      <c r="M77" s="1064"/>
      <c r="N77" s="1065"/>
    </row>
    <row r="82" spans="2:18" ht="15" x14ac:dyDescent="0.25">
      <c r="B82" s="1054" t="s">
        <v>77</v>
      </c>
      <c r="C82" s="1071" t="s">
        <v>78</v>
      </c>
      <c r="D82" s="1071" t="s">
        <v>79</v>
      </c>
      <c r="E82" s="1071" t="s">
        <v>80</v>
      </c>
      <c r="F82" s="1071" t="s">
        <v>81</v>
      </c>
      <c r="G82" s="1071" t="s">
        <v>82</v>
      </c>
      <c r="H82" s="1071" t="s">
        <v>83</v>
      </c>
      <c r="I82" s="1071" t="s">
        <v>84</v>
      </c>
      <c r="J82" s="1071" t="s">
        <v>85</v>
      </c>
      <c r="K82" s="1071"/>
      <c r="L82" s="1071"/>
      <c r="M82" s="1071" t="s">
        <v>86</v>
      </c>
      <c r="N82" s="1071" t="s">
        <v>478</v>
      </c>
      <c r="O82" s="1071" t="s">
        <v>479</v>
      </c>
      <c r="P82" s="1071" t="s">
        <v>21</v>
      </c>
      <c r="Q82" s="1071"/>
    </row>
    <row r="83" spans="2:18" ht="28.5" x14ac:dyDescent="0.2">
      <c r="B83" s="1055"/>
      <c r="C83" s="1071"/>
      <c r="D83" s="1071"/>
      <c r="E83" s="1071"/>
      <c r="F83" s="1071"/>
      <c r="G83" s="1071"/>
      <c r="H83" s="1071"/>
      <c r="I83" s="1071"/>
      <c r="J83" s="56" t="s">
        <v>87</v>
      </c>
      <c r="K83" s="37" t="s">
        <v>88</v>
      </c>
      <c r="L83" s="11" t="s">
        <v>89</v>
      </c>
      <c r="M83" s="1071"/>
      <c r="N83" s="1071"/>
      <c r="O83" s="1071"/>
      <c r="P83" s="1071"/>
      <c r="Q83" s="1071"/>
    </row>
    <row r="84" spans="2:18" ht="138" hidden="1" customHeight="1" x14ac:dyDescent="0.25">
      <c r="B84" s="141" t="s">
        <v>90</v>
      </c>
      <c r="C84" s="103" t="s">
        <v>120</v>
      </c>
      <c r="D84" s="141" t="s">
        <v>1575</v>
      </c>
      <c r="E84" s="413">
        <v>19610300</v>
      </c>
      <c r="F84" s="141" t="s">
        <v>1576</v>
      </c>
      <c r="G84" s="141" t="s">
        <v>1577</v>
      </c>
      <c r="H84" s="7">
        <v>31240</v>
      </c>
      <c r="I84" s="413" t="s">
        <v>50</v>
      </c>
      <c r="J84" s="141" t="s">
        <v>1518</v>
      </c>
      <c r="K84" s="7" t="s">
        <v>1519</v>
      </c>
      <c r="L84" s="7" t="s">
        <v>1578</v>
      </c>
      <c r="M84" s="141" t="s">
        <v>0</v>
      </c>
      <c r="N84" s="141" t="s">
        <v>0</v>
      </c>
      <c r="O84" s="141" t="s">
        <v>0</v>
      </c>
      <c r="P84" s="1168" t="s">
        <v>1579</v>
      </c>
      <c r="Q84" s="1168"/>
      <c r="R84" s="212"/>
    </row>
    <row r="85" spans="2:18" ht="153" hidden="1" customHeight="1" x14ac:dyDescent="0.25">
      <c r="B85" s="141" t="s">
        <v>90</v>
      </c>
      <c r="C85" s="103" t="s">
        <v>120</v>
      </c>
      <c r="D85" s="141" t="s">
        <v>1580</v>
      </c>
      <c r="E85" s="413">
        <v>23219738</v>
      </c>
      <c r="F85" s="141" t="s">
        <v>1581</v>
      </c>
      <c r="G85" s="141" t="s">
        <v>851</v>
      </c>
      <c r="H85" s="7">
        <v>40389</v>
      </c>
      <c r="I85" s="413" t="s">
        <v>50</v>
      </c>
      <c r="J85" s="141" t="s">
        <v>1582</v>
      </c>
      <c r="K85" s="7" t="s">
        <v>1583</v>
      </c>
      <c r="L85" s="7" t="s">
        <v>1584</v>
      </c>
      <c r="M85" s="141" t="s">
        <v>20</v>
      </c>
      <c r="N85" s="141" t="s">
        <v>20</v>
      </c>
      <c r="O85" s="141" t="s">
        <v>0</v>
      </c>
      <c r="P85" s="1168" t="s">
        <v>1585</v>
      </c>
      <c r="Q85" s="1168"/>
      <c r="R85" s="212"/>
    </row>
    <row r="86" spans="2:18" ht="150.75" customHeight="1" x14ac:dyDescent="0.25">
      <c r="B86" s="141" t="s">
        <v>91</v>
      </c>
      <c r="C86" s="141" t="s">
        <v>1586</v>
      </c>
      <c r="D86" s="141" t="s">
        <v>1587</v>
      </c>
      <c r="E86" s="413">
        <v>57290755</v>
      </c>
      <c r="F86" s="141" t="s">
        <v>109</v>
      </c>
      <c r="G86" s="141" t="s">
        <v>1588</v>
      </c>
      <c r="H86" s="7">
        <v>37638</v>
      </c>
      <c r="I86" s="141" t="s">
        <v>1449</v>
      </c>
      <c r="J86" s="141" t="s">
        <v>1433</v>
      </c>
      <c r="K86" s="7" t="s">
        <v>1589</v>
      </c>
      <c r="L86" s="141" t="s">
        <v>1535</v>
      </c>
      <c r="M86" s="141" t="s">
        <v>0</v>
      </c>
      <c r="N86" s="141" t="s">
        <v>0</v>
      </c>
      <c r="O86" s="141" t="s">
        <v>0</v>
      </c>
      <c r="P86" s="1168" t="s">
        <v>1590</v>
      </c>
      <c r="Q86" s="1168"/>
      <c r="R86" s="212"/>
    </row>
    <row r="87" spans="2:18" ht="204" customHeight="1" x14ac:dyDescent="0.25">
      <c r="B87" s="141" t="s">
        <v>91</v>
      </c>
      <c r="C87" s="141" t="s">
        <v>1586</v>
      </c>
      <c r="D87" s="141" t="s">
        <v>1591</v>
      </c>
      <c r="E87" s="413">
        <v>64702990</v>
      </c>
      <c r="F87" s="141" t="s">
        <v>109</v>
      </c>
      <c r="G87" s="141" t="s">
        <v>1455</v>
      </c>
      <c r="H87" s="7">
        <v>41258</v>
      </c>
      <c r="I87" s="413" t="s">
        <v>1239</v>
      </c>
      <c r="J87" s="141" t="s">
        <v>1592</v>
      </c>
      <c r="K87" s="7" t="s">
        <v>1593</v>
      </c>
      <c r="L87" s="7" t="s">
        <v>1594</v>
      </c>
      <c r="M87" s="141" t="s">
        <v>20</v>
      </c>
      <c r="N87" s="141" t="s">
        <v>20</v>
      </c>
      <c r="O87" s="141" t="s">
        <v>0</v>
      </c>
      <c r="P87" s="1168" t="s">
        <v>1595</v>
      </c>
      <c r="Q87" s="1168"/>
      <c r="R87" s="212"/>
    </row>
    <row r="88" spans="2:18" ht="148.5" customHeight="1" x14ac:dyDescent="0.25">
      <c r="B88" s="141" t="s">
        <v>91</v>
      </c>
      <c r="C88" s="257" t="s">
        <v>1596</v>
      </c>
      <c r="D88" s="141" t="s">
        <v>1597</v>
      </c>
      <c r="E88" s="413">
        <v>63515580</v>
      </c>
      <c r="F88" s="141" t="s">
        <v>109</v>
      </c>
      <c r="G88" s="141" t="s">
        <v>1598</v>
      </c>
      <c r="H88" s="7">
        <v>37469</v>
      </c>
      <c r="I88" s="413" t="s">
        <v>1239</v>
      </c>
      <c r="J88" s="141" t="s">
        <v>1239</v>
      </c>
      <c r="K88" s="7" t="s">
        <v>1239</v>
      </c>
      <c r="L88" s="7" t="s">
        <v>1239</v>
      </c>
      <c r="M88" s="141" t="s">
        <v>0</v>
      </c>
      <c r="N88" s="141" t="s">
        <v>20</v>
      </c>
      <c r="O88" s="141" t="s">
        <v>0</v>
      </c>
      <c r="P88" s="1168" t="s">
        <v>1599</v>
      </c>
      <c r="Q88" s="1168"/>
      <c r="R88" s="212"/>
    </row>
    <row r="89" spans="2:18" ht="85.5" x14ac:dyDescent="0.25">
      <c r="B89" s="141" t="s">
        <v>91</v>
      </c>
      <c r="C89" s="257"/>
      <c r="D89" s="141" t="s">
        <v>1600</v>
      </c>
      <c r="E89" s="413">
        <v>1102843148</v>
      </c>
      <c r="F89" s="141" t="s">
        <v>109</v>
      </c>
      <c r="G89" s="141" t="s">
        <v>1601</v>
      </c>
      <c r="H89" s="7">
        <v>41817</v>
      </c>
      <c r="I89" s="413">
        <v>145816</v>
      </c>
      <c r="J89" s="141" t="s">
        <v>1602</v>
      </c>
      <c r="K89" s="7" t="s">
        <v>1603</v>
      </c>
      <c r="L89" s="7" t="s">
        <v>1604</v>
      </c>
      <c r="M89" s="141" t="s">
        <v>20</v>
      </c>
      <c r="N89" s="141" t="s">
        <v>20</v>
      </c>
      <c r="O89" s="141" t="s">
        <v>0</v>
      </c>
      <c r="P89" s="1168" t="s">
        <v>1605</v>
      </c>
      <c r="Q89" s="1168"/>
      <c r="R89" s="212"/>
    </row>
    <row r="90" spans="2:18" ht="147" hidden="1" customHeight="1" x14ac:dyDescent="0.25">
      <c r="B90" s="141" t="s">
        <v>90</v>
      </c>
      <c r="C90" s="257" t="s">
        <v>120</v>
      </c>
      <c r="D90" s="141" t="s">
        <v>1522</v>
      </c>
      <c r="E90" s="413">
        <v>57466886</v>
      </c>
      <c r="F90" s="141" t="s">
        <v>1190</v>
      </c>
      <c r="G90" s="141" t="s">
        <v>1523</v>
      </c>
      <c r="H90" s="7">
        <v>40166</v>
      </c>
      <c r="I90" s="413" t="s">
        <v>1239</v>
      </c>
      <c r="J90" s="141" t="s">
        <v>1433</v>
      </c>
      <c r="K90" s="7" t="s">
        <v>1440</v>
      </c>
      <c r="L90" s="7" t="s">
        <v>1515</v>
      </c>
      <c r="M90" s="141" t="s">
        <v>0</v>
      </c>
      <c r="N90" s="141" t="s">
        <v>0</v>
      </c>
      <c r="O90" s="141" t="s">
        <v>0</v>
      </c>
      <c r="P90" s="1168" t="s">
        <v>1606</v>
      </c>
      <c r="Q90" s="1168"/>
      <c r="R90" s="212"/>
    </row>
    <row r="91" spans="2:18" ht="90.75" customHeight="1" x14ac:dyDescent="0.25">
      <c r="B91" s="141" t="s">
        <v>91</v>
      </c>
      <c r="C91" s="141" t="s">
        <v>1586</v>
      </c>
      <c r="D91" s="141" t="s">
        <v>1607</v>
      </c>
      <c r="E91" s="413">
        <v>92533338</v>
      </c>
      <c r="F91" s="141" t="s">
        <v>1147</v>
      </c>
      <c r="G91" s="141" t="s">
        <v>1448</v>
      </c>
      <c r="H91" s="7">
        <v>38331</v>
      </c>
      <c r="I91" s="413">
        <v>74</v>
      </c>
      <c r="J91" s="141" t="s">
        <v>1433</v>
      </c>
      <c r="K91" s="7" t="s">
        <v>1608</v>
      </c>
      <c r="L91" s="7" t="s">
        <v>1609</v>
      </c>
      <c r="M91" s="141" t="s">
        <v>0</v>
      </c>
      <c r="N91" s="141" t="s">
        <v>0</v>
      </c>
      <c r="O91" s="141" t="s">
        <v>0</v>
      </c>
      <c r="P91" s="1377" t="s">
        <v>1610</v>
      </c>
      <c r="Q91" s="1377"/>
      <c r="R91" s="40"/>
    </row>
    <row r="92" spans="2:18" ht="105.75" customHeight="1" x14ac:dyDescent="0.25">
      <c r="B92" s="141" t="s">
        <v>91</v>
      </c>
      <c r="C92" s="141" t="s">
        <v>1611</v>
      </c>
      <c r="D92" s="141" t="s">
        <v>1612</v>
      </c>
      <c r="E92" s="413">
        <v>52460119</v>
      </c>
      <c r="F92" s="141" t="s">
        <v>109</v>
      </c>
      <c r="G92" s="141" t="s">
        <v>1613</v>
      </c>
      <c r="H92" s="7">
        <v>41180</v>
      </c>
      <c r="I92" s="413" t="s">
        <v>1239</v>
      </c>
      <c r="J92" s="141" t="s">
        <v>1614</v>
      </c>
      <c r="K92" s="7" t="s">
        <v>1615</v>
      </c>
      <c r="L92" s="7" t="s">
        <v>1616</v>
      </c>
      <c r="M92" s="141" t="s">
        <v>0</v>
      </c>
      <c r="N92" s="141" t="s">
        <v>0</v>
      </c>
      <c r="O92" s="141" t="s">
        <v>0</v>
      </c>
      <c r="P92" s="1377" t="s">
        <v>1617</v>
      </c>
      <c r="Q92" s="1377"/>
      <c r="R92" s="40"/>
    </row>
    <row r="93" spans="2:18" ht="144" customHeight="1" x14ac:dyDescent="0.25">
      <c r="B93" s="141" t="s">
        <v>91</v>
      </c>
      <c r="C93" s="141" t="s">
        <v>1618</v>
      </c>
      <c r="D93" s="141" t="s">
        <v>1619</v>
      </c>
      <c r="E93" s="413">
        <v>1065882834</v>
      </c>
      <c r="F93" s="141" t="s">
        <v>109</v>
      </c>
      <c r="G93" s="141" t="s">
        <v>1620</v>
      </c>
      <c r="H93" s="7">
        <v>41544</v>
      </c>
      <c r="I93" s="413">
        <v>139838</v>
      </c>
      <c r="J93" s="141" t="s">
        <v>1621</v>
      </c>
      <c r="K93" s="7" t="s">
        <v>1622</v>
      </c>
      <c r="L93" s="7" t="s">
        <v>238</v>
      </c>
      <c r="M93" s="141" t="s">
        <v>0</v>
      </c>
      <c r="N93" s="141" t="s">
        <v>0</v>
      </c>
      <c r="O93" s="141" t="s">
        <v>0</v>
      </c>
      <c r="P93" s="1377" t="s">
        <v>1623</v>
      </c>
      <c r="Q93" s="1377"/>
      <c r="R93" s="40"/>
    </row>
    <row r="94" spans="2:18" ht="32.25" customHeight="1" thickBot="1" x14ac:dyDescent="0.3">
      <c r="M94" s="141"/>
    </row>
    <row r="95" spans="2:18" ht="15.75" thickBot="1" x14ac:dyDescent="0.3">
      <c r="B95" s="1063" t="s">
        <v>92</v>
      </c>
      <c r="C95" s="1064"/>
      <c r="D95" s="1064"/>
      <c r="E95" s="1064"/>
      <c r="F95" s="1064"/>
      <c r="G95" s="1064"/>
      <c r="H95" s="1064"/>
      <c r="I95" s="1064"/>
      <c r="J95" s="1064"/>
      <c r="K95" s="1064"/>
      <c r="L95" s="1064"/>
      <c r="M95" s="1064"/>
      <c r="N95" s="1065"/>
    </row>
    <row r="98" spans="1:26" ht="30" x14ac:dyDescent="0.25">
      <c r="B98" s="80" t="s">
        <v>19</v>
      </c>
      <c r="C98" s="80" t="s">
        <v>72</v>
      </c>
      <c r="D98" s="1056" t="s">
        <v>21</v>
      </c>
      <c r="E98" s="1058"/>
    </row>
    <row r="99" spans="1:26" ht="28.5" x14ac:dyDescent="0.25">
      <c r="B99" s="212" t="s">
        <v>1252</v>
      </c>
      <c r="C99" s="204" t="s">
        <v>0</v>
      </c>
      <c r="D99" s="1073"/>
      <c r="E99" s="1073"/>
    </row>
    <row r="102" spans="1:26" ht="15" x14ac:dyDescent="0.25">
      <c r="B102" s="1069" t="s">
        <v>93</v>
      </c>
      <c r="C102" s="1070"/>
      <c r="D102" s="1070"/>
      <c r="E102" s="1070"/>
      <c r="F102" s="1070"/>
      <c r="G102" s="1070"/>
      <c r="H102" s="1070"/>
      <c r="I102" s="1070"/>
      <c r="J102" s="1070"/>
      <c r="K102" s="1070"/>
      <c r="L102" s="1070"/>
      <c r="M102" s="1070"/>
      <c r="N102" s="1070"/>
      <c r="O102" s="1070"/>
      <c r="P102" s="1070"/>
    </row>
    <row r="104" spans="1:26" ht="15" thickBot="1" x14ac:dyDescent="0.3"/>
    <row r="105" spans="1:26" ht="15.75" thickBot="1" x14ac:dyDescent="0.3">
      <c r="B105" s="1063" t="s">
        <v>94</v>
      </c>
      <c r="C105" s="1064"/>
      <c r="D105" s="1064"/>
      <c r="E105" s="1064"/>
      <c r="F105" s="1064"/>
      <c r="G105" s="1064"/>
      <c r="H105" s="1064"/>
      <c r="I105" s="1064"/>
      <c r="J105" s="1064"/>
      <c r="K105" s="1064"/>
      <c r="L105" s="1064"/>
      <c r="M105" s="1064"/>
      <c r="N105" s="1065"/>
    </row>
    <row r="107" spans="1:26" ht="15" thickBot="1" x14ac:dyDescent="0.3">
      <c r="M107" s="77"/>
      <c r="N107" s="77"/>
    </row>
    <row r="108" spans="1:26" s="62" customFormat="1" ht="75" x14ac:dyDescent="0.25">
      <c r="B108" s="78" t="s">
        <v>34</v>
      </c>
      <c r="C108" s="78" t="s">
        <v>35</v>
      </c>
      <c r="D108" s="78" t="s">
        <v>36</v>
      </c>
      <c r="E108" s="78" t="s">
        <v>37</v>
      </c>
      <c r="F108" s="78" t="s">
        <v>38</v>
      </c>
      <c r="G108" s="78" t="s">
        <v>39</v>
      </c>
      <c r="H108" s="78" t="s">
        <v>40</v>
      </c>
      <c r="I108" s="78" t="s">
        <v>41</v>
      </c>
      <c r="J108" s="78" t="s">
        <v>42</v>
      </c>
      <c r="K108" s="78" t="s">
        <v>43</v>
      </c>
      <c r="L108" s="78" t="s">
        <v>44</v>
      </c>
      <c r="M108" s="79" t="s">
        <v>45</v>
      </c>
      <c r="N108" s="78" t="s">
        <v>46</v>
      </c>
      <c r="O108" s="78" t="s">
        <v>47</v>
      </c>
      <c r="P108" s="200" t="s">
        <v>48</v>
      </c>
      <c r="Q108" s="200" t="s">
        <v>49</v>
      </c>
    </row>
    <row r="109" spans="1:26" s="129" customFormat="1" ht="378" x14ac:dyDescent="0.25">
      <c r="A109" s="141">
        <v>1</v>
      </c>
      <c r="B109" s="4" t="s">
        <v>1413</v>
      </c>
      <c r="C109" s="4" t="s">
        <v>1414</v>
      </c>
      <c r="D109" s="4" t="s">
        <v>486</v>
      </c>
      <c r="E109" s="4" t="s">
        <v>1564</v>
      </c>
      <c r="F109" s="5" t="s">
        <v>0</v>
      </c>
      <c r="G109" s="223">
        <v>0.25</v>
      </c>
      <c r="H109" s="224">
        <v>40205</v>
      </c>
      <c r="I109" s="224">
        <v>40543</v>
      </c>
      <c r="J109" s="225" t="s">
        <v>20</v>
      </c>
      <c r="K109" s="263">
        <v>0</v>
      </c>
      <c r="L109" s="230">
        <v>11.1</v>
      </c>
      <c r="M109" s="6">
        <v>330</v>
      </c>
      <c r="N109" s="228">
        <v>330</v>
      </c>
      <c r="O109" s="229">
        <v>140803714</v>
      </c>
      <c r="P109" s="229" t="s">
        <v>1624</v>
      </c>
      <c r="Q109" s="488" t="s">
        <v>1958</v>
      </c>
      <c r="R109" s="8"/>
      <c r="S109" s="8"/>
      <c r="T109" s="8"/>
      <c r="U109" s="8"/>
      <c r="V109" s="8"/>
      <c r="W109" s="8"/>
      <c r="X109" s="8"/>
      <c r="Y109" s="8"/>
      <c r="Z109" s="8"/>
    </row>
    <row r="110" spans="1:26" s="129" customFormat="1" ht="378" x14ac:dyDescent="0.25">
      <c r="A110" s="141">
        <f>+A109+1</f>
        <v>2</v>
      </c>
      <c r="B110" s="4" t="s">
        <v>1412</v>
      </c>
      <c r="C110" s="4" t="s">
        <v>1412</v>
      </c>
      <c r="D110" s="129" t="s">
        <v>1473</v>
      </c>
      <c r="E110" s="141" t="s">
        <v>1567</v>
      </c>
      <c r="F110" s="5" t="s">
        <v>0</v>
      </c>
      <c r="G110" s="223">
        <v>0.25</v>
      </c>
      <c r="H110" s="224">
        <v>40337</v>
      </c>
      <c r="I110" s="224">
        <v>40794</v>
      </c>
      <c r="J110" s="225" t="s">
        <v>20</v>
      </c>
      <c r="K110" s="263">
        <v>0</v>
      </c>
      <c r="L110" s="230">
        <v>14.99</v>
      </c>
      <c r="M110" s="6">
        <v>1440</v>
      </c>
      <c r="N110" s="228">
        <v>1440</v>
      </c>
      <c r="O110" s="229">
        <v>636500000</v>
      </c>
      <c r="P110" s="229" t="s">
        <v>1625</v>
      </c>
      <c r="Q110" s="488" t="s">
        <v>1958</v>
      </c>
      <c r="R110" s="8"/>
      <c r="S110" s="8"/>
      <c r="T110" s="8"/>
      <c r="U110" s="8"/>
      <c r="V110" s="8"/>
      <c r="W110" s="8"/>
      <c r="X110" s="8"/>
      <c r="Y110" s="8"/>
      <c r="Z110" s="8"/>
    </row>
    <row r="111" spans="1:26" s="129" customFormat="1" ht="378" x14ac:dyDescent="0.25">
      <c r="A111" s="141">
        <f t="shared" ref="A111:A116" si="1">+A110+1</f>
        <v>3</v>
      </c>
      <c r="B111" s="4" t="s">
        <v>1418</v>
      </c>
      <c r="C111" s="4" t="s">
        <v>1569</v>
      </c>
      <c r="D111" s="211" t="s">
        <v>1473</v>
      </c>
      <c r="E111" s="4" t="s">
        <v>1570</v>
      </c>
      <c r="F111" s="5" t="s">
        <v>0</v>
      </c>
      <c r="G111" s="223">
        <v>0.5</v>
      </c>
      <c r="H111" s="224">
        <v>40953</v>
      </c>
      <c r="I111" s="224">
        <v>41773</v>
      </c>
      <c r="J111" s="225" t="s">
        <v>20</v>
      </c>
      <c r="K111" s="263">
        <v>0</v>
      </c>
      <c r="L111" s="230">
        <v>26.96</v>
      </c>
      <c r="M111" s="6">
        <v>1517</v>
      </c>
      <c r="N111" s="228">
        <v>1517</v>
      </c>
      <c r="O111" s="229">
        <v>570520000</v>
      </c>
      <c r="P111" s="229" t="s">
        <v>1626</v>
      </c>
      <c r="Q111" s="488" t="s">
        <v>1958</v>
      </c>
      <c r="R111" s="8"/>
      <c r="S111" s="8"/>
      <c r="T111" s="8"/>
      <c r="U111" s="8"/>
      <c r="V111" s="8"/>
      <c r="W111" s="8"/>
      <c r="X111" s="8"/>
      <c r="Y111" s="8"/>
      <c r="Z111" s="8"/>
    </row>
    <row r="112" spans="1:26" s="129" customFormat="1" x14ac:dyDescent="0.25">
      <c r="A112" s="141">
        <f t="shared" si="1"/>
        <v>4</v>
      </c>
      <c r="B112" s="4"/>
      <c r="C112" s="5"/>
      <c r="D112" s="4"/>
      <c r="E112" s="240"/>
      <c r="F112" s="5"/>
      <c r="G112" s="228"/>
      <c r="H112" s="228"/>
      <c r="I112" s="228"/>
      <c r="J112" s="225"/>
      <c r="K112" s="228"/>
      <c r="L112" s="228"/>
      <c r="M112" s="228"/>
      <c r="N112" s="228"/>
      <c r="O112" s="228"/>
      <c r="P112" s="228"/>
      <c r="Q112" s="211"/>
      <c r="R112" s="8"/>
      <c r="S112" s="8"/>
      <c r="T112" s="8"/>
      <c r="U112" s="8"/>
      <c r="V112" s="8"/>
      <c r="W112" s="8"/>
      <c r="X112" s="8"/>
      <c r="Y112" s="8"/>
      <c r="Z112" s="8"/>
    </row>
    <row r="113" spans="1:26" s="129" customFormat="1" x14ac:dyDescent="0.25">
      <c r="A113" s="141">
        <f t="shared" si="1"/>
        <v>5</v>
      </c>
      <c r="B113" s="4"/>
      <c r="C113" s="5"/>
      <c r="D113" s="4"/>
      <c r="E113" s="240"/>
      <c r="F113" s="5"/>
      <c r="G113" s="5"/>
      <c r="H113" s="5"/>
      <c r="I113" s="225"/>
      <c r="J113" s="225"/>
      <c r="K113" s="225"/>
      <c r="L113" s="225"/>
      <c r="M113" s="228"/>
      <c r="N113" s="228"/>
      <c r="O113" s="243"/>
      <c r="P113" s="243"/>
      <c r="Q113" s="211"/>
      <c r="R113" s="8"/>
      <c r="S113" s="8"/>
      <c r="T113" s="8"/>
      <c r="U113" s="8"/>
      <c r="V113" s="8"/>
      <c r="W113" s="8"/>
      <c r="X113" s="8"/>
      <c r="Y113" s="8"/>
      <c r="Z113" s="8"/>
    </row>
    <row r="114" spans="1:26" s="129" customFormat="1" x14ac:dyDescent="0.25">
      <c r="A114" s="141">
        <f t="shared" si="1"/>
        <v>6</v>
      </c>
      <c r="B114" s="4"/>
      <c r="C114" s="5"/>
      <c r="D114" s="4"/>
      <c r="E114" s="240"/>
      <c r="F114" s="5"/>
      <c r="G114" s="5"/>
      <c r="H114" s="5"/>
      <c r="I114" s="225"/>
      <c r="J114" s="225"/>
      <c r="K114" s="225"/>
      <c r="L114" s="225"/>
      <c r="M114" s="228"/>
      <c r="N114" s="228"/>
      <c r="O114" s="243"/>
      <c r="P114" s="243"/>
      <c r="Q114" s="211"/>
      <c r="R114" s="8"/>
      <c r="S114" s="8"/>
      <c r="T114" s="8"/>
      <c r="U114" s="8"/>
      <c r="V114" s="8"/>
      <c r="W114" s="8"/>
      <c r="X114" s="8"/>
      <c r="Y114" s="8"/>
      <c r="Z114" s="8"/>
    </row>
    <row r="115" spans="1:26" s="129" customFormat="1" x14ac:dyDescent="0.25">
      <c r="A115" s="141">
        <f t="shared" si="1"/>
        <v>7</v>
      </c>
      <c r="B115" s="4"/>
      <c r="C115" s="5"/>
      <c r="D115" s="4"/>
      <c r="E115" s="240"/>
      <c r="F115" s="5"/>
      <c r="G115" s="5"/>
      <c r="H115" s="5"/>
      <c r="I115" s="225"/>
      <c r="J115" s="225"/>
      <c r="K115" s="225"/>
      <c r="L115" s="225"/>
      <c r="M115" s="228"/>
      <c r="N115" s="228"/>
      <c r="O115" s="243"/>
      <c r="P115" s="243"/>
      <c r="Q115" s="211"/>
      <c r="R115" s="8"/>
      <c r="S115" s="8"/>
      <c r="T115" s="8"/>
      <c r="U115" s="8"/>
      <c r="V115" s="8"/>
      <c r="W115" s="8"/>
      <c r="X115" s="8"/>
      <c r="Y115" s="8"/>
      <c r="Z115" s="8"/>
    </row>
    <row r="116" spans="1:26" s="129" customFormat="1" x14ac:dyDescent="0.25">
      <c r="A116" s="141">
        <f t="shared" si="1"/>
        <v>8</v>
      </c>
      <c r="B116" s="4"/>
      <c r="C116" s="5"/>
      <c r="D116" s="4"/>
      <c r="E116" s="240"/>
      <c r="F116" s="5"/>
      <c r="G116" s="5"/>
      <c r="H116" s="5"/>
      <c r="I116" s="225"/>
      <c r="J116" s="225"/>
      <c r="K116" s="225"/>
      <c r="L116" s="225"/>
      <c r="M116" s="228"/>
      <c r="N116" s="228"/>
      <c r="O116" s="243"/>
      <c r="P116" s="243"/>
      <c r="Q116" s="211"/>
      <c r="R116" s="8"/>
      <c r="S116" s="8"/>
      <c r="T116" s="8"/>
      <c r="U116" s="8"/>
      <c r="V116" s="8"/>
      <c r="W116" s="8"/>
      <c r="X116" s="8"/>
      <c r="Y116" s="8"/>
      <c r="Z116" s="8"/>
    </row>
    <row r="117" spans="1:26" s="129" customFormat="1" ht="15" x14ac:dyDescent="0.25">
      <c r="A117" s="141"/>
      <c r="B117" s="26" t="s">
        <v>30</v>
      </c>
      <c r="C117" s="5"/>
      <c r="D117" s="4"/>
      <c r="E117" s="240"/>
      <c r="F117" s="5"/>
      <c r="G117" s="5"/>
      <c r="H117" s="5"/>
      <c r="I117" s="225"/>
      <c r="J117" s="225"/>
      <c r="K117" s="241">
        <v>0</v>
      </c>
      <c r="L117" s="242">
        <f>SUM(L109:L116)</f>
        <v>53.05</v>
      </c>
      <c r="M117" s="241">
        <f>SUM(M109:M116)</f>
        <v>3287</v>
      </c>
      <c r="N117" s="242">
        <f>SUM(N109:N116)</f>
        <v>3287</v>
      </c>
      <c r="O117" s="243"/>
      <c r="P117" s="243"/>
      <c r="Q117" s="211"/>
    </row>
    <row r="118" spans="1:26" x14ac:dyDescent="0.25">
      <c r="E118" s="46"/>
    </row>
    <row r="119" spans="1:26" ht="15" x14ac:dyDescent="0.25">
      <c r="B119" s="50" t="s">
        <v>95</v>
      </c>
      <c r="C119" s="100">
        <f>+K117</f>
        <v>0</v>
      </c>
      <c r="H119" s="245"/>
      <c r="I119" s="245"/>
      <c r="J119" s="245"/>
      <c r="K119" s="245"/>
      <c r="L119" s="245"/>
      <c r="M119" s="245"/>
    </row>
    <row r="121" spans="1:26" ht="15" thickBot="1" x14ac:dyDescent="0.3"/>
    <row r="122" spans="1:26" ht="30.75" thickBot="1" x14ac:dyDescent="0.3">
      <c r="B122" s="86" t="s">
        <v>96</v>
      </c>
      <c r="C122" s="87" t="s">
        <v>97</v>
      </c>
      <c r="D122" s="86" t="s">
        <v>29</v>
      </c>
      <c r="E122" s="87" t="s">
        <v>98</v>
      </c>
    </row>
    <row r="123" spans="1:26" x14ac:dyDescent="0.25">
      <c r="B123" s="141" t="s">
        <v>99</v>
      </c>
      <c r="C123" s="88">
        <v>20</v>
      </c>
      <c r="D123" s="88">
        <v>0</v>
      </c>
      <c r="E123" s="1066">
        <f>+D123+D124+D125</f>
        <v>0</v>
      </c>
    </row>
    <row r="124" spans="1:26" x14ac:dyDescent="0.25">
      <c r="B124" s="141" t="s">
        <v>100</v>
      </c>
      <c r="C124" s="204">
        <v>30</v>
      </c>
      <c r="D124" s="204">
        <v>0</v>
      </c>
      <c r="E124" s="1067"/>
    </row>
    <row r="125" spans="1:26" ht="15" thickBot="1" x14ac:dyDescent="0.3">
      <c r="B125" s="141" t="s">
        <v>101</v>
      </c>
      <c r="C125" s="89">
        <v>40</v>
      </c>
      <c r="D125" s="89">
        <v>0</v>
      </c>
      <c r="E125" s="1068"/>
    </row>
    <row r="127" spans="1:26" ht="15" thickBot="1" x14ac:dyDescent="0.3"/>
    <row r="128" spans="1:26" ht="15.75" thickBot="1" x14ac:dyDescent="0.3">
      <c r="B128" s="1063" t="s">
        <v>102</v>
      </c>
      <c r="C128" s="1064"/>
      <c r="D128" s="1064"/>
      <c r="E128" s="1064"/>
      <c r="F128" s="1064"/>
      <c r="G128" s="1064"/>
      <c r="H128" s="1064"/>
      <c r="I128" s="1064"/>
      <c r="J128" s="1064"/>
      <c r="K128" s="1064"/>
      <c r="L128" s="1064"/>
      <c r="M128" s="1064"/>
      <c r="N128" s="1065"/>
    </row>
    <row r="130" spans="2:17" ht="15" x14ac:dyDescent="0.25">
      <c r="B130" s="1054" t="s">
        <v>77</v>
      </c>
      <c r="C130" s="1054" t="s">
        <v>78</v>
      </c>
      <c r="D130" s="1054" t="s">
        <v>79</v>
      </c>
      <c r="E130" s="1054" t="s">
        <v>80</v>
      </c>
      <c r="F130" s="1054" t="s">
        <v>81</v>
      </c>
      <c r="G130" s="1054" t="s">
        <v>82</v>
      </c>
      <c r="H130" s="1054" t="s">
        <v>83</v>
      </c>
      <c r="I130" s="1054" t="s">
        <v>84</v>
      </c>
      <c r="J130" s="1056" t="s">
        <v>85</v>
      </c>
      <c r="K130" s="1057"/>
      <c r="L130" s="1058"/>
      <c r="M130" s="1054" t="s">
        <v>86</v>
      </c>
      <c r="N130" s="1054" t="s">
        <v>478</v>
      </c>
      <c r="O130" s="1054" t="s">
        <v>479</v>
      </c>
      <c r="P130" s="1059" t="s">
        <v>21</v>
      </c>
      <c r="Q130" s="1060"/>
    </row>
    <row r="131" spans="2:17" ht="30" x14ac:dyDescent="0.25">
      <c r="B131" s="1055"/>
      <c r="C131" s="1055"/>
      <c r="D131" s="1055"/>
      <c r="E131" s="1055"/>
      <c r="F131" s="1055"/>
      <c r="G131" s="1055"/>
      <c r="H131" s="1055"/>
      <c r="I131" s="1055"/>
      <c r="J131" s="205" t="s">
        <v>87</v>
      </c>
      <c r="K131" s="205" t="s">
        <v>88</v>
      </c>
      <c r="L131" s="205" t="s">
        <v>89</v>
      </c>
      <c r="M131" s="1055"/>
      <c r="N131" s="1055"/>
      <c r="O131" s="1055"/>
      <c r="P131" s="1061"/>
      <c r="Q131" s="1062"/>
    </row>
    <row r="132" spans="2:17" ht="147.75" customHeight="1" x14ac:dyDescent="0.25">
      <c r="B132" s="141" t="s">
        <v>993</v>
      </c>
      <c r="C132" s="141" t="s">
        <v>480</v>
      </c>
      <c r="D132" s="141" t="s">
        <v>1627</v>
      </c>
      <c r="E132" s="141">
        <v>36722589</v>
      </c>
      <c r="F132" s="141" t="s">
        <v>1628</v>
      </c>
      <c r="G132" s="141" t="s">
        <v>1629</v>
      </c>
      <c r="H132" s="7">
        <v>38631</v>
      </c>
      <c r="I132" s="141" t="s">
        <v>1239</v>
      </c>
      <c r="J132" s="141" t="s">
        <v>1630</v>
      </c>
      <c r="K132" s="141" t="s">
        <v>1481</v>
      </c>
      <c r="L132" s="141" t="s">
        <v>1631</v>
      </c>
      <c r="M132" s="141" t="s">
        <v>0</v>
      </c>
      <c r="N132" s="141" t="s">
        <v>0</v>
      </c>
      <c r="O132" s="141" t="s">
        <v>0</v>
      </c>
      <c r="P132" s="1168" t="s">
        <v>1959</v>
      </c>
      <c r="Q132" s="1168"/>
    </row>
    <row r="133" spans="2:17" s="90" customFormat="1" ht="150.75" customHeight="1" x14ac:dyDescent="0.25">
      <c r="B133" s="141" t="s">
        <v>114</v>
      </c>
      <c r="C133" s="141" t="s">
        <v>480</v>
      </c>
      <c r="D133" s="141" t="s">
        <v>1632</v>
      </c>
      <c r="E133" s="141">
        <v>1082853619</v>
      </c>
      <c r="F133" s="141" t="s">
        <v>1633</v>
      </c>
      <c r="G133" s="141" t="s">
        <v>1620</v>
      </c>
      <c r="H133" s="7">
        <v>40277</v>
      </c>
      <c r="I133" s="141" t="s">
        <v>50</v>
      </c>
      <c r="J133" s="141" t="s">
        <v>1557</v>
      </c>
      <c r="K133" s="141" t="s">
        <v>1540</v>
      </c>
      <c r="L133" s="141" t="s">
        <v>1634</v>
      </c>
      <c r="M133" s="141" t="s">
        <v>0</v>
      </c>
      <c r="N133" s="141" t="s">
        <v>0</v>
      </c>
      <c r="O133" s="141" t="s">
        <v>0</v>
      </c>
      <c r="P133" s="1168" t="s">
        <v>1959</v>
      </c>
      <c r="Q133" s="1168"/>
    </row>
    <row r="134" spans="2:17" ht="167.25" customHeight="1" x14ac:dyDescent="0.25">
      <c r="B134" s="141" t="s">
        <v>115</v>
      </c>
      <c r="C134" s="257" t="s">
        <v>729</v>
      </c>
      <c r="D134" s="141" t="s">
        <v>1487</v>
      </c>
      <c r="E134" s="141">
        <v>7629230</v>
      </c>
      <c r="F134" s="141" t="s">
        <v>527</v>
      </c>
      <c r="G134" s="141" t="s">
        <v>583</v>
      </c>
      <c r="H134" s="7">
        <v>40004</v>
      </c>
      <c r="I134" s="141" t="s">
        <v>1488</v>
      </c>
      <c r="J134" s="141" t="s">
        <v>1239</v>
      </c>
      <c r="K134" s="7" t="s">
        <v>1239</v>
      </c>
      <c r="L134" s="141" t="s">
        <v>1239</v>
      </c>
      <c r="M134" s="141" t="s">
        <v>0</v>
      </c>
      <c r="N134" s="141" t="s">
        <v>0</v>
      </c>
      <c r="O134" s="141" t="s">
        <v>0</v>
      </c>
      <c r="P134" s="1168" t="s">
        <v>1959</v>
      </c>
      <c r="Q134" s="1168"/>
    </row>
    <row r="137" spans="2:17" ht="15" thickBot="1" x14ac:dyDescent="0.3"/>
    <row r="138" spans="2:17" ht="30" x14ac:dyDescent="0.25">
      <c r="B138" s="206" t="s">
        <v>19</v>
      </c>
      <c r="C138" s="206" t="s">
        <v>96</v>
      </c>
      <c r="D138" s="205" t="s">
        <v>97</v>
      </c>
      <c r="E138" s="206" t="s">
        <v>29</v>
      </c>
      <c r="F138" s="87" t="s">
        <v>103</v>
      </c>
      <c r="G138" s="64"/>
    </row>
    <row r="139" spans="2:17" ht="156.75" x14ac:dyDescent="0.2">
      <c r="B139" s="1048" t="s">
        <v>104</v>
      </c>
      <c r="C139" s="92" t="s">
        <v>105</v>
      </c>
      <c r="D139" s="204">
        <v>25</v>
      </c>
      <c r="E139" s="204">
        <v>25</v>
      </c>
      <c r="F139" s="1049">
        <f>+E139+E140+E141</f>
        <v>60</v>
      </c>
      <c r="G139" s="128"/>
    </row>
    <row r="140" spans="2:17" ht="114" x14ac:dyDescent="0.2">
      <c r="B140" s="1048"/>
      <c r="C140" s="92" t="s">
        <v>106</v>
      </c>
      <c r="D140" s="141">
        <v>25</v>
      </c>
      <c r="E140" s="204">
        <v>25</v>
      </c>
      <c r="F140" s="1050"/>
      <c r="G140" s="128"/>
    </row>
    <row r="141" spans="2:17" ht="99.75" x14ac:dyDescent="0.2">
      <c r="B141" s="1048"/>
      <c r="C141" s="92" t="s">
        <v>107</v>
      </c>
      <c r="D141" s="204">
        <v>10</v>
      </c>
      <c r="E141" s="204">
        <v>10</v>
      </c>
      <c r="F141" s="1051"/>
      <c r="G141" s="128"/>
    </row>
    <row r="142" spans="2:17" x14ac:dyDescent="0.2">
      <c r="C142" s="59"/>
    </row>
    <row r="145" spans="2:5" ht="15" x14ac:dyDescent="0.25">
      <c r="B145" s="75" t="s">
        <v>108</v>
      </c>
    </row>
    <row r="148" spans="2:5" ht="15" x14ac:dyDescent="0.25">
      <c r="B148" s="205" t="s">
        <v>19</v>
      </c>
      <c r="C148" s="205" t="s">
        <v>28</v>
      </c>
      <c r="D148" s="206" t="s">
        <v>29</v>
      </c>
      <c r="E148" s="206" t="s">
        <v>30</v>
      </c>
    </row>
    <row r="149" spans="2:5" ht="42.75" x14ac:dyDescent="0.25">
      <c r="B149" s="76" t="s">
        <v>31</v>
      </c>
      <c r="C149" s="141">
        <v>40</v>
      </c>
      <c r="D149" s="204">
        <f>+E123</f>
        <v>0</v>
      </c>
      <c r="E149" s="1052">
        <f>+D149+D150</f>
        <v>60</v>
      </c>
    </row>
    <row r="150" spans="2:5" ht="71.25" x14ac:dyDescent="0.25">
      <c r="B150" s="76" t="s">
        <v>32</v>
      </c>
      <c r="C150" s="141">
        <v>60</v>
      </c>
      <c r="D150" s="204">
        <f>+F139</f>
        <v>60</v>
      </c>
      <c r="E150" s="1053"/>
    </row>
  </sheetData>
  <autoFilter ref="A83:Z93">
    <filterColumn colId="1">
      <filters>
        <filter val="PROFESIONAL DE APOYO PSICOSOCIAL"/>
      </filters>
    </filterColumn>
    <filterColumn colId="15" showButton="0"/>
  </autoFilter>
  <mergeCells count="74">
    <mergeCell ref="P132:Q132"/>
    <mergeCell ref="P133:Q133"/>
    <mergeCell ref="P134:Q134"/>
    <mergeCell ref="B139:B141"/>
    <mergeCell ref="F139:F141"/>
    <mergeCell ref="E149:E150"/>
    <mergeCell ref="I130:I131"/>
    <mergeCell ref="J130:L130"/>
    <mergeCell ref="M130:M131"/>
    <mergeCell ref="N130:N131"/>
    <mergeCell ref="O130:O131"/>
    <mergeCell ref="P130:Q131"/>
    <mergeCell ref="B105:N105"/>
    <mergeCell ref="E123:E125"/>
    <mergeCell ref="B128:N128"/>
    <mergeCell ref="B130:B131"/>
    <mergeCell ref="C130:C131"/>
    <mergeCell ref="D130:D131"/>
    <mergeCell ref="E130:E131"/>
    <mergeCell ref="F130:F131"/>
    <mergeCell ref="G130:G131"/>
    <mergeCell ref="H130:H131"/>
    <mergeCell ref="B102:P102"/>
    <mergeCell ref="P86:Q86"/>
    <mergeCell ref="P87:Q87"/>
    <mergeCell ref="P88:Q88"/>
    <mergeCell ref="P89:Q89"/>
    <mergeCell ref="P90:Q90"/>
    <mergeCell ref="P91:Q91"/>
    <mergeCell ref="P92:Q92"/>
    <mergeCell ref="P93:Q93"/>
    <mergeCell ref="B95:N95"/>
    <mergeCell ref="D98:E98"/>
    <mergeCell ref="D99:E99"/>
    <mergeCell ref="P85:Q85"/>
    <mergeCell ref="B77:N77"/>
    <mergeCell ref="B82:B83"/>
    <mergeCell ref="C82:C83"/>
    <mergeCell ref="D82:D83"/>
    <mergeCell ref="E82:E83"/>
    <mergeCell ref="F82:F83"/>
    <mergeCell ref="G82:G83"/>
    <mergeCell ref="H82:H83"/>
    <mergeCell ref="I82:I83"/>
    <mergeCell ref="J82:L82"/>
    <mergeCell ref="M82:M83"/>
    <mergeCell ref="N82:N83"/>
    <mergeCell ref="O82:O83"/>
    <mergeCell ref="P82:Q83"/>
    <mergeCell ref="P84:Q84"/>
    <mergeCell ref="P71:Q71"/>
    <mergeCell ref="B55:B56"/>
    <mergeCell ref="C55:C56"/>
    <mergeCell ref="D55:E55"/>
    <mergeCell ref="C59:N59"/>
    <mergeCell ref="B61:N61"/>
    <mergeCell ref="P64:Q64"/>
    <mergeCell ref="P65:Q65"/>
    <mergeCell ref="P66:Q66"/>
    <mergeCell ref="P68:Q68"/>
    <mergeCell ref="P69:Q69"/>
    <mergeCell ref="P70:Q70"/>
    <mergeCell ref="M46:N46"/>
    <mergeCell ref="B2:P2"/>
    <mergeCell ref="B4:P4"/>
    <mergeCell ref="A5:L5"/>
    <mergeCell ref="C7:N7"/>
    <mergeCell ref="C8:N8"/>
    <mergeCell ref="C9:N9"/>
    <mergeCell ref="C10:N10"/>
    <mergeCell ref="C11:E11"/>
    <mergeCell ref="B15:C22"/>
    <mergeCell ref="B23:C23"/>
    <mergeCell ref="E41:E42"/>
  </mergeCells>
  <dataValidations count="2">
    <dataValidation type="decimal" allowBlank="1" showInputMessage="1" showErrorMessage="1" sqref="WVH983066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6 VRT983066 VHX983066 UYB983066 UOF983066 UEJ983066 TUN983066 TKR983066 TAV983066 SQZ983066 SHD983066 RXH983066 RNL983066 RDP983066 QTT983066 QJX983066 QAB983066 PQF983066 PGJ983066 OWN983066 OMR983066 OCV983066 NSZ983066 NJD983066 MZH983066 MPL983066 MFP983066 LVT983066 LLX983066 LCB983066 KSF983066 KIJ983066 JYN983066 JOR983066 JEV983066 IUZ983066 ILD983066 IBH983066 HRL983066 HHP983066 GXT983066 GNX983066 GEB983066 FUF983066 FKJ983066 FAN983066 EQR983066 EGV983066 DWZ983066 DND983066 DDH983066 CTL983066 CJP983066 BZT983066 BPX983066 BGB983066 AWF983066 AMJ983066 ACN983066 SR983066 IV983066 C983066 WVH917530 WLL917530 WBP917530 VRT917530 VHX917530 UYB917530 UOF917530 UEJ917530 TUN917530 TKR917530 TAV917530 SQZ917530 SHD917530 RXH917530 RNL917530 RDP917530 QTT917530 QJX917530 QAB917530 PQF917530 PGJ917530 OWN917530 OMR917530 OCV917530 NSZ917530 NJD917530 MZH917530 MPL917530 MFP917530 LVT917530 LLX917530 LCB917530 KSF917530 KIJ917530 JYN917530 JOR917530 JEV917530 IUZ917530 ILD917530 IBH917530 HRL917530 HHP917530 GXT917530 GNX917530 GEB917530 FUF917530 FKJ917530 FAN917530 EQR917530 EGV917530 DWZ917530 DND917530 DDH917530 CTL917530 CJP917530 BZT917530 BPX917530 BGB917530 AWF917530 AMJ917530 ACN917530 SR917530 IV917530 C917530 WVH851994 WLL851994 WBP851994 VRT851994 VHX851994 UYB851994 UOF851994 UEJ851994 TUN851994 TKR851994 TAV851994 SQZ851994 SHD851994 RXH851994 RNL851994 RDP851994 QTT851994 QJX851994 QAB851994 PQF851994 PGJ851994 OWN851994 OMR851994 OCV851994 NSZ851994 NJD851994 MZH851994 MPL851994 MFP851994 LVT851994 LLX851994 LCB851994 KSF851994 KIJ851994 JYN851994 JOR851994 JEV851994 IUZ851994 ILD851994 IBH851994 HRL851994 HHP851994 GXT851994 GNX851994 GEB851994 FUF851994 FKJ851994 FAN851994 EQR851994 EGV851994 DWZ851994 DND851994 DDH851994 CTL851994 CJP851994 BZT851994 BPX851994 BGB851994 AWF851994 AMJ851994 ACN851994 SR851994 IV851994 C851994 WVH786458 WLL786458 WBP786458 VRT786458 VHX786458 UYB786458 UOF786458 UEJ786458 TUN786458 TKR786458 TAV786458 SQZ786458 SHD786458 RXH786458 RNL786458 RDP786458 QTT786458 QJX786458 QAB786458 PQF786458 PGJ786458 OWN786458 OMR786458 OCV786458 NSZ786458 NJD786458 MZH786458 MPL786458 MFP786458 LVT786458 LLX786458 LCB786458 KSF786458 KIJ786458 JYN786458 JOR786458 JEV786458 IUZ786458 ILD786458 IBH786458 HRL786458 HHP786458 GXT786458 GNX786458 GEB786458 FUF786458 FKJ786458 FAN786458 EQR786458 EGV786458 DWZ786458 DND786458 DDH786458 CTL786458 CJP786458 BZT786458 BPX786458 BGB786458 AWF786458 AMJ786458 ACN786458 SR786458 IV786458 C786458 WVH720922 WLL720922 WBP720922 VRT720922 VHX720922 UYB720922 UOF720922 UEJ720922 TUN720922 TKR720922 TAV720922 SQZ720922 SHD720922 RXH720922 RNL720922 RDP720922 QTT720922 QJX720922 QAB720922 PQF720922 PGJ720922 OWN720922 OMR720922 OCV720922 NSZ720922 NJD720922 MZH720922 MPL720922 MFP720922 LVT720922 LLX720922 LCB720922 KSF720922 KIJ720922 JYN720922 JOR720922 JEV720922 IUZ720922 ILD720922 IBH720922 HRL720922 HHP720922 GXT720922 GNX720922 GEB720922 FUF720922 FKJ720922 FAN720922 EQR720922 EGV720922 DWZ720922 DND720922 DDH720922 CTL720922 CJP720922 BZT720922 BPX720922 BGB720922 AWF720922 AMJ720922 ACN720922 SR720922 IV720922 C720922 WVH655386 WLL655386 WBP655386 VRT655386 VHX655386 UYB655386 UOF655386 UEJ655386 TUN655386 TKR655386 TAV655386 SQZ655386 SHD655386 RXH655386 RNL655386 RDP655386 QTT655386 QJX655386 QAB655386 PQF655386 PGJ655386 OWN655386 OMR655386 OCV655386 NSZ655386 NJD655386 MZH655386 MPL655386 MFP655386 LVT655386 LLX655386 LCB655386 KSF655386 KIJ655386 JYN655386 JOR655386 JEV655386 IUZ655386 ILD655386 IBH655386 HRL655386 HHP655386 GXT655386 GNX655386 GEB655386 FUF655386 FKJ655386 FAN655386 EQR655386 EGV655386 DWZ655386 DND655386 DDH655386 CTL655386 CJP655386 BZT655386 BPX655386 BGB655386 AWF655386 AMJ655386 ACN655386 SR655386 IV655386 C655386 WVH589850 WLL589850 WBP589850 VRT589850 VHX589850 UYB589850 UOF589850 UEJ589850 TUN589850 TKR589850 TAV589850 SQZ589850 SHD589850 RXH589850 RNL589850 RDP589850 QTT589850 QJX589850 QAB589850 PQF589850 PGJ589850 OWN589850 OMR589850 OCV589850 NSZ589850 NJD589850 MZH589850 MPL589850 MFP589850 LVT589850 LLX589850 LCB589850 KSF589850 KIJ589850 JYN589850 JOR589850 JEV589850 IUZ589850 ILD589850 IBH589850 HRL589850 HHP589850 GXT589850 GNX589850 GEB589850 FUF589850 FKJ589850 FAN589850 EQR589850 EGV589850 DWZ589850 DND589850 DDH589850 CTL589850 CJP589850 BZT589850 BPX589850 BGB589850 AWF589850 AMJ589850 ACN589850 SR589850 IV589850 C589850 WVH524314 WLL524314 WBP524314 VRT524314 VHX524314 UYB524314 UOF524314 UEJ524314 TUN524314 TKR524314 TAV524314 SQZ524314 SHD524314 RXH524314 RNL524314 RDP524314 QTT524314 QJX524314 QAB524314 PQF524314 PGJ524314 OWN524314 OMR524314 OCV524314 NSZ524314 NJD524314 MZH524314 MPL524314 MFP524314 LVT524314 LLX524314 LCB524314 KSF524314 KIJ524314 JYN524314 JOR524314 JEV524314 IUZ524314 ILD524314 IBH524314 HRL524314 HHP524314 GXT524314 GNX524314 GEB524314 FUF524314 FKJ524314 FAN524314 EQR524314 EGV524314 DWZ524314 DND524314 DDH524314 CTL524314 CJP524314 BZT524314 BPX524314 BGB524314 AWF524314 AMJ524314 ACN524314 SR524314 IV524314 C524314 WVH458778 WLL458778 WBP458778 VRT458778 VHX458778 UYB458778 UOF458778 UEJ458778 TUN458778 TKR458778 TAV458778 SQZ458778 SHD458778 RXH458778 RNL458778 RDP458778 QTT458778 QJX458778 QAB458778 PQF458778 PGJ458778 OWN458778 OMR458778 OCV458778 NSZ458778 NJD458778 MZH458778 MPL458778 MFP458778 LVT458778 LLX458778 LCB458778 KSF458778 KIJ458778 JYN458778 JOR458778 JEV458778 IUZ458778 ILD458778 IBH458778 HRL458778 HHP458778 GXT458778 GNX458778 GEB458778 FUF458778 FKJ458778 FAN458778 EQR458778 EGV458778 DWZ458778 DND458778 DDH458778 CTL458778 CJP458778 BZT458778 BPX458778 BGB458778 AWF458778 AMJ458778 ACN458778 SR458778 IV458778 C458778 WVH393242 WLL393242 WBP393242 VRT393242 VHX393242 UYB393242 UOF393242 UEJ393242 TUN393242 TKR393242 TAV393242 SQZ393242 SHD393242 RXH393242 RNL393242 RDP393242 QTT393242 QJX393242 QAB393242 PQF393242 PGJ393242 OWN393242 OMR393242 OCV393242 NSZ393242 NJD393242 MZH393242 MPL393242 MFP393242 LVT393242 LLX393242 LCB393242 KSF393242 KIJ393242 JYN393242 JOR393242 JEV393242 IUZ393242 ILD393242 IBH393242 HRL393242 HHP393242 GXT393242 GNX393242 GEB393242 FUF393242 FKJ393242 FAN393242 EQR393242 EGV393242 DWZ393242 DND393242 DDH393242 CTL393242 CJP393242 BZT393242 BPX393242 BGB393242 AWF393242 AMJ393242 ACN393242 SR393242 IV393242 C393242 WVH327706 WLL327706 WBP327706 VRT327706 VHX327706 UYB327706 UOF327706 UEJ327706 TUN327706 TKR327706 TAV327706 SQZ327706 SHD327706 RXH327706 RNL327706 RDP327706 QTT327706 QJX327706 QAB327706 PQF327706 PGJ327706 OWN327706 OMR327706 OCV327706 NSZ327706 NJD327706 MZH327706 MPL327706 MFP327706 LVT327706 LLX327706 LCB327706 KSF327706 KIJ327706 JYN327706 JOR327706 JEV327706 IUZ327706 ILD327706 IBH327706 HRL327706 HHP327706 GXT327706 GNX327706 GEB327706 FUF327706 FKJ327706 FAN327706 EQR327706 EGV327706 DWZ327706 DND327706 DDH327706 CTL327706 CJP327706 BZT327706 BPX327706 BGB327706 AWF327706 AMJ327706 ACN327706 SR327706 IV327706 C327706 WVH262170 WLL262170 WBP262170 VRT262170 VHX262170 UYB262170 UOF262170 UEJ262170 TUN262170 TKR262170 TAV262170 SQZ262170 SHD262170 RXH262170 RNL262170 RDP262170 QTT262170 QJX262170 QAB262170 PQF262170 PGJ262170 OWN262170 OMR262170 OCV262170 NSZ262170 NJD262170 MZH262170 MPL262170 MFP262170 LVT262170 LLX262170 LCB262170 KSF262170 KIJ262170 JYN262170 JOR262170 JEV262170 IUZ262170 ILD262170 IBH262170 HRL262170 HHP262170 GXT262170 GNX262170 GEB262170 FUF262170 FKJ262170 FAN262170 EQR262170 EGV262170 DWZ262170 DND262170 DDH262170 CTL262170 CJP262170 BZT262170 BPX262170 BGB262170 AWF262170 AMJ262170 ACN262170 SR262170 IV262170 C262170 WVH196634 WLL196634 WBP196634 VRT196634 VHX196634 UYB196634 UOF196634 UEJ196634 TUN196634 TKR196634 TAV196634 SQZ196634 SHD196634 RXH196634 RNL196634 RDP196634 QTT196634 QJX196634 QAB196634 PQF196634 PGJ196634 OWN196634 OMR196634 OCV196634 NSZ196634 NJD196634 MZH196634 MPL196634 MFP196634 LVT196634 LLX196634 LCB196634 KSF196634 KIJ196634 JYN196634 JOR196634 JEV196634 IUZ196634 ILD196634 IBH196634 HRL196634 HHP196634 GXT196634 GNX196634 GEB196634 FUF196634 FKJ196634 FAN196634 EQR196634 EGV196634 DWZ196634 DND196634 DDH196634 CTL196634 CJP196634 BZT196634 BPX196634 BGB196634 AWF196634 AMJ196634 ACN196634 SR196634 IV196634 C196634 WVH131098 WLL131098 WBP131098 VRT131098 VHX131098 UYB131098 UOF131098 UEJ131098 TUN131098 TKR131098 TAV131098 SQZ131098 SHD131098 RXH131098 RNL131098 RDP131098 QTT131098 QJX131098 QAB131098 PQF131098 PGJ131098 OWN131098 OMR131098 OCV131098 NSZ131098 NJD131098 MZH131098 MPL131098 MFP131098 LVT131098 LLX131098 LCB131098 KSF131098 KIJ131098 JYN131098 JOR131098 JEV131098 IUZ131098 ILD131098 IBH131098 HRL131098 HHP131098 GXT131098 GNX131098 GEB131098 FUF131098 FKJ131098 FAN131098 EQR131098 EGV131098 DWZ131098 DND131098 DDH131098 CTL131098 CJP131098 BZT131098 BPX131098 BGB131098 AWF131098 AMJ131098 ACN131098 SR131098 IV131098 C131098 WVH65562 WLL65562 WBP65562 VRT65562 VHX65562 UYB65562 UOF65562 UEJ65562 TUN65562 TKR65562 TAV65562 SQZ65562 SHD65562 RXH65562 RNL65562 RDP65562 QTT65562 QJX65562 QAB65562 PQF65562 PGJ65562 OWN65562 OMR65562 OCV65562 NSZ65562 NJD65562 MZH65562 MPL65562 MFP65562 LVT65562 LLX65562 LCB65562 KSF65562 KIJ65562 JYN65562 JOR65562 JEV65562 IUZ65562 ILD65562 IBH65562 HRL65562 HHP65562 GXT65562 GNX65562 GEB65562 FUF65562 FKJ65562 FAN65562 EQR65562 EGV65562 DWZ65562 DND65562 DDH65562 CTL65562 CJP65562 BZT65562 BPX65562 BGB65562 AWF65562 AMJ65562 ACN65562 SR65562 IV65562 C65562 WLL983066">
      <formula1>0</formula1>
      <formula2>1</formula2>
    </dataValidation>
    <dataValidation type="list" allowBlank="1" showInputMessage="1" showErrorMessage="1" sqref="WVE983066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6 WBM983066 VRQ983066 VHU983066 UXY983066 UOC983066 UEG983066 TUK983066 TKO983066 TAS983066 SQW983066 SHA983066 RXE983066 RNI983066 RDM983066 QTQ983066 QJU983066 PZY983066 PQC983066 PGG983066 OWK983066 OMO983066 OCS983066 NSW983066 NJA983066 MZE983066 MPI983066 MFM983066 LVQ983066 LLU983066 LBY983066 KSC983066 KIG983066 JYK983066 JOO983066 JES983066 IUW983066 ILA983066 IBE983066 HRI983066 HHM983066 GXQ983066 GNU983066 GDY983066 FUC983066 FKG983066 FAK983066 EQO983066 EGS983066 DWW983066 DNA983066 DDE983066 CTI983066 CJM983066 BZQ983066 BPU983066 BFY983066 AWC983066 AMG983066 ACK983066 SO983066 IS983066 A983066 WVE917530 WLI917530 WBM917530 VRQ917530 VHU917530 UXY917530 UOC917530 UEG917530 TUK917530 TKO917530 TAS917530 SQW917530 SHA917530 RXE917530 RNI917530 RDM917530 QTQ917530 QJU917530 PZY917530 PQC917530 PGG917530 OWK917530 OMO917530 OCS917530 NSW917530 NJA917530 MZE917530 MPI917530 MFM917530 LVQ917530 LLU917530 LBY917530 KSC917530 KIG917530 JYK917530 JOO917530 JES917530 IUW917530 ILA917530 IBE917530 HRI917530 HHM917530 GXQ917530 GNU917530 GDY917530 FUC917530 FKG917530 FAK917530 EQO917530 EGS917530 DWW917530 DNA917530 DDE917530 CTI917530 CJM917530 BZQ917530 BPU917530 BFY917530 AWC917530 AMG917530 ACK917530 SO917530 IS917530 A917530 WVE851994 WLI851994 WBM851994 VRQ851994 VHU851994 UXY851994 UOC851994 UEG851994 TUK851994 TKO851994 TAS851994 SQW851994 SHA851994 RXE851994 RNI851994 RDM851994 QTQ851994 QJU851994 PZY851994 PQC851994 PGG851994 OWK851994 OMO851994 OCS851994 NSW851994 NJA851994 MZE851994 MPI851994 MFM851994 LVQ851994 LLU851994 LBY851994 KSC851994 KIG851994 JYK851994 JOO851994 JES851994 IUW851994 ILA851994 IBE851994 HRI851994 HHM851994 GXQ851994 GNU851994 GDY851994 FUC851994 FKG851994 FAK851994 EQO851994 EGS851994 DWW851994 DNA851994 DDE851994 CTI851994 CJM851994 BZQ851994 BPU851994 BFY851994 AWC851994 AMG851994 ACK851994 SO851994 IS851994 A851994 WVE786458 WLI786458 WBM786458 VRQ786458 VHU786458 UXY786458 UOC786458 UEG786458 TUK786458 TKO786458 TAS786458 SQW786458 SHA786458 RXE786458 RNI786458 RDM786458 QTQ786458 QJU786458 PZY786458 PQC786458 PGG786458 OWK786458 OMO786458 OCS786458 NSW786458 NJA786458 MZE786458 MPI786458 MFM786458 LVQ786458 LLU786458 LBY786458 KSC786458 KIG786458 JYK786458 JOO786458 JES786458 IUW786458 ILA786458 IBE786458 HRI786458 HHM786458 GXQ786458 GNU786458 GDY786458 FUC786458 FKG786458 FAK786458 EQO786458 EGS786458 DWW786458 DNA786458 DDE786458 CTI786458 CJM786458 BZQ786458 BPU786458 BFY786458 AWC786458 AMG786458 ACK786458 SO786458 IS786458 A786458 WVE720922 WLI720922 WBM720922 VRQ720922 VHU720922 UXY720922 UOC720922 UEG720922 TUK720922 TKO720922 TAS720922 SQW720922 SHA720922 RXE720922 RNI720922 RDM720922 QTQ720922 QJU720922 PZY720922 PQC720922 PGG720922 OWK720922 OMO720922 OCS720922 NSW720922 NJA720922 MZE720922 MPI720922 MFM720922 LVQ720922 LLU720922 LBY720922 KSC720922 KIG720922 JYK720922 JOO720922 JES720922 IUW720922 ILA720922 IBE720922 HRI720922 HHM720922 GXQ720922 GNU720922 GDY720922 FUC720922 FKG720922 FAK720922 EQO720922 EGS720922 DWW720922 DNA720922 DDE720922 CTI720922 CJM720922 BZQ720922 BPU720922 BFY720922 AWC720922 AMG720922 ACK720922 SO720922 IS720922 A720922 WVE655386 WLI655386 WBM655386 VRQ655386 VHU655386 UXY655386 UOC655386 UEG655386 TUK655386 TKO655386 TAS655386 SQW655386 SHA655386 RXE655386 RNI655386 RDM655386 QTQ655386 QJU655386 PZY655386 PQC655386 PGG655386 OWK655386 OMO655386 OCS655386 NSW655386 NJA655386 MZE655386 MPI655386 MFM655386 LVQ655386 LLU655386 LBY655386 KSC655386 KIG655386 JYK655386 JOO655386 JES655386 IUW655386 ILA655386 IBE655386 HRI655386 HHM655386 GXQ655386 GNU655386 GDY655386 FUC655386 FKG655386 FAK655386 EQO655386 EGS655386 DWW655386 DNA655386 DDE655386 CTI655386 CJM655386 BZQ655386 BPU655386 BFY655386 AWC655386 AMG655386 ACK655386 SO655386 IS655386 A655386 WVE589850 WLI589850 WBM589850 VRQ589850 VHU589850 UXY589850 UOC589850 UEG589850 TUK589850 TKO589850 TAS589850 SQW589850 SHA589850 RXE589850 RNI589850 RDM589850 QTQ589850 QJU589850 PZY589850 PQC589850 PGG589850 OWK589850 OMO589850 OCS589850 NSW589850 NJA589850 MZE589850 MPI589850 MFM589850 LVQ589850 LLU589850 LBY589850 KSC589850 KIG589850 JYK589850 JOO589850 JES589850 IUW589850 ILA589850 IBE589850 HRI589850 HHM589850 GXQ589850 GNU589850 GDY589850 FUC589850 FKG589850 FAK589850 EQO589850 EGS589850 DWW589850 DNA589850 DDE589850 CTI589850 CJM589850 BZQ589850 BPU589850 BFY589850 AWC589850 AMG589850 ACK589850 SO589850 IS589850 A589850 WVE524314 WLI524314 WBM524314 VRQ524314 VHU524314 UXY524314 UOC524314 UEG524314 TUK524314 TKO524314 TAS524314 SQW524314 SHA524314 RXE524314 RNI524314 RDM524314 QTQ524314 QJU524314 PZY524314 PQC524314 PGG524314 OWK524314 OMO524314 OCS524314 NSW524314 NJA524314 MZE524314 MPI524314 MFM524314 LVQ524314 LLU524314 LBY524314 KSC524314 KIG524314 JYK524314 JOO524314 JES524314 IUW524314 ILA524314 IBE524314 HRI524314 HHM524314 GXQ524314 GNU524314 GDY524314 FUC524314 FKG524314 FAK524314 EQO524314 EGS524314 DWW524314 DNA524314 DDE524314 CTI524314 CJM524314 BZQ524314 BPU524314 BFY524314 AWC524314 AMG524314 ACK524314 SO524314 IS524314 A524314 WVE458778 WLI458778 WBM458778 VRQ458778 VHU458778 UXY458778 UOC458778 UEG458778 TUK458778 TKO458778 TAS458778 SQW458778 SHA458778 RXE458778 RNI458778 RDM458778 QTQ458778 QJU458778 PZY458778 PQC458778 PGG458778 OWK458778 OMO458778 OCS458778 NSW458778 NJA458778 MZE458778 MPI458778 MFM458778 LVQ458778 LLU458778 LBY458778 KSC458778 KIG458778 JYK458778 JOO458778 JES458778 IUW458778 ILA458778 IBE458778 HRI458778 HHM458778 GXQ458778 GNU458778 GDY458778 FUC458778 FKG458778 FAK458778 EQO458778 EGS458778 DWW458778 DNA458778 DDE458778 CTI458778 CJM458778 BZQ458778 BPU458778 BFY458778 AWC458778 AMG458778 ACK458778 SO458778 IS458778 A458778 WVE393242 WLI393242 WBM393242 VRQ393242 VHU393242 UXY393242 UOC393242 UEG393242 TUK393242 TKO393242 TAS393242 SQW393242 SHA393242 RXE393242 RNI393242 RDM393242 QTQ393242 QJU393242 PZY393242 PQC393242 PGG393242 OWK393242 OMO393242 OCS393242 NSW393242 NJA393242 MZE393242 MPI393242 MFM393242 LVQ393242 LLU393242 LBY393242 KSC393242 KIG393242 JYK393242 JOO393242 JES393242 IUW393242 ILA393242 IBE393242 HRI393242 HHM393242 GXQ393242 GNU393242 GDY393242 FUC393242 FKG393242 FAK393242 EQO393242 EGS393242 DWW393242 DNA393242 DDE393242 CTI393242 CJM393242 BZQ393242 BPU393242 BFY393242 AWC393242 AMG393242 ACK393242 SO393242 IS393242 A393242 WVE327706 WLI327706 WBM327706 VRQ327706 VHU327706 UXY327706 UOC327706 UEG327706 TUK327706 TKO327706 TAS327706 SQW327706 SHA327706 RXE327706 RNI327706 RDM327706 QTQ327706 QJU327706 PZY327706 PQC327706 PGG327706 OWK327706 OMO327706 OCS327706 NSW327706 NJA327706 MZE327706 MPI327706 MFM327706 LVQ327706 LLU327706 LBY327706 KSC327706 KIG327706 JYK327706 JOO327706 JES327706 IUW327706 ILA327706 IBE327706 HRI327706 HHM327706 GXQ327706 GNU327706 GDY327706 FUC327706 FKG327706 FAK327706 EQO327706 EGS327706 DWW327706 DNA327706 DDE327706 CTI327706 CJM327706 BZQ327706 BPU327706 BFY327706 AWC327706 AMG327706 ACK327706 SO327706 IS327706 A327706 WVE262170 WLI262170 WBM262170 VRQ262170 VHU262170 UXY262170 UOC262170 UEG262170 TUK262170 TKO262170 TAS262170 SQW262170 SHA262170 RXE262170 RNI262170 RDM262170 QTQ262170 QJU262170 PZY262170 PQC262170 PGG262170 OWK262170 OMO262170 OCS262170 NSW262170 NJA262170 MZE262170 MPI262170 MFM262170 LVQ262170 LLU262170 LBY262170 KSC262170 KIG262170 JYK262170 JOO262170 JES262170 IUW262170 ILA262170 IBE262170 HRI262170 HHM262170 GXQ262170 GNU262170 GDY262170 FUC262170 FKG262170 FAK262170 EQO262170 EGS262170 DWW262170 DNA262170 DDE262170 CTI262170 CJM262170 BZQ262170 BPU262170 BFY262170 AWC262170 AMG262170 ACK262170 SO262170 IS262170 A262170 WVE196634 WLI196634 WBM196634 VRQ196634 VHU196634 UXY196634 UOC196634 UEG196634 TUK196634 TKO196634 TAS196634 SQW196634 SHA196634 RXE196634 RNI196634 RDM196634 QTQ196634 QJU196634 PZY196634 PQC196634 PGG196634 OWK196634 OMO196634 OCS196634 NSW196634 NJA196634 MZE196634 MPI196634 MFM196634 LVQ196634 LLU196634 LBY196634 KSC196634 KIG196634 JYK196634 JOO196634 JES196634 IUW196634 ILA196634 IBE196634 HRI196634 HHM196634 GXQ196634 GNU196634 GDY196634 FUC196634 FKG196634 FAK196634 EQO196634 EGS196634 DWW196634 DNA196634 DDE196634 CTI196634 CJM196634 BZQ196634 BPU196634 BFY196634 AWC196634 AMG196634 ACK196634 SO196634 IS196634 A196634 WVE131098 WLI131098 WBM131098 VRQ131098 VHU131098 UXY131098 UOC131098 UEG131098 TUK131098 TKO131098 TAS131098 SQW131098 SHA131098 RXE131098 RNI131098 RDM131098 QTQ131098 QJU131098 PZY131098 PQC131098 PGG131098 OWK131098 OMO131098 OCS131098 NSW131098 NJA131098 MZE131098 MPI131098 MFM131098 LVQ131098 LLU131098 LBY131098 KSC131098 KIG131098 JYK131098 JOO131098 JES131098 IUW131098 ILA131098 IBE131098 HRI131098 HHM131098 GXQ131098 GNU131098 GDY131098 FUC131098 FKG131098 FAK131098 EQO131098 EGS131098 DWW131098 DNA131098 DDE131098 CTI131098 CJM131098 BZQ131098 BPU131098 BFY131098 AWC131098 AMG131098 ACK131098 SO131098 IS131098 A131098 WVE65562 WLI65562 WBM65562 VRQ65562 VHU65562 UXY65562 UOC65562 UEG65562 TUK65562 TKO65562 TAS65562 SQW65562 SHA65562 RXE65562 RNI65562 RDM65562 QTQ65562 QJU65562 PZY65562 PQC65562 PGG65562 OWK65562 OMO65562 OCS65562 NSW65562 NJA65562 MZE65562 MPI65562 MFM65562 LVQ65562 LLU65562 LBY65562 KSC65562 KIG65562 JYK65562 JOO65562 JES65562 IUW65562 ILA65562 IBE65562 HRI65562 HHM65562 GXQ65562 GNU65562 GDY65562 FUC65562 FKG65562 FAK65562 EQO65562 EGS65562 DWW65562 DNA65562 DDE65562 CTI65562 CJM65562 BZQ65562 BPU65562 BFY65562 AWC65562 AMG65562 ACK65562 SO65562 IS65562 A65562">
      <formula1>"1,2,3,4,5"</formula1>
    </dataValidation>
  </dataValidations>
  <pageMargins left="0.7" right="0.7" top="0.75" bottom="0.75" header="0.3" footer="0.3"/>
  <pageSetup orientation="portrait" horizontalDpi="4294967295" verticalDpi="4294967295"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150"/>
  <sheetViews>
    <sheetView topLeftCell="A10" zoomScale="80" zoomScaleNormal="80" workbookViewId="0">
      <selection activeCell="K51" sqref="K51"/>
    </sheetView>
  </sheetViews>
  <sheetFormatPr baseColWidth="10" defaultColWidth="2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9"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21.85546875" style="31" customWidth="1"/>
    <col min="18" max="18" width="39.85546875" style="31" bestFit="1" customWidth="1"/>
    <col min="19" max="22" width="6.42578125" style="31" customWidth="1"/>
    <col min="23" max="251" width="11.42578125" style="31" customWidth="1"/>
    <col min="252" max="252" width="1" style="31" customWidth="1"/>
    <col min="253" max="253" width="4.28515625" style="31" customWidth="1"/>
    <col min="254" max="254" width="34.7109375" style="31" customWidth="1"/>
    <col min="255" max="255" width="0" style="31" hidden="1" customWidth="1"/>
    <col min="256" max="256" width="20" style="31"/>
    <col min="257" max="257" width="3.140625" style="31" bestFit="1" customWidth="1"/>
    <col min="258" max="258" width="58.85546875" style="31" customWidth="1"/>
    <col min="259" max="259" width="31.140625" style="31" customWidth="1"/>
    <col min="260" max="260" width="26.7109375" style="31" customWidth="1"/>
    <col min="261" max="261" width="25" style="31" customWidth="1"/>
    <col min="262" max="263" width="29.7109375" style="31" customWidth="1"/>
    <col min="264" max="264" width="23" style="31" customWidth="1"/>
    <col min="265" max="265" width="27.28515625" style="31" customWidth="1"/>
    <col min="266" max="266" width="29.5703125" style="31" customWidth="1"/>
    <col min="267" max="267" width="33" style="31" customWidth="1"/>
    <col min="268" max="268" width="29.85546875" style="31" customWidth="1"/>
    <col min="269" max="269" width="26.28515625" style="31" customWidth="1"/>
    <col min="270" max="270" width="22.140625" style="31" customWidth="1"/>
    <col min="271" max="271" width="26.140625" style="31" customWidth="1"/>
    <col min="272" max="272" width="19.5703125" style="31" bestFit="1" customWidth="1"/>
    <col min="273" max="273" width="21.85546875" style="31" customWidth="1"/>
    <col min="274" max="274" width="18.28515625" style="31" customWidth="1"/>
    <col min="275" max="278" width="6.42578125" style="31" customWidth="1"/>
    <col min="279" max="507" width="11.42578125" style="31" customWidth="1"/>
    <col min="508" max="508" width="1" style="31" customWidth="1"/>
    <col min="509" max="509" width="4.28515625" style="31" customWidth="1"/>
    <col min="510" max="510" width="34.7109375" style="31" customWidth="1"/>
    <col min="511" max="511" width="0" style="31" hidden="1" customWidth="1"/>
    <col min="512" max="512" width="20" style="31"/>
    <col min="513" max="513" width="3.140625" style="31" bestFit="1" customWidth="1"/>
    <col min="514" max="514" width="58.85546875" style="31" customWidth="1"/>
    <col min="515" max="515" width="31.140625" style="31" customWidth="1"/>
    <col min="516" max="516" width="26.7109375" style="31" customWidth="1"/>
    <col min="517" max="517" width="25" style="31" customWidth="1"/>
    <col min="518" max="519" width="29.7109375" style="31" customWidth="1"/>
    <col min="520" max="520" width="23" style="31" customWidth="1"/>
    <col min="521" max="521" width="27.28515625" style="31" customWidth="1"/>
    <col min="522" max="522" width="29.5703125" style="31" customWidth="1"/>
    <col min="523" max="523" width="33" style="31" customWidth="1"/>
    <col min="524" max="524" width="29.85546875" style="31" customWidth="1"/>
    <col min="525" max="525" width="26.28515625" style="31" customWidth="1"/>
    <col min="526" max="526" width="22.140625" style="31" customWidth="1"/>
    <col min="527" max="527" width="26.140625" style="31" customWidth="1"/>
    <col min="528" max="528" width="19.5703125" style="31" bestFit="1" customWidth="1"/>
    <col min="529" max="529" width="21.85546875" style="31" customWidth="1"/>
    <col min="530" max="530" width="18.28515625" style="31" customWidth="1"/>
    <col min="531" max="534" width="6.42578125" style="31" customWidth="1"/>
    <col min="535" max="763" width="11.42578125" style="31" customWidth="1"/>
    <col min="764" max="764" width="1" style="31" customWidth="1"/>
    <col min="765" max="765" width="4.28515625" style="31" customWidth="1"/>
    <col min="766" max="766" width="34.7109375" style="31" customWidth="1"/>
    <col min="767" max="767" width="0" style="31" hidden="1" customWidth="1"/>
    <col min="768" max="768" width="20" style="31"/>
    <col min="769" max="769" width="3.140625" style="31" bestFit="1" customWidth="1"/>
    <col min="770" max="770" width="58.85546875" style="31" customWidth="1"/>
    <col min="771" max="771" width="31.140625" style="31" customWidth="1"/>
    <col min="772" max="772" width="26.7109375" style="31" customWidth="1"/>
    <col min="773" max="773" width="25" style="31" customWidth="1"/>
    <col min="774" max="775" width="29.7109375" style="31" customWidth="1"/>
    <col min="776" max="776" width="23" style="31" customWidth="1"/>
    <col min="777" max="777" width="27.28515625" style="31" customWidth="1"/>
    <col min="778" max="778" width="29.5703125" style="31" customWidth="1"/>
    <col min="779" max="779" width="33" style="31" customWidth="1"/>
    <col min="780" max="780" width="29.85546875" style="31" customWidth="1"/>
    <col min="781" max="781" width="26.28515625" style="31" customWidth="1"/>
    <col min="782" max="782" width="22.140625" style="31" customWidth="1"/>
    <col min="783" max="783" width="26.140625" style="31" customWidth="1"/>
    <col min="784" max="784" width="19.5703125" style="31" bestFit="1" customWidth="1"/>
    <col min="785" max="785" width="21.85546875" style="31" customWidth="1"/>
    <col min="786" max="786" width="18.28515625" style="31" customWidth="1"/>
    <col min="787" max="790" width="6.42578125" style="31" customWidth="1"/>
    <col min="791" max="1019" width="11.42578125" style="31" customWidth="1"/>
    <col min="1020" max="1020" width="1" style="31" customWidth="1"/>
    <col min="1021" max="1021" width="4.28515625" style="31" customWidth="1"/>
    <col min="1022" max="1022" width="34.7109375" style="31" customWidth="1"/>
    <col min="1023" max="1023" width="0" style="31" hidden="1" customWidth="1"/>
    <col min="1024" max="1024" width="20" style="31"/>
    <col min="1025" max="1025" width="3.140625" style="31" bestFit="1" customWidth="1"/>
    <col min="1026" max="1026" width="58.85546875" style="31" customWidth="1"/>
    <col min="1027" max="1027" width="31.140625" style="31" customWidth="1"/>
    <col min="1028" max="1028" width="26.7109375" style="31" customWidth="1"/>
    <col min="1029" max="1029" width="25" style="31" customWidth="1"/>
    <col min="1030" max="1031" width="29.7109375" style="31" customWidth="1"/>
    <col min="1032" max="1032" width="23" style="31" customWidth="1"/>
    <col min="1033" max="1033" width="27.28515625" style="31" customWidth="1"/>
    <col min="1034" max="1034" width="29.5703125" style="31" customWidth="1"/>
    <col min="1035" max="1035" width="33" style="31" customWidth="1"/>
    <col min="1036" max="1036" width="29.85546875" style="31" customWidth="1"/>
    <col min="1037" max="1037" width="26.28515625" style="31" customWidth="1"/>
    <col min="1038" max="1038" width="22.140625" style="31" customWidth="1"/>
    <col min="1039" max="1039" width="26.140625" style="31" customWidth="1"/>
    <col min="1040" max="1040" width="19.5703125" style="31" bestFit="1" customWidth="1"/>
    <col min="1041" max="1041" width="21.85546875" style="31" customWidth="1"/>
    <col min="1042" max="1042" width="18.28515625" style="31" customWidth="1"/>
    <col min="1043" max="1046" width="6.42578125" style="31" customWidth="1"/>
    <col min="1047" max="1275" width="11.42578125" style="31" customWidth="1"/>
    <col min="1276" max="1276" width="1" style="31" customWidth="1"/>
    <col min="1277" max="1277" width="4.28515625" style="31" customWidth="1"/>
    <col min="1278" max="1278" width="34.7109375" style="31" customWidth="1"/>
    <col min="1279" max="1279" width="0" style="31" hidden="1" customWidth="1"/>
    <col min="1280" max="1280" width="20" style="31"/>
    <col min="1281" max="1281" width="3.140625" style="31" bestFit="1" customWidth="1"/>
    <col min="1282" max="1282" width="58.85546875" style="31" customWidth="1"/>
    <col min="1283" max="1283" width="31.140625" style="31" customWidth="1"/>
    <col min="1284" max="1284" width="26.7109375" style="31" customWidth="1"/>
    <col min="1285" max="1285" width="25" style="31" customWidth="1"/>
    <col min="1286" max="1287" width="29.7109375" style="31" customWidth="1"/>
    <col min="1288" max="1288" width="23" style="31" customWidth="1"/>
    <col min="1289" max="1289" width="27.28515625" style="31" customWidth="1"/>
    <col min="1290" max="1290" width="29.5703125" style="31" customWidth="1"/>
    <col min="1291" max="1291" width="33" style="31" customWidth="1"/>
    <col min="1292" max="1292" width="29.85546875" style="31" customWidth="1"/>
    <col min="1293" max="1293" width="26.28515625" style="31" customWidth="1"/>
    <col min="1294" max="1294" width="22.140625" style="31" customWidth="1"/>
    <col min="1295" max="1295" width="26.140625" style="31" customWidth="1"/>
    <col min="1296" max="1296" width="19.5703125" style="31" bestFit="1" customWidth="1"/>
    <col min="1297" max="1297" width="21.85546875" style="31" customWidth="1"/>
    <col min="1298" max="1298" width="18.28515625" style="31" customWidth="1"/>
    <col min="1299" max="1302" width="6.42578125" style="31" customWidth="1"/>
    <col min="1303" max="1531" width="11.42578125" style="31" customWidth="1"/>
    <col min="1532" max="1532" width="1" style="31" customWidth="1"/>
    <col min="1533" max="1533" width="4.28515625" style="31" customWidth="1"/>
    <col min="1534" max="1534" width="34.7109375" style="31" customWidth="1"/>
    <col min="1535" max="1535" width="0" style="31" hidden="1" customWidth="1"/>
    <col min="1536" max="1536" width="20" style="31"/>
    <col min="1537" max="1537" width="3.140625" style="31" bestFit="1" customWidth="1"/>
    <col min="1538" max="1538" width="58.85546875" style="31" customWidth="1"/>
    <col min="1539" max="1539" width="31.140625" style="31" customWidth="1"/>
    <col min="1540" max="1540" width="26.7109375" style="31" customWidth="1"/>
    <col min="1541" max="1541" width="25" style="31" customWidth="1"/>
    <col min="1542" max="1543" width="29.7109375" style="31" customWidth="1"/>
    <col min="1544" max="1544" width="23" style="31" customWidth="1"/>
    <col min="1545" max="1545" width="27.28515625" style="31" customWidth="1"/>
    <col min="1546" max="1546" width="29.5703125" style="31" customWidth="1"/>
    <col min="1547" max="1547" width="33" style="31" customWidth="1"/>
    <col min="1548" max="1548" width="29.85546875" style="31" customWidth="1"/>
    <col min="1549" max="1549" width="26.28515625" style="31" customWidth="1"/>
    <col min="1550" max="1550" width="22.140625" style="31" customWidth="1"/>
    <col min="1551" max="1551" width="26.140625" style="31" customWidth="1"/>
    <col min="1552" max="1552" width="19.5703125" style="31" bestFit="1" customWidth="1"/>
    <col min="1553" max="1553" width="21.85546875" style="31" customWidth="1"/>
    <col min="1554" max="1554" width="18.28515625" style="31" customWidth="1"/>
    <col min="1555" max="1558" width="6.42578125" style="31" customWidth="1"/>
    <col min="1559" max="1787" width="11.42578125" style="31" customWidth="1"/>
    <col min="1788" max="1788" width="1" style="31" customWidth="1"/>
    <col min="1789" max="1789" width="4.28515625" style="31" customWidth="1"/>
    <col min="1790" max="1790" width="34.7109375" style="31" customWidth="1"/>
    <col min="1791" max="1791" width="0" style="31" hidden="1" customWidth="1"/>
    <col min="1792" max="1792" width="20" style="31"/>
    <col min="1793" max="1793" width="3.140625" style="31" bestFit="1" customWidth="1"/>
    <col min="1794" max="1794" width="58.85546875" style="31" customWidth="1"/>
    <col min="1795" max="1795" width="31.140625" style="31" customWidth="1"/>
    <col min="1796" max="1796" width="26.7109375" style="31" customWidth="1"/>
    <col min="1797" max="1797" width="25" style="31" customWidth="1"/>
    <col min="1798" max="1799" width="29.7109375" style="31" customWidth="1"/>
    <col min="1800" max="1800" width="23" style="31" customWidth="1"/>
    <col min="1801" max="1801" width="27.28515625" style="31" customWidth="1"/>
    <col min="1802" max="1802" width="29.5703125" style="31" customWidth="1"/>
    <col min="1803" max="1803" width="33" style="31" customWidth="1"/>
    <col min="1804" max="1804" width="29.85546875" style="31" customWidth="1"/>
    <col min="1805" max="1805" width="26.28515625" style="31" customWidth="1"/>
    <col min="1806" max="1806" width="22.140625" style="31" customWidth="1"/>
    <col min="1807" max="1807" width="26.140625" style="31" customWidth="1"/>
    <col min="1808" max="1808" width="19.5703125" style="31" bestFit="1" customWidth="1"/>
    <col min="1809" max="1809" width="21.85546875" style="31" customWidth="1"/>
    <col min="1810" max="1810" width="18.28515625" style="31" customWidth="1"/>
    <col min="1811" max="1814" width="6.42578125" style="31" customWidth="1"/>
    <col min="1815" max="2043" width="11.42578125" style="31" customWidth="1"/>
    <col min="2044" max="2044" width="1" style="31" customWidth="1"/>
    <col min="2045" max="2045" width="4.28515625" style="31" customWidth="1"/>
    <col min="2046" max="2046" width="34.7109375" style="31" customWidth="1"/>
    <col min="2047" max="2047" width="0" style="31" hidden="1" customWidth="1"/>
    <col min="2048" max="2048" width="20" style="31"/>
    <col min="2049" max="2049" width="3.140625" style="31" bestFit="1" customWidth="1"/>
    <col min="2050" max="2050" width="58.85546875" style="31" customWidth="1"/>
    <col min="2051" max="2051" width="31.140625" style="31" customWidth="1"/>
    <col min="2052" max="2052" width="26.7109375" style="31" customWidth="1"/>
    <col min="2053" max="2053" width="25" style="31" customWidth="1"/>
    <col min="2054" max="2055" width="29.7109375" style="31" customWidth="1"/>
    <col min="2056" max="2056" width="23" style="31" customWidth="1"/>
    <col min="2057" max="2057" width="27.28515625" style="31" customWidth="1"/>
    <col min="2058" max="2058" width="29.5703125" style="31" customWidth="1"/>
    <col min="2059" max="2059" width="33" style="31" customWidth="1"/>
    <col min="2060" max="2060" width="29.85546875" style="31" customWidth="1"/>
    <col min="2061" max="2061" width="26.28515625" style="31" customWidth="1"/>
    <col min="2062" max="2062" width="22.140625" style="31" customWidth="1"/>
    <col min="2063" max="2063" width="26.140625" style="31" customWidth="1"/>
    <col min="2064" max="2064" width="19.5703125" style="31" bestFit="1" customWidth="1"/>
    <col min="2065" max="2065" width="21.85546875" style="31" customWidth="1"/>
    <col min="2066" max="2066" width="18.28515625" style="31" customWidth="1"/>
    <col min="2067" max="2070" width="6.42578125" style="31" customWidth="1"/>
    <col min="2071" max="2299" width="11.42578125" style="31" customWidth="1"/>
    <col min="2300" max="2300" width="1" style="31" customWidth="1"/>
    <col min="2301" max="2301" width="4.28515625" style="31" customWidth="1"/>
    <col min="2302" max="2302" width="34.7109375" style="31" customWidth="1"/>
    <col min="2303" max="2303" width="0" style="31" hidden="1" customWidth="1"/>
    <col min="2304" max="2304" width="20" style="31"/>
    <col min="2305" max="2305" width="3.140625" style="31" bestFit="1" customWidth="1"/>
    <col min="2306" max="2306" width="58.85546875" style="31" customWidth="1"/>
    <col min="2307" max="2307" width="31.140625" style="31" customWidth="1"/>
    <col min="2308" max="2308" width="26.7109375" style="31" customWidth="1"/>
    <col min="2309" max="2309" width="25" style="31" customWidth="1"/>
    <col min="2310" max="2311" width="29.7109375" style="31" customWidth="1"/>
    <col min="2312" max="2312" width="23" style="31" customWidth="1"/>
    <col min="2313" max="2313" width="27.28515625" style="31" customWidth="1"/>
    <col min="2314" max="2314" width="29.5703125" style="31" customWidth="1"/>
    <col min="2315" max="2315" width="33" style="31" customWidth="1"/>
    <col min="2316" max="2316" width="29.85546875" style="31" customWidth="1"/>
    <col min="2317" max="2317" width="26.28515625" style="31" customWidth="1"/>
    <col min="2318" max="2318" width="22.140625" style="31" customWidth="1"/>
    <col min="2319" max="2319" width="26.140625" style="31" customWidth="1"/>
    <col min="2320" max="2320" width="19.5703125" style="31" bestFit="1" customWidth="1"/>
    <col min="2321" max="2321" width="21.85546875" style="31" customWidth="1"/>
    <col min="2322" max="2322" width="18.28515625" style="31" customWidth="1"/>
    <col min="2323" max="2326" width="6.42578125" style="31" customWidth="1"/>
    <col min="2327" max="2555" width="11.42578125" style="31" customWidth="1"/>
    <col min="2556" max="2556" width="1" style="31" customWidth="1"/>
    <col min="2557" max="2557" width="4.28515625" style="31" customWidth="1"/>
    <col min="2558" max="2558" width="34.7109375" style="31" customWidth="1"/>
    <col min="2559" max="2559" width="0" style="31" hidden="1" customWidth="1"/>
    <col min="2560" max="2560" width="20" style="31"/>
    <col min="2561" max="2561" width="3.140625" style="31" bestFit="1" customWidth="1"/>
    <col min="2562" max="2562" width="58.85546875" style="31" customWidth="1"/>
    <col min="2563" max="2563" width="31.140625" style="31" customWidth="1"/>
    <col min="2564" max="2564" width="26.7109375" style="31" customWidth="1"/>
    <col min="2565" max="2565" width="25" style="31" customWidth="1"/>
    <col min="2566" max="2567" width="29.7109375" style="31" customWidth="1"/>
    <col min="2568" max="2568" width="23" style="31" customWidth="1"/>
    <col min="2569" max="2569" width="27.28515625" style="31" customWidth="1"/>
    <col min="2570" max="2570" width="29.5703125" style="31" customWidth="1"/>
    <col min="2571" max="2571" width="33" style="31" customWidth="1"/>
    <col min="2572" max="2572" width="29.85546875" style="31" customWidth="1"/>
    <col min="2573" max="2573" width="26.28515625" style="31" customWidth="1"/>
    <col min="2574" max="2574" width="22.140625" style="31" customWidth="1"/>
    <col min="2575" max="2575" width="26.140625" style="31" customWidth="1"/>
    <col min="2576" max="2576" width="19.5703125" style="31" bestFit="1" customWidth="1"/>
    <col min="2577" max="2577" width="21.85546875" style="31" customWidth="1"/>
    <col min="2578" max="2578" width="18.28515625" style="31" customWidth="1"/>
    <col min="2579" max="2582" width="6.42578125" style="31" customWidth="1"/>
    <col min="2583" max="2811" width="11.42578125" style="31" customWidth="1"/>
    <col min="2812" max="2812" width="1" style="31" customWidth="1"/>
    <col min="2813" max="2813" width="4.28515625" style="31" customWidth="1"/>
    <col min="2814" max="2814" width="34.7109375" style="31" customWidth="1"/>
    <col min="2815" max="2815" width="0" style="31" hidden="1" customWidth="1"/>
    <col min="2816" max="2816" width="20" style="31"/>
    <col min="2817" max="2817" width="3.140625" style="31" bestFit="1" customWidth="1"/>
    <col min="2818" max="2818" width="58.85546875" style="31" customWidth="1"/>
    <col min="2819" max="2819" width="31.140625" style="31" customWidth="1"/>
    <col min="2820" max="2820" width="26.7109375" style="31" customWidth="1"/>
    <col min="2821" max="2821" width="25" style="31" customWidth="1"/>
    <col min="2822" max="2823" width="29.7109375" style="31" customWidth="1"/>
    <col min="2824" max="2824" width="23" style="31" customWidth="1"/>
    <col min="2825" max="2825" width="27.28515625" style="31" customWidth="1"/>
    <col min="2826" max="2826" width="29.5703125" style="31" customWidth="1"/>
    <col min="2827" max="2827" width="33" style="31" customWidth="1"/>
    <col min="2828" max="2828" width="29.85546875" style="31" customWidth="1"/>
    <col min="2829" max="2829" width="26.28515625" style="31" customWidth="1"/>
    <col min="2830" max="2830" width="22.140625" style="31" customWidth="1"/>
    <col min="2831" max="2831" width="26.140625" style="31" customWidth="1"/>
    <col min="2832" max="2832" width="19.5703125" style="31" bestFit="1" customWidth="1"/>
    <col min="2833" max="2833" width="21.85546875" style="31" customWidth="1"/>
    <col min="2834" max="2834" width="18.28515625" style="31" customWidth="1"/>
    <col min="2835" max="2838" width="6.42578125" style="31" customWidth="1"/>
    <col min="2839" max="3067" width="11.42578125" style="31" customWidth="1"/>
    <col min="3068" max="3068" width="1" style="31" customWidth="1"/>
    <col min="3069" max="3069" width="4.28515625" style="31" customWidth="1"/>
    <col min="3070" max="3070" width="34.7109375" style="31" customWidth="1"/>
    <col min="3071" max="3071" width="0" style="31" hidden="1" customWidth="1"/>
    <col min="3072" max="3072" width="20" style="31"/>
    <col min="3073" max="3073" width="3.140625" style="31" bestFit="1" customWidth="1"/>
    <col min="3074" max="3074" width="58.85546875" style="31" customWidth="1"/>
    <col min="3075" max="3075" width="31.140625" style="31" customWidth="1"/>
    <col min="3076" max="3076" width="26.7109375" style="31" customWidth="1"/>
    <col min="3077" max="3077" width="25" style="31" customWidth="1"/>
    <col min="3078" max="3079" width="29.7109375" style="31" customWidth="1"/>
    <col min="3080" max="3080" width="23" style="31" customWidth="1"/>
    <col min="3081" max="3081" width="27.28515625" style="31" customWidth="1"/>
    <col min="3082" max="3082" width="29.5703125" style="31" customWidth="1"/>
    <col min="3083" max="3083" width="33" style="31" customWidth="1"/>
    <col min="3084" max="3084" width="29.85546875" style="31" customWidth="1"/>
    <col min="3085" max="3085" width="26.28515625" style="31" customWidth="1"/>
    <col min="3086" max="3086" width="22.140625" style="31" customWidth="1"/>
    <col min="3087" max="3087" width="26.140625" style="31" customWidth="1"/>
    <col min="3088" max="3088" width="19.5703125" style="31" bestFit="1" customWidth="1"/>
    <col min="3089" max="3089" width="21.85546875" style="31" customWidth="1"/>
    <col min="3090" max="3090" width="18.28515625" style="31" customWidth="1"/>
    <col min="3091" max="3094" width="6.42578125" style="31" customWidth="1"/>
    <col min="3095" max="3323" width="11.42578125" style="31" customWidth="1"/>
    <col min="3324" max="3324" width="1" style="31" customWidth="1"/>
    <col min="3325" max="3325" width="4.28515625" style="31" customWidth="1"/>
    <col min="3326" max="3326" width="34.7109375" style="31" customWidth="1"/>
    <col min="3327" max="3327" width="0" style="31" hidden="1" customWidth="1"/>
    <col min="3328" max="3328" width="20" style="31"/>
    <col min="3329" max="3329" width="3.140625" style="31" bestFit="1" customWidth="1"/>
    <col min="3330" max="3330" width="58.85546875" style="31" customWidth="1"/>
    <col min="3331" max="3331" width="31.140625" style="31" customWidth="1"/>
    <col min="3332" max="3332" width="26.7109375" style="31" customWidth="1"/>
    <col min="3333" max="3333" width="25" style="31" customWidth="1"/>
    <col min="3334" max="3335" width="29.7109375" style="31" customWidth="1"/>
    <col min="3336" max="3336" width="23" style="31" customWidth="1"/>
    <col min="3337" max="3337" width="27.28515625" style="31" customWidth="1"/>
    <col min="3338" max="3338" width="29.5703125" style="31" customWidth="1"/>
    <col min="3339" max="3339" width="33" style="31" customWidth="1"/>
    <col min="3340" max="3340" width="29.85546875" style="31" customWidth="1"/>
    <col min="3341" max="3341" width="26.28515625" style="31" customWidth="1"/>
    <col min="3342" max="3342" width="22.140625" style="31" customWidth="1"/>
    <col min="3343" max="3343" width="26.140625" style="31" customWidth="1"/>
    <col min="3344" max="3344" width="19.5703125" style="31" bestFit="1" customWidth="1"/>
    <col min="3345" max="3345" width="21.85546875" style="31" customWidth="1"/>
    <col min="3346" max="3346" width="18.28515625" style="31" customWidth="1"/>
    <col min="3347" max="3350" width="6.42578125" style="31" customWidth="1"/>
    <col min="3351" max="3579" width="11.42578125" style="31" customWidth="1"/>
    <col min="3580" max="3580" width="1" style="31" customWidth="1"/>
    <col min="3581" max="3581" width="4.28515625" style="31" customWidth="1"/>
    <col min="3582" max="3582" width="34.7109375" style="31" customWidth="1"/>
    <col min="3583" max="3583" width="0" style="31" hidden="1" customWidth="1"/>
    <col min="3584" max="3584" width="20" style="31"/>
    <col min="3585" max="3585" width="3.140625" style="31" bestFit="1" customWidth="1"/>
    <col min="3586" max="3586" width="58.85546875" style="31" customWidth="1"/>
    <col min="3587" max="3587" width="31.140625" style="31" customWidth="1"/>
    <col min="3588" max="3588" width="26.7109375" style="31" customWidth="1"/>
    <col min="3589" max="3589" width="25" style="31" customWidth="1"/>
    <col min="3590" max="3591" width="29.7109375" style="31" customWidth="1"/>
    <col min="3592" max="3592" width="23" style="31" customWidth="1"/>
    <col min="3593" max="3593" width="27.28515625" style="31" customWidth="1"/>
    <col min="3594" max="3594" width="29.5703125" style="31" customWidth="1"/>
    <col min="3595" max="3595" width="33" style="31" customWidth="1"/>
    <col min="3596" max="3596" width="29.85546875" style="31" customWidth="1"/>
    <col min="3597" max="3597" width="26.28515625" style="31" customWidth="1"/>
    <col min="3598" max="3598" width="22.140625" style="31" customWidth="1"/>
    <col min="3599" max="3599" width="26.140625" style="31" customWidth="1"/>
    <col min="3600" max="3600" width="19.5703125" style="31" bestFit="1" customWidth="1"/>
    <col min="3601" max="3601" width="21.85546875" style="31" customWidth="1"/>
    <col min="3602" max="3602" width="18.28515625" style="31" customWidth="1"/>
    <col min="3603" max="3606" width="6.42578125" style="31" customWidth="1"/>
    <col min="3607" max="3835" width="11.42578125" style="31" customWidth="1"/>
    <col min="3836" max="3836" width="1" style="31" customWidth="1"/>
    <col min="3837" max="3837" width="4.28515625" style="31" customWidth="1"/>
    <col min="3838" max="3838" width="34.7109375" style="31" customWidth="1"/>
    <col min="3839" max="3839" width="0" style="31" hidden="1" customWidth="1"/>
    <col min="3840" max="3840" width="20" style="31"/>
    <col min="3841" max="3841" width="3.140625" style="31" bestFit="1" customWidth="1"/>
    <col min="3842" max="3842" width="58.85546875" style="31" customWidth="1"/>
    <col min="3843" max="3843" width="31.140625" style="31" customWidth="1"/>
    <col min="3844" max="3844" width="26.7109375" style="31" customWidth="1"/>
    <col min="3845" max="3845" width="25" style="31" customWidth="1"/>
    <col min="3846" max="3847" width="29.7109375" style="31" customWidth="1"/>
    <col min="3848" max="3848" width="23" style="31" customWidth="1"/>
    <col min="3849" max="3849" width="27.28515625" style="31" customWidth="1"/>
    <col min="3850" max="3850" width="29.5703125" style="31" customWidth="1"/>
    <col min="3851" max="3851" width="33" style="31" customWidth="1"/>
    <col min="3852" max="3852" width="29.85546875" style="31" customWidth="1"/>
    <col min="3853" max="3853" width="26.28515625" style="31" customWidth="1"/>
    <col min="3854" max="3854" width="22.140625" style="31" customWidth="1"/>
    <col min="3855" max="3855" width="26.140625" style="31" customWidth="1"/>
    <col min="3856" max="3856" width="19.5703125" style="31" bestFit="1" customWidth="1"/>
    <col min="3857" max="3857" width="21.85546875" style="31" customWidth="1"/>
    <col min="3858" max="3858" width="18.28515625" style="31" customWidth="1"/>
    <col min="3859" max="3862" width="6.42578125" style="31" customWidth="1"/>
    <col min="3863" max="4091" width="11.42578125" style="31" customWidth="1"/>
    <col min="4092" max="4092" width="1" style="31" customWidth="1"/>
    <col min="4093" max="4093" width="4.28515625" style="31" customWidth="1"/>
    <col min="4094" max="4094" width="34.7109375" style="31" customWidth="1"/>
    <col min="4095" max="4095" width="0" style="31" hidden="1" customWidth="1"/>
    <col min="4096" max="4096" width="20" style="31"/>
    <col min="4097" max="4097" width="3.140625" style="31" bestFit="1" customWidth="1"/>
    <col min="4098" max="4098" width="58.85546875" style="31" customWidth="1"/>
    <col min="4099" max="4099" width="31.140625" style="31" customWidth="1"/>
    <col min="4100" max="4100" width="26.7109375" style="31" customWidth="1"/>
    <col min="4101" max="4101" width="25" style="31" customWidth="1"/>
    <col min="4102" max="4103" width="29.7109375" style="31" customWidth="1"/>
    <col min="4104" max="4104" width="23" style="31" customWidth="1"/>
    <col min="4105" max="4105" width="27.28515625" style="31" customWidth="1"/>
    <col min="4106" max="4106" width="29.5703125" style="31" customWidth="1"/>
    <col min="4107" max="4107" width="33" style="31" customWidth="1"/>
    <col min="4108" max="4108" width="29.85546875" style="31" customWidth="1"/>
    <col min="4109" max="4109" width="26.28515625" style="31" customWidth="1"/>
    <col min="4110" max="4110" width="22.140625" style="31" customWidth="1"/>
    <col min="4111" max="4111" width="26.140625" style="31" customWidth="1"/>
    <col min="4112" max="4112" width="19.5703125" style="31" bestFit="1" customWidth="1"/>
    <col min="4113" max="4113" width="21.85546875" style="31" customWidth="1"/>
    <col min="4114" max="4114" width="18.28515625" style="31" customWidth="1"/>
    <col min="4115" max="4118" width="6.42578125" style="31" customWidth="1"/>
    <col min="4119" max="4347" width="11.42578125" style="31" customWidth="1"/>
    <col min="4348" max="4348" width="1" style="31" customWidth="1"/>
    <col min="4349" max="4349" width="4.28515625" style="31" customWidth="1"/>
    <col min="4350" max="4350" width="34.7109375" style="31" customWidth="1"/>
    <col min="4351" max="4351" width="0" style="31" hidden="1" customWidth="1"/>
    <col min="4352" max="4352" width="20" style="31"/>
    <col min="4353" max="4353" width="3.140625" style="31" bestFit="1" customWidth="1"/>
    <col min="4354" max="4354" width="58.85546875" style="31" customWidth="1"/>
    <col min="4355" max="4355" width="31.140625" style="31" customWidth="1"/>
    <col min="4356" max="4356" width="26.7109375" style="31" customWidth="1"/>
    <col min="4357" max="4357" width="25" style="31" customWidth="1"/>
    <col min="4358" max="4359" width="29.7109375" style="31" customWidth="1"/>
    <col min="4360" max="4360" width="23" style="31" customWidth="1"/>
    <col min="4361" max="4361" width="27.28515625" style="31" customWidth="1"/>
    <col min="4362" max="4362" width="29.5703125" style="31" customWidth="1"/>
    <col min="4363" max="4363" width="33" style="31" customWidth="1"/>
    <col min="4364" max="4364" width="29.85546875" style="31" customWidth="1"/>
    <col min="4365" max="4365" width="26.28515625" style="31" customWidth="1"/>
    <col min="4366" max="4366" width="22.140625" style="31" customWidth="1"/>
    <col min="4367" max="4367" width="26.140625" style="31" customWidth="1"/>
    <col min="4368" max="4368" width="19.5703125" style="31" bestFit="1" customWidth="1"/>
    <col min="4369" max="4369" width="21.85546875" style="31" customWidth="1"/>
    <col min="4370" max="4370" width="18.28515625" style="31" customWidth="1"/>
    <col min="4371" max="4374" width="6.42578125" style="31" customWidth="1"/>
    <col min="4375" max="4603" width="11.42578125" style="31" customWidth="1"/>
    <col min="4604" max="4604" width="1" style="31" customWidth="1"/>
    <col min="4605" max="4605" width="4.28515625" style="31" customWidth="1"/>
    <col min="4606" max="4606" width="34.7109375" style="31" customWidth="1"/>
    <col min="4607" max="4607" width="0" style="31" hidden="1" customWidth="1"/>
    <col min="4608" max="4608" width="20" style="31"/>
    <col min="4609" max="4609" width="3.140625" style="31" bestFit="1" customWidth="1"/>
    <col min="4610" max="4610" width="58.85546875" style="31" customWidth="1"/>
    <col min="4611" max="4611" width="31.140625" style="31" customWidth="1"/>
    <col min="4612" max="4612" width="26.7109375" style="31" customWidth="1"/>
    <col min="4613" max="4613" width="25" style="31" customWidth="1"/>
    <col min="4614" max="4615" width="29.7109375" style="31" customWidth="1"/>
    <col min="4616" max="4616" width="23" style="31" customWidth="1"/>
    <col min="4617" max="4617" width="27.28515625" style="31" customWidth="1"/>
    <col min="4618" max="4618" width="29.5703125" style="31" customWidth="1"/>
    <col min="4619" max="4619" width="33" style="31" customWidth="1"/>
    <col min="4620" max="4620" width="29.85546875" style="31" customWidth="1"/>
    <col min="4621" max="4621" width="26.28515625" style="31" customWidth="1"/>
    <col min="4622" max="4622" width="22.140625" style="31" customWidth="1"/>
    <col min="4623" max="4623" width="26.140625" style="31" customWidth="1"/>
    <col min="4624" max="4624" width="19.5703125" style="31" bestFit="1" customWidth="1"/>
    <col min="4625" max="4625" width="21.85546875" style="31" customWidth="1"/>
    <col min="4626" max="4626" width="18.28515625" style="31" customWidth="1"/>
    <col min="4627" max="4630" width="6.42578125" style="31" customWidth="1"/>
    <col min="4631" max="4859" width="11.42578125" style="31" customWidth="1"/>
    <col min="4860" max="4860" width="1" style="31" customWidth="1"/>
    <col min="4861" max="4861" width="4.28515625" style="31" customWidth="1"/>
    <col min="4862" max="4862" width="34.7109375" style="31" customWidth="1"/>
    <col min="4863" max="4863" width="0" style="31" hidden="1" customWidth="1"/>
    <col min="4864" max="4864" width="20" style="31"/>
    <col min="4865" max="4865" width="3.140625" style="31" bestFit="1" customWidth="1"/>
    <col min="4866" max="4866" width="58.85546875" style="31" customWidth="1"/>
    <col min="4867" max="4867" width="31.140625" style="31" customWidth="1"/>
    <col min="4868" max="4868" width="26.7109375" style="31" customWidth="1"/>
    <col min="4869" max="4869" width="25" style="31" customWidth="1"/>
    <col min="4870" max="4871" width="29.7109375" style="31" customWidth="1"/>
    <col min="4872" max="4872" width="23" style="31" customWidth="1"/>
    <col min="4873" max="4873" width="27.28515625" style="31" customWidth="1"/>
    <col min="4874" max="4874" width="29.5703125" style="31" customWidth="1"/>
    <col min="4875" max="4875" width="33" style="31" customWidth="1"/>
    <col min="4876" max="4876" width="29.85546875" style="31" customWidth="1"/>
    <col min="4877" max="4877" width="26.28515625" style="31" customWidth="1"/>
    <col min="4878" max="4878" width="22.140625" style="31" customWidth="1"/>
    <col min="4879" max="4879" width="26.140625" style="31" customWidth="1"/>
    <col min="4880" max="4880" width="19.5703125" style="31" bestFit="1" customWidth="1"/>
    <col min="4881" max="4881" width="21.85546875" style="31" customWidth="1"/>
    <col min="4882" max="4882" width="18.28515625" style="31" customWidth="1"/>
    <col min="4883" max="4886" width="6.42578125" style="31" customWidth="1"/>
    <col min="4887" max="5115" width="11.42578125" style="31" customWidth="1"/>
    <col min="5116" max="5116" width="1" style="31" customWidth="1"/>
    <col min="5117" max="5117" width="4.28515625" style="31" customWidth="1"/>
    <col min="5118" max="5118" width="34.7109375" style="31" customWidth="1"/>
    <col min="5119" max="5119" width="0" style="31" hidden="1" customWidth="1"/>
    <col min="5120" max="5120" width="20" style="31"/>
    <col min="5121" max="5121" width="3.140625" style="31" bestFit="1" customWidth="1"/>
    <col min="5122" max="5122" width="58.85546875" style="31" customWidth="1"/>
    <col min="5123" max="5123" width="31.140625" style="31" customWidth="1"/>
    <col min="5124" max="5124" width="26.7109375" style="31" customWidth="1"/>
    <col min="5125" max="5125" width="25" style="31" customWidth="1"/>
    <col min="5126" max="5127" width="29.7109375" style="31" customWidth="1"/>
    <col min="5128" max="5128" width="23" style="31" customWidth="1"/>
    <col min="5129" max="5129" width="27.28515625" style="31" customWidth="1"/>
    <col min="5130" max="5130" width="29.5703125" style="31" customWidth="1"/>
    <col min="5131" max="5131" width="33" style="31" customWidth="1"/>
    <col min="5132" max="5132" width="29.85546875" style="31" customWidth="1"/>
    <col min="5133" max="5133" width="26.28515625" style="31" customWidth="1"/>
    <col min="5134" max="5134" width="22.140625" style="31" customWidth="1"/>
    <col min="5135" max="5135" width="26.140625" style="31" customWidth="1"/>
    <col min="5136" max="5136" width="19.5703125" style="31" bestFit="1" customWidth="1"/>
    <col min="5137" max="5137" width="21.85546875" style="31" customWidth="1"/>
    <col min="5138" max="5138" width="18.28515625" style="31" customWidth="1"/>
    <col min="5139" max="5142" width="6.42578125" style="31" customWidth="1"/>
    <col min="5143" max="5371" width="11.42578125" style="31" customWidth="1"/>
    <col min="5372" max="5372" width="1" style="31" customWidth="1"/>
    <col min="5373" max="5373" width="4.28515625" style="31" customWidth="1"/>
    <col min="5374" max="5374" width="34.7109375" style="31" customWidth="1"/>
    <col min="5375" max="5375" width="0" style="31" hidden="1" customWidth="1"/>
    <col min="5376" max="5376" width="20" style="31"/>
    <col min="5377" max="5377" width="3.140625" style="31" bestFit="1" customWidth="1"/>
    <col min="5378" max="5378" width="58.85546875" style="31" customWidth="1"/>
    <col min="5379" max="5379" width="31.140625" style="31" customWidth="1"/>
    <col min="5380" max="5380" width="26.7109375" style="31" customWidth="1"/>
    <col min="5381" max="5381" width="25" style="31" customWidth="1"/>
    <col min="5382" max="5383" width="29.7109375" style="31" customWidth="1"/>
    <col min="5384" max="5384" width="23" style="31" customWidth="1"/>
    <col min="5385" max="5385" width="27.28515625" style="31" customWidth="1"/>
    <col min="5386" max="5386" width="29.5703125" style="31" customWidth="1"/>
    <col min="5387" max="5387" width="33" style="31" customWidth="1"/>
    <col min="5388" max="5388" width="29.85546875" style="31" customWidth="1"/>
    <col min="5389" max="5389" width="26.28515625" style="31" customWidth="1"/>
    <col min="5390" max="5390" width="22.140625" style="31" customWidth="1"/>
    <col min="5391" max="5391" width="26.140625" style="31" customWidth="1"/>
    <col min="5392" max="5392" width="19.5703125" style="31" bestFit="1" customWidth="1"/>
    <col min="5393" max="5393" width="21.85546875" style="31" customWidth="1"/>
    <col min="5394" max="5394" width="18.28515625" style="31" customWidth="1"/>
    <col min="5395" max="5398" width="6.42578125" style="31" customWidth="1"/>
    <col min="5399" max="5627" width="11.42578125" style="31" customWidth="1"/>
    <col min="5628" max="5628" width="1" style="31" customWidth="1"/>
    <col min="5629" max="5629" width="4.28515625" style="31" customWidth="1"/>
    <col min="5630" max="5630" width="34.7109375" style="31" customWidth="1"/>
    <col min="5631" max="5631" width="0" style="31" hidden="1" customWidth="1"/>
    <col min="5632" max="5632" width="20" style="31"/>
    <col min="5633" max="5633" width="3.140625" style="31" bestFit="1" customWidth="1"/>
    <col min="5634" max="5634" width="58.85546875" style="31" customWidth="1"/>
    <col min="5635" max="5635" width="31.140625" style="31" customWidth="1"/>
    <col min="5636" max="5636" width="26.7109375" style="31" customWidth="1"/>
    <col min="5637" max="5637" width="25" style="31" customWidth="1"/>
    <col min="5638" max="5639" width="29.7109375" style="31" customWidth="1"/>
    <col min="5640" max="5640" width="23" style="31" customWidth="1"/>
    <col min="5641" max="5641" width="27.28515625" style="31" customWidth="1"/>
    <col min="5642" max="5642" width="29.5703125" style="31" customWidth="1"/>
    <col min="5643" max="5643" width="33" style="31" customWidth="1"/>
    <col min="5644" max="5644" width="29.85546875" style="31" customWidth="1"/>
    <col min="5645" max="5645" width="26.28515625" style="31" customWidth="1"/>
    <col min="5646" max="5646" width="22.140625" style="31" customWidth="1"/>
    <col min="5647" max="5647" width="26.140625" style="31" customWidth="1"/>
    <col min="5648" max="5648" width="19.5703125" style="31" bestFit="1" customWidth="1"/>
    <col min="5649" max="5649" width="21.85546875" style="31" customWidth="1"/>
    <col min="5650" max="5650" width="18.28515625" style="31" customWidth="1"/>
    <col min="5651" max="5654" width="6.42578125" style="31" customWidth="1"/>
    <col min="5655" max="5883" width="11.42578125" style="31" customWidth="1"/>
    <col min="5884" max="5884" width="1" style="31" customWidth="1"/>
    <col min="5885" max="5885" width="4.28515625" style="31" customWidth="1"/>
    <col min="5886" max="5886" width="34.7109375" style="31" customWidth="1"/>
    <col min="5887" max="5887" width="0" style="31" hidden="1" customWidth="1"/>
    <col min="5888" max="5888" width="20" style="31"/>
    <col min="5889" max="5889" width="3.140625" style="31" bestFit="1" customWidth="1"/>
    <col min="5890" max="5890" width="58.85546875" style="31" customWidth="1"/>
    <col min="5891" max="5891" width="31.140625" style="31" customWidth="1"/>
    <col min="5892" max="5892" width="26.7109375" style="31" customWidth="1"/>
    <col min="5893" max="5893" width="25" style="31" customWidth="1"/>
    <col min="5894" max="5895" width="29.7109375" style="31" customWidth="1"/>
    <col min="5896" max="5896" width="23" style="31" customWidth="1"/>
    <col min="5897" max="5897" width="27.28515625" style="31" customWidth="1"/>
    <col min="5898" max="5898" width="29.5703125" style="31" customWidth="1"/>
    <col min="5899" max="5899" width="33" style="31" customWidth="1"/>
    <col min="5900" max="5900" width="29.85546875" style="31" customWidth="1"/>
    <col min="5901" max="5901" width="26.28515625" style="31" customWidth="1"/>
    <col min="5902" max="5902" width="22.140625" style="31" customWidth="1"/>
    <col min="5903" max="5903" width="26.140625" style="31" customWidth="1"/>
    <col min="5904" max="5904" width="19.5703125" style="31" bestFit="1" customWidth="1"/>
    <col min="5905" max="5905" width="21.85546875" style="31" customWidth="1"/>
    <col min="5906" max="5906" width="18.28515625" style="31" customWidth="1"/>
    <col min="5907" max="5910" width="6.42578125" style="31" customWidth="1"/>
    <col min="5911" max="6139" width="11.42578125" style="31" customWidth="1"/>
    <col min="6140" max="6140" width="1" style="31" customWidth="1"/>
    <col min="6141" max="6141" width="4.28515625" style="31" customWidth="1"/>
    <col min="6142" max="6142" width="34.7109375" style="31" customWidth="1"/>
    <col min="6143" max="6143" width="0" style="31" hidden="1" customWidth="1"/>
    <col min="6144" max="6144" width="20" style="31"/>
    <col min="6145" max="6145" width="3.140625" style="31" bestFit="1" customWidth="1"/>
    <col min="6146" max="6146" width="58.85546875" style="31" customWidth="1"/>
    <col min="6147" max="6147" width="31.140625" style="31" customWidth="1"/>
    <col min="6148" max="6148" width="26.7109375" style="31" customWidth="1"/>
    <col min="6149" max="6149" width="25" style="31" customWidth="1"/>
    <col min="6150" max="6151" width="29.7109375" style="31" customWidth="1"/>
    <col min="6152" max="6152" width="23" style="31" customWidth="1"/>
    <col min="6153" max="6153" width="27.28515625" style="31" customWidth="1"/>
    <col min="6154" max="6154" width="29.5703125" style="31" customWidth="1"/>
    <col min="6155" max="6155" width="33" style="31" customWidth="1"/>
    <col min="6156" max="6156" width="29.85546875" style="31" customWidth="1"/>
    <col min="6157" max="6157" width="26.28515625" style="31" customWidth="1"/>
    <col min="6158" max="6158" width="22.140625" style="31" customWidth="1"/>
    <col min="6159" max="6159" width="26.140625" style="31" customWidth="1"/>
    <col min="6160" max="6160" width="19.5703125" style="31" bestFit="1" customWidth="1"/>
    <col min="6161" max="6161" width="21.85546875" style="31" customWidth="1"/>
    <col min="6162" max="6162" width="18.28515625" style="31" customWidth="1"/>
    <col min="6163" max="6166" width="6.42578125" style="31" customWidth="1"/>
    <col min="6167" max="6395" width="11.42578125" style="31" customWidth="1"/>
    <col min="6396" max="6396" width="1" style="31" customWidth="1"/>
    <col min="6397" max="6397" width="4.28515625" style="31" customWidth="1"/>
    <col min="6398" max="6398" width="34.7109375" style="31" customWidth="1"/>
    <col min="6399" max="6399" width="0" style="31" hidden="1" customWidth="1"/>
    <col min="6400" max="6400" width="20" style="31"/>
    <col min="6401" max="6401" width="3.140625" style="31" bestFit="1" customWidth="1"/>
    <col min="6402" max="6402" width="58.85546875" style="31" customWidth="1"/>
    <col min="6403" max="6403" width="31.140625" style="31" customWidth="1"/>
    <col min="6404" max="6404" width="26.7109375" style="31" customWidth="1"/>
    <col min="6405" max="6405" width="25" style="31" customWidth="1"/>
    <col min="6406" max="6407" width="29.7109375" style="31" customWidth="1"/>
    <col min="6408" max="6408" width="23" style="31" customWidth="1"/>
    <col min="6409" max="6409" width="27.28515625" style="31" customWidth="1"/>
    <col min="6410" max="6410" width="29.5703125" style="31" customWidth="1"/>
    <col min="6411" max="6411" width="33" style="31" customWidth="1"/>
    <col min="6412" max="6412" width="29.85546875" style="31" customWidth="1"/>
    <col min="6413" max="6413" width="26.28515625" style="31" customWidth="1"/>
    <col min="6414" max="6414" width="22.140625" style="31" customWidth="1"/>
    <col min="6415" max="6415" width="26.140625" style="31" customWidth="1"/>
    <col min="6416" max="6416" width="19.5703125" style="31" bestFit="1" customWidth="1"/>
    <col min="6417" max="6417" width="21.85546875" style="31" customWidth="1"/>
    <col min="6418" max="6418" width="18.28515625" style="31" customWidth="1"/>
    <col min="6419" max="6422" width="6.42578125" style="31" customWidth="1"/>
    <col min="6423" max="6651" width="11.42578125" style="31" customWidth="1"/>
    <col min="6652" max="6652" width="1" style="31" customWidth="1"/>
    <col min="6653" max="6653" width="4.28515625" style="31" customWidth="1"/>
    <col min="6654" max="6654" width="34.7109375" style="31" customWidth="1"/>
    <col min="6655" max="6655" width="0" style="31" hidden="1" customWidth="1"/>
    <col min="6656" max="6656" width="20" style="31"/>
    <col min="6657" max="6657" width="3.140625" style="31" bestFit="1" customWidth="1"/>
    <col min="6658" max="6658" width="58.85546875" style="31" customWidth="1"/>
    <col min="6659" max="6659" width="31.140625" style="31" customWidth="1"/>
    <col min="6660" max="6660" width="26.7109375" style="31" customWidth="1"/>
    <col min="6661" max="6661" width="25" style="31" customWidth="1"/>
    <col min="6662" max="6663" width="29.7109375" style="31" customWidth="1"/>
    <col min="6664" max="6664" width="23" style="31" customWidth="1"/>
    <col min="6665" max="6665" width="27.28515625" style="31" customWidth="1"/>
    <col min="6666" max="6666" width="29.5703125" style="31" customWidth="1"/>
    <col min="6667" max="6667" width="33" style="31" customWidth="1"/>
    <col min="6668" max="6668" width="29.85546875" style="31" customWidth="1"/>
    <col min="6669" max="6669" width="26.28515625" style="31" customWidth="1"/>
    <col min="6670" max="6670" width="22.140625" style="31" customWidth="1"/>
    <col min="6671" max="6671" width="26.140625" style="31" customWidth="1"/>
    <col min="6672" max="6672" width="19.5703125" style="31" bestFit="1" customWidth="1"/>
    <col min="6673" max="6673" width="21.85546875" style="31" customWidth="1"/>
    <col min="6674" max="6674" width="18.28515625" style="31" customWidth="1"/>
    <col min="6675" max="6678" width="6.42578125" style="31" customWidth="1"/>
    <col min="6679" max="6907" width="11.42578125" style="31" customWidth="1"/>
    <col min="6908" max="6908" width="1" style="31" customWidth="1"/>
    <col min="6909" max="6909" width="4.28515625" style="31" customWidth="1"/>
    <col min="6910" max="6910" width="34.7109375" style="31" customWidth="1"/>
    <col min="6911" max="6911" width="0" style="31" hidden="1" customWidth="1"/>
    <col min="6912" max="6912" width="20" style="31"/>
    <col min="6913" max="6913" width="3.140625" style="31" bestFit="1" customWidth="1"/>
    <col min="6914" max="6914" width="58.85546875" style="31" customWidth="1"/>
    <col min="6915" max="6915" width="31.140625" style="31" customWidth="1"/>
    <col min="6916" max="6916" width="26.7109375" style="31" customWidth="1"/>
    <col min="6917" max="6917" width="25" style="31" customWidth="1"/>
    <col min="6918" max="6919" width="29.7109375" style="31" customWidth="1"/>
    <col min="6920" max="6920" width="23" style="31" customWidth="1"/>
    <col min="6921" max="6921" width="27.28515625" style="31" customWidth="1"/>
    <col min="6922" max="6922" width="29.5703125" style="31" customWidth="1"/>
    <col min="6923" max="6923" width="33" style="31" customWidth="1"/>
    <col min="6924" max="6924" width="29.85546875" style="31" customWidth="1"/>
    <col min="6925" max="6925" width="26.28515625" style="31" customWidth="1"/>
    <col min="6926" max="6926" width="22.140625" style="31" customWidth="1"/>
    <col min="6927" max="6927" width="26.140625" style="31" customWidth="1"/>
    <col min="6928" max="6928" width="19.5703125" style="31" bestFit="1" customWidth="1"/>
    <col min="6929" max="6929" width="21.85546875" style="31" customWidth="1"/>
    <col min="6930" max="6930" width="18.28515625" style="31" customWidth="1"/>
    <col min="6931" max="6934" width="6.42578125" style="31" customWidth="1"/>
    <col min="6935" max="7163" width="11.42578125" style="31" customWidth="1"/>
    <col min="7164" max="7164" width="1" style="31" customWidth="1"/>
    <col min="7165" max="7165" width="4.28515625" style="31" customWidth="1"/>
    <col min="7166" max="7166" width="34.7109375" style="31" customWidth="1"/>
    <col min="7167" max="7167" width="0" style="31" hidden="1" customWidth="1"/>
    <col min="7168" max="7168" width="20" style="31"/>
    <col min="7169" max="7169" width="3.140625" style="31" bestFit="1" customWidth="1"/>
    <col min="7170" max="7170" width="58.85546875" style="31" customWidth="1"/>
    <col min="7171" max="7171" width="31.140625" style="31" customWidth="1"/>
    <col min="7172" max="7172" width="26.7109375" style="31" customWidth="1"/>
    <col min="7173" max="7173" width="25" style="31" customWidth="1"/>
    <col min="7174" max="7175" width="29.7109375" style="31" customWidth="1"/>
    <col min="7176" max="7176" width="23" style="31" customWidth="1"/>
    <col min="7177" max="7177" width="27.28515625" style="31" customWidth="1"/>
    <col min="7178" max="7178" width="29.5703125" style="31" customWidth="1"/>
    <col min="7179" max="7179" width="33" style="31" customWidth="1"/>
    <col min="7180" max="7180" width="29.85546875" style="31" customWidth="1"/>
    <col min="7181" max="7181" width="26.28515625" style="31" customWidth="1"/>
    <col min="7182" max="7182" width="22.140625" style="31" customWidth="1"/>
    <col min="7183" max="7183" width="26.140625" style="31" customWidth="1"/>
    <col min="7184" max="7184" width="19.5703125" style="31" bestFit="1" customWidth="1"/>
    <col min="7185" max="7185" width="21.85546875" style="31" customWidth="1"/>
    <col min="7186" max="7186" width="18.28515625" style="31" customWidth="1"/>
    <col min="7187" max="7190" width="6.42578125" style="31" customWidth="1"/>
    <col min="7191" max="7419" width="11.42578125" style="31" customWidth="1"/>
    <col min="7420" max="7420" width="1" style="31" customWidth="1"/>
    <col min="7421" max="7421" width="4.28515625" style="31" customWidth="1"/>
    <col min="7422" max="7422" width="34.7109375" style="31" customWidth="1"/>
    <col min="7423" max="7423" width="0" style="31" hidden="1" customWidth="1"/>
    <col min="7424" max="7424" width="20" style="31"/>
    <col min="7425" max="7425" width="3.140625" style="31" bestFit="1" customWidth="1"/>
    <col min="7426" max="7426" width="58.85546875" style="31" customWidth="1"/>
    <col min="7427" max="7427" width="31.140625" style="31" customWidth="1"/>
    <col min="7428" max="7428" width="26.7109375" style="31" customWidth="1"/>
    <col min="7429" max="7429" width="25" style="31" customWidth="1"/>
    <col min="7430" max="7431" width="29.7109375" style="31" customWidth="1"/>
    <col min="7432" max="7432" width="23" style="31" customWidth="1"/>
    <col min="7433" max="7433" width="27.28515625" style="31" customWidth="1"/>
    <col min="7434" max="7434" width="29.5703125" style="31" customWidth="1"/>
    <col min="7435" max="7435" width="33" style="31" customWidth="1"/>
    <col min="7436" max="7436" width="29.85546875" style="31" customWidth="1"/>
    <col min="7437" max="7437" width="26.28515625" style="31" customWidth="1"/>
    <col min="7438" max="7438" width="22.140625" style="31" customWidth="1"/>
    <col min="7439" max="7439" width="26.140625" style="31" customWidth="1"/>
    <col min="7440" max="7440" width="19.5703125" style="31" bestFit="1" customWidth="1"/>
    <col min="7441" max="7441" width="21.85546875" style="31" customWidth="1"/>
    <col min="7442" max="7442" width="18.28515625" style="31" customWidth="1"/>
    <col min="7443" max="7446" width="6.42578125" style="31" customWidth="1"/>
    <col min="7447" max="7675" width="11.42578125" style="31" customWidth="1"/>
    <col min="7676" max="7676" width="1" style="31" customWidth="1"/>
    <col min="7677" max="7677" width="4.28515625" style="31" customWidth="1"/>
    <col min="7678" max="7678" width="34.7109375" style="31" customWidth="1"/>
    <col min="7679" max="7679" width="0" style="31" hidden="1" customWidth="1"/>
    <col min="7680" max="7680" width="20" style="31"/>
    <col min="7681" max="7681" width="3.140625" style="31" bestFit="1" customWidth="1"/>
    <col min="7682" max="7682" width="58.85546875" style="31" customWidth="1"/>
    <col min="7683" max="7683" width="31.140625" style="31" customWidth="1"/>
    <col min="7684" max="7684" width="26.7109375" style="31" customWidth="1"/>
    <col min="7685" max="7685" width="25" style="31" customWidth="1"/>
    <col min="7686" max="7687" width="29.7109375" style="31" customWidth="1"/>
    <col min="7688" max="7688" width="23" style="31" customWidth="1"/>
    <col min="7689" max="7689" width="27.28515625" style="31" customWidth="1"/>
    <col min="7690" max="7690" width="29.5703125" style="31" customWidth="1"/>
    <col min="7691" max="7691" width="33" style="31" customWidth="1"/>
    <col min="7692" max="7692" width="29.85546875" style="31" customWidth="1"/>
    <col min="7693" max="7693" width="26.28515625" style="31" customWidth="1"/>
    <col min="7694" max="7694" width="22.140625" style="31" customWidth="1"/>
    <col min="7695" max="7695" width="26.140625" style="31" customWidth="1"/>
    <col min="7696" max="7696" width="19.5703125" style="31" bestFit="1" customWidth="1"/>
    <col min="7697" max="7697" width="21.85546875" style="31" customWidth="1"/>
    <col min="7698" max="7698" width="18.28515625" style="31" customWidth="1"/>
    <col min="7699" max="7702" width="6.42578125" style="31" customWidth="1"/>
    <col min="7703" max="7931" width="11.42578125" style="31" customWidth="1"/>
    <col min="7932" max="7932" width="1" style="31" customWidth="1"/>
    <col min="7933" max="7933" width="4.28515625" style="31" customWidth="1"/>
    <col min="7934" max="7934" width="34.7109375" style="31" customWidth="1"/>
    <col min="7935" max="7935" width="0" style="31" hidden="1" customWidth="1"/>
    <col min="7936" max="7936" width="20" style="31"/>
    <col min="7937" max="7937" width="3.140625" style="31" bestFit="1" customWidth="1"/>
    <col min="7938" max="7938" width="58.85546875" style="31" customWidth="1"/>
    <col min="7939" max="7939" width="31.140625" style="31" customWidth="1"/>
    <col min="7940" max="7940" width="26.7109375" style="31" customWidth="1"/>
    <col min="7941" max="7941" width="25" style="31" customWidth="1"/>
    <col min="7942" max="7943" width="29.7109375" style="31" customWidth="1"/>
    <col min="7944" max="7944" width="23" style="31" customWidth="1"/>
    <col min="7945" max="7945" width="27.28515625" style="31" customWidth="1"/>
    <col min="7946" max="7946" width="29.5703125" style="31" customWidth="1"/>
    <col min="7947" max="7947" width="33" style="31" customWidth="1"/>
    <col min="7948" max="7948" width="29.85546875" style="31" customWidth="1"/>
    <col min="7949" max="7949" width="26.28515625" style="31" customWidth="1"/>
    <col min="7950" max="7950" width="22.140625" style="31" customWidth="1"/>
    <col min="7951" max="7951" width="26.140625" style="31" customWidth="1"/>
    <col min="7952" max="7952" width="19.5703125" style="31" bestFit="1" customWidth="1"/>
    <col min="7953" max="7953" width="21.85546875" style="31" customWidth="1"/>
    <col min="7954" max="7954" width="18.28515625" style="31" customWidth="1"/>
    <col min="7955" max="7958" width="6.42578125" style="31" customWidth="1"/>
    <col min="7959" max="8187" width="11.42578125" style="31" customWidth="1"/>
    <col min="8188" max="8188" width="1" style="31" customWidth="1"/>
    <col min="8189" max="8189" width="4.28515625" style="31" customWidth="1"/>
    <col min="8190" max="8190" width="34.7109375" style="31" customWidth="1"/>
    <col min="8191" max="8191" width="0" style="31" hidden="1" customWidth="1"/>
    <col min="8192" max="8192" width="20" style="31"/>
    <col min="8193" max="8193" width="3.140625" style="31" bestFit="1" customWidth="1"/>
    <col min="8194" max="8194" width="58.85546875" style="31" customWidth="1"/>
    <col min="8195" max="8195" width="31.140625" style="31" customWidth="1"/>
    <col min="8196" max="8196" width="26.7109375" style="31" customWidth="1"/>
    <col min="8197" max="8197" width="25" style="31" customWidth="1"/>
    <col min="8198" max="8199" width="29.7109375" style="31" customWidth="1"/>
    <col min="8200" max="8200" width="23" style="31" customWidth="1"/>
    <col min="8201" max="8201" width="27.28515625" style="31" customWidth="1"/>
    <col min="8202" max="8202" width="29.5703125" style="31" customWidth="1"/>
    <col min="8203" max="8203" width="33" style="31" customWidth="1"/>
    <col min="8204" max="8204" width="29.85546875" style="31" customWidth="1"/>
    <col min="8205" max="8205" width="26.28515625" style="31" customWidth="1"/>
    <col min="8206" max="8206" width="22.140625" style="31" customWidth="1"/>
    <col min="8207" max="8207" width="26.140625" style="31" customWidth="1"/>
    <col min="8208" max="8208" width="19.5703125" style="31" bestFit="1" customWidth="1"/>
    <col min="8209" max="8209" width="21.85546875" style="31" customWidth="1"/>
    <col min="8210" max="8210" width="18.28515625" style="31" customWidth="1"/>
    <col min="8211" max="8214" width="6.42578125" style="31" customWidth="1"/>
    <col min="8215" max="8443" width="11.42578125" style="31" customWidth="1"/>
    <col min="8444" max="8444" width="1" style="31" customWidth="1"/>
    <col min="8445" max="8445" width="4.28515625" style="31" customWidth="1"/>
    <col min="8446" max="8446" width="34.7109375" style="31" customWidth="1"/>
    <col min="8447" max="8447" width="0" style="31" hidden="1" customWidth="1"/>
    <col min="8448" max="8448" width="20" style="31"/>
    <col min="8449" max="8449" width="3.140625" style="31" bestFit="1" customWidth="1"/>
    <col min="8450" max="8450" width="58.85546875" style="31" customWidth="1"/>
    <col min="8451" max="8451" width="31.140625" style="31" customWidth="1"/>
    <col min="8452" max="8452" width="26.7109375" style="31" customWidth="1"/>
    <col min="8453" max="8453" width="25" style="31" customWidth="1"/>
    <col min="8454" max="8455" width="29.7109375" style="31" customWidth="1"/>
    <col min="8456" max="8456" width="23" style="31" customWidth="1"/>
    <col min="8457" max="8457" width="27.28515625" style="31" customWidth="1"/>
    <col min="8458" max="8458" width="29.5703125" style="31" customWidth="1"/>
    <col min="8459" max="8459" width="33" style="31" customWidth="1"/>
    <col min="8460" max="8460" width="29.85546875" style="31" customWidth="1"/>
    <col min="8461" max="8461" width="26.28515625" style="31" customWidth="1"/>
    <col min="8462" max="8462" width="22.140625" style="31" customWidth="1"/>
    <col min="8463" max="8463" width="26.140625" style="31" customWidth="1"/>
    <col min="8464" max="8464" width="19.5703125" style="31" bestFit="1" customWidth="1"/>
    <col min="8465" max="8465" width="21.85546875" style="31" customWidth="1"/>
    <col min="8466" max="8466" width="18.28515625" style="31" customWidth="1"/>
    <col min="8467" max="8470" width="6.42578125" style="31" customWidth="1"/>
    <col min="8471" max="8699" width="11.42578125" style="31" customWidth="1"/>
    <col min="8700" max="8700" width="1" style="31" customWidth="1"/>
    <col min="8701" max="8701" width="4.28515625" style="31" customWidth="1"/>
    <col min="8702" max="8702" width="34.7109375" style="31" customWidth="1"/>
    <col min="8703" max="8703" width="0" style="31" hidden="1" customWidth="1"/>
    <col min="8704" max="8704" width="20" style="31"/>
    <col min="8705" max="8705" width="3.140625" style="31" bestFit="1" customWidth="1"/>
    <col min="8706" max="8706" width="58.85546875" style="31" customWidth="1"/>
    <col min="8707" max="8707" width="31.140625" style="31" customWidth="1"/>
    <col min="8708" max="8708" width="26.7109375" style="31" customWidth="1"/>
    <col min="8709" max="8709" width="25" style="31" customWidth="1"/>
    <col min="8710" max="8711" width="29.7109375" style="31" customWidth="1"/>
    <col min="8712" max="8712" width="23" style="31" customWidth="1"/>
    <col min="8713" max="8713" width="27.28515625" style="31" customWidth="1"/>
    <col min="8714" max="8714" width="29.5703125" style="31" customWidth="1"/>
    <col min="8715" max="8715" width="33" style="31" customWidth="1"/>
    <col min="8716" max="8716" width="29.85546875" style="31" customWidth="1"/>
    <col min="8717" max="8717" width="26.28515625" style="31" customWidth="1"/>
    <col min="8718" max="8718" width="22.140625" style="31" customWidth="1"/>
    <col min="8719" max="8719" width="26.140625" style="31" customWidth="1"/>
    <col min="8720" max="8720" width="19.5703125" style="31" bestFit="1" customWidth="1"/>
    <col min="8721" max="8721" width="21.85546875" style="31" customWidth="1"/>
    <col min="8722" max="8722" width="18.28515625" style="31" customWidth="1"/>
    <col min="8723" max="8726" width="6.42578125" style="31" customWidth="1"/>
    <col min="8727" max="8955" width="11.42578125" style="31" customWidth="1"/>
    <col min="8956" max="8956" width="1" style="31" customWidth="1"/>
    <col min="8957" max="8957" width="4.28515625" style="31" customWidth="1"/>
    <col min="8958" max="8958" width="34.7109375" style="31" customWidth="1"/>
    <col min="8959" max="8959" width="0" style="31" hidden="1" customWidth="1"/>
    <col min="8960" max="8960" width="20" style="31"/>
    <col min="8961" max="8961" width="3.140625" style="31" bestFit="1" customWidth="1"/>
    <col min="8962" max="8962" width="58.85546875" style="31" customWidth="1"/>
    <col min="8963" max="8963" width="31.140625" style="31" customWidth="1"/>
    <col min="8964" max="8964" width="26.7109375" style="31" customWidth="1"/>
    <col min="8965" max="8965" width="25" style="31" customWidth="1"/>
    <col min="8966" max="8967" width="29.7109375" style="31" customWidth="1"/>
    <col min="8968" max="8968" width="23" style="31" customWidth="1"/>
    <col min="8969" max="8969" width="27.28515625" style="31" customWidth="1"/>
    <col min="8970" max="8970" width="29.5703125" style="31" customWidth="1"/>
    <col min="8971" max="8971" width="33" style="31" customWidth="1"/>
    <col min="8972" max="8972" width="29.85546875" style="31" customWidth="1"/>
    <col min="8973" max="8973" width="26.28515625" style="31" customWidth="1"/>
    <col min="8974" max="8974" width="22.140625" style="31" customWidth="1"/>
    <col min="8975" max="8975" width="26.140625" style="31" customWidth="1"/>
    <col min="8976" max="8976" width="19.5703125" style="31" bestFit="1" customWidth="1"/>
    <col min="8977" max="8977" width="21.85546875" style="31" customWidth="1"/>
    <col min="8978" max="8978" width="18.28515625" style="31" customWidth="1"/>
    <col min="8979" max="8982" width="6.42578125" style="31" customWidth="1"/>
    <col min="8983" max="9211" width="11.42578125" style="31" customWidth="1"/>
    <col min="9212" max="9212" width="1" style="31" customWidth="1"/>
    <col min="9213" max="9213" width="4.28515625" style="31" customWidth="1"/>
    <col min="9214" max="9214" width="34.7109375" style="31" customWidth="1"/>
    <col min="9215" max="9215" width="0" style="31" hidden="1" customWidth="1"/>
    <col min="9216" max="9216" width="20" style="31"/>
    <col min="9217" max="9217" width="3.140625" style="31" bestFit="1" customWidth="1"/>
    <col min="9218" max="9218" width="58.85546875" style="31" customWidth="1"/>
    <col min="9219" max="9219" width="31.140625" style="31" customWidth="1"/>
    <col min="9220" max="9220" width="26.7109375" style="31" customWidth="1"/>
    <col min="9221" max="9221" width="25" style="31" customWidth="1"/>
    <col min="9222" max="9223" width="29.7109375" style="31" customWidth="1"/>
    <col min="9224" max="9224" width="23" style="31" customWidth="1"/>
    <col min="9225" max="9225" width="27.28515625" style="31" customWidth="1"/>
    <col min="9226" max="9226" width="29.5703125" style="31" customWidth="1"/>
    <col min="9227" max="9227" width="33" style="31" customWidth="1"/>
    <col min="9228" max="9228" width="29.85546875" style="31" customWidth="1"/>
    <col min="9229" max="9229" width="26.28515625" style="31" customWidth="1"/>
    <col min="9230" max="9230" width="22.140625" style="31" customWidth="1"/>
    <col min="9231" max="9231" width="26.140625" style="31" customWidth="1"/>
    <col min="9232" max="9232" width="19.5703125" style="31" bestFit="1" customWidth="1"/>
    <col min="9233" max="9233" width="21.85546875" style="31" customWidth="1"/>
    <col min="9234" max="9234" width="18.28515625" style="31" customWidth="1"/>
    <col min="9235" max="9238" width="6.42578125" style="31" customWidth="1"/>
    <col min="9239" max="9467" width="11.42578125" style="31" customWidth="1"/>
    <col min="9468" max="9468" width="1" style="31" customWidth="1"/>
    <col min="9469" max="9469" width="4.28515625" style="31" customWidth="1"/>
    <col min="9470" max="9470" width="34.7109375" style="31" customWidth="1"/>
    <col min="9471" max="9471" width="0" style="31" hidden="1" customWidth="1"/>
    <col min="9472" max="9472" width="20" style="31"/>
    <col min="9473" max="9473" width="3.140625" style="31" bestFit="1" customWidth="1"/>
    <col min="9474" max="9474" width="58.85546875" style="31" customWidth="1"/>
    <col min="9475" max="9475" width="31.140625" style="31" customWidth="1"/>
    <col min="9476" max="9476" width="26.7109375" style="31" customWidth="1"/>
    <col min="9477" max="9477" width="25" style="31" customWidth="1"/>
    <col min="9478" max="9479" width="29.7109375" style="31" customWidth="1"/>
    <col min="9480" max="9480" width="23" style="31" customWidth="1"/>
    <col min="9481" max="9481" width="27.28515625" style="31" customWidth="1"/>
    <col min="9482" max="9482" width="29.5703125" style="31" customWidth="1"/>
    <col min="9483" max="9483" width="33" style="31" customWidth="1"/>
    <col min="9484" max="9484" width="29.85546875" style="31" customWidth="1"/>
    <col min="9485" max="9485" width="26.28515625" style="31" customWidth="1"/>
    <col min="9486" max="9486" width="22.140625" style="31" customWidth="1"/>
    <col min="9487" max="9487" width="26.140625" style="31" customWidth="1"/>
    <col min="9488" max="9488" width="19.5703125" style="31" bestFit="1" customWidth="1"/>
    <col min="9489" max="9489" width="21.85546875" style="31" customWidth="1"/>
    <col min="9490" max="9490" width="18.28515625" style="31" customWidth="1"/>
    <col min="9491" max="9494" width="6.42578125" style="31" customWidth="1"/>
    <col min="9495" max="9723" width="11.42578125" style="31" customWidth="1"/>
    <col min="9724" max="9724" width="1" style="31" customWidth="1"/>
    <col min="9725" max="9725" width="4.28515625" style="31" customWidth="1"/>
    <col min="9726" max="9726" width="34.7109375" style="31" customWidth="1"/>
    <col min="9727" max="9727" width="0" style="31" hidden="1" customWidth="1"/>
    <col min="9728" max="9728" width="20" style="31"/>
    <col min="9729" max="9729" width="3.140625" style="31" bestFit="1" customWidth="1"/>
    <col min="9730" max="9730" width="58.85546875" style="31" customWidth="1"/>
    <col min="9731" max="9731" width="31.140625" style="31" customWidth="1"/>
    <col min="9732" max="9732" width="26.7109375" style="31" customWidth="1"/>
    <col min="9733" max="9733" width="25" style="31" customWidth="1"/>
    <col min="9734" max="9735" width="29.7109375" style="31" customWidth="1"/>
    <col min="9736" max="9736" width="23" style="31" customWidth="1"/>
    <col min="9737" max="9737" width="27.28515625" style="31" customWidth="1"/>
    <col min="9738" max="9738" width="29.5703125" style="31" customWidth="1"/>
    <col min="9739" max="9739" width="33" style="31" customWidth="1"/>
    <col min="9740" max="9740" width="29.85546875" style="31" customWidth="1"/>
    <col min="9741" max="9741" width="26.28515625" style="31" customWidth="1"/>
    <col min="9742" max="9742" width="22.140625" style="31" customWidth="1"/>
    <col min="9743" max="9743" width="26.140625" style="31" customWidth="1"/>
    <col min="9744" max="9744" width="19.5703125" style="31" bestFit="1" customWidth="1"/>
    <col min="9745" max="9745" width="21.85546875" style="31" customWidth="1"/>
    <col min="9746" max="9746" width="18.28515625" style="31" customWidth="1"/>
    <col min="9747" max="9750" width="6.42578125" style="31" customWidth="1"/>
    <col min="9751" max="9979" width="11.42578125" style="31" customWidth="1"/>
    <col min="9980" max="9980" width="1" style="31" customWidth="1"/>
    <col min="9981" max="9981" width="4.28515625" style="31" customWidth="1"/>
    <col min="9982" max="9982" width="34.7109375" style="31" customWidth="1"/>
    <col min="9983" max="9983" width="0" style="31" hidden="1" customWidth="1"/>
    <col min="9984" max="9984" width="20" style="31"/>
    <col min="9985" max="9985" width="3.140625" style="31" bestFit="1" customWidth="1"/>
    <col min="9986" max="9986" width="58.85546875" style="31" customWidth="1"/>
    <col min="9987" max="9987" width="31.140625" style="31" customWidth="1"/>
    <col min="9988" max="9988" width="26.7109375" style="31" customWidth="1"/>
    <col min="9989" max="9989" width="25" style="31" customWidth="1"/>
    <col min="9990" max="9991" width="29.7109375" style="31" customWidth="1"/>
    <col min="9992" max="9992" width="23" style="31" customWidth="1"/>
    <col min="9993" max="9993" width="27.28515625" style="31" customWidth="1"/>
    <col min="9994" max="9994" width="29.5703125" style="31" customWidth="1"/>
    <col min="9995" max="9995" width="33" style="31" customWidth="1"/>
    <col min="9996" max="9996" width="29.85546875" style="31" customWidth="1"/>
    <col min="9997" max="9997" width="26.28515625" style="31" customWidth="1"/>
    <col min="9998" max="9998" width="22.140625" style="31" customWidth="1"/>
    <col min="9999" max="9999" width="26.140625" style="31" customWidth="1"/>
    <col min="10000" max="10000" width="19.5703125" style="31" bestFit="1" customWidth="1"/>
    <col min="10001" max="10001" width="21.85546875" style="31" customWidth="1"/>
    <col min="10002" max="10002" width="18.28515625" style="31" customWidth="1"/>
    <col min="10003" max="10006" width="6.42578125" style="31" customWidth="1"/>
    <col min="10007" max="10235" width="11.42578125" style="31" customWidth="1"/>
    <col min="10236" max="10236" width="1" style="31" customWidth="1"/>
    <col min="10237" max="10237" width="4.28515625" style="31" customWidth="1"/>
    <col min="10238" max="10238" width="34.7109375" style="31" customWidth="1"/>
    <col min="10239" max="10239" width="0" style="31" hidden="1" customWidth="1"/>
    <col min="10240" max="10240" width="20" style="31"/>
    <col min="10241" max="10241" width="3.140625" style="31" bestFit="1" customWidth="1"/>
    <col min="10242" max="10242" width="58.85546875" style="31" customWidth="1"/>
    <col min="10243" max="10243" width="31.140625" style="31" customWidth="1"/>
    <col min="10244" max="10244" width="26.7109375" style="31" customWidth="1"/>
    <col min="10245" max="10245" width="25" style="31" customWidth="1"/>
    <col min="10246" max="10247" width="29.7109375" style="31" customWidth="1"/>
    <col min="10248" max="10248" width="23" style="31" customWidth="1"/>
    <col min="10249" max="10249" width="27.28515625" style="31" customWidth="1"/>
    <col min="10250" max="10250" width="29.5703125" style="31" customWidth="1"/>
    <col min="10251" max="10251" width="33" style="31" customWidth="1"/>
    <col min="10252" max="10252" width="29.85546875" style="31" customWidth="1"/>
    <col min="10253" max="10253" width="26.28515625" style="31" customWidth="1"/>
    <col min="10254" max="10254" width="22.140625" style="31" customWidth="1"/>
    <col min="10255" max="10255" width="26.140625" style="31" customWidth="1"/>
    <col min="10256" max="10256" width="19.5703125" style="31" bestFit="1" customWidth="1"/>
    <col min="10257" max="10257" width="21.85546875" style="31" customWidth="1"/>
    <col min="10258" max="10258" width="18.28515625" style="31" customWidth="1"/>
    <col min="10259" max="10262" width="6.42578125" style="31" customWidth="1"/>
    <col min="10263" max="10491" width="11.42578125" style="31" customWidth="1"/>
    <col min="10492" max="10492" width="1" style="31" customWidth="1"/>
    <col min="10493" max="10493" width="4.28515625" style="31" customWidth="1"/>
    <col min="10494" max="10494" width="34.7109375" style="31" customWidth="1"/>
    <col min="10495" max="10495" width="0" style="31" hidden="1" customWidth="1"/>
    <col min="10496" max="10496" width="20" style="31"/>
    <col min="10497" max="10497" width="3.140625" style="31" bestFit="1" customWidth="1"/>
    <col min="10498" max="10498" width="58.85546875" style="31" customWidth="1"/>
    <col min="10499" max="10499" width="31.140625" style="31" customWidth="1"/>
    <col min="10500" max="10500" width="26.7109375" style="31" customWidth="1"/>
    <col min="10501" max="10501" width="25" style="31" customWidth="1"/>
    <col min="10502" max="10503" width="29.7109375" style="31" customWidth="1"/>
    <col min="10504" max="10504" width="23" style="31" customWidth="1"/>
    <col min="10505" max="10505" width="27.28515625" style="31" customWidth="1"/>
    <col min="10506" max="10506" width="29.5703125" style="31" customWidth="1"/>
    <col min="10507" max="10507" width="33" style="31" customWidth="1"/>
    <col min="10508" max="10508" width="29.85546875" style="31" customWidth="1"/>
    <col min="10509" max="10509" width="26.28515625" style="31" customWidth="1"/>
    <col min="10510" max="10510" width="22.140625" style="31" customWidth="1"/>
    <col min="10511" max="10511" width="26.140625" style="31" customWidth="1"/>
    <col min="10512" max="10512" width="19.5703125" style="31" bestFit="1" customWidth="1"/>
    <col min="10513" max="10513" width="21.85546875" style="31" customWidth="1"/>
    <col min="10514" max="10514" width="18.28515625" style="31" customWidth="1"/>
    <col min="10515" max="10518" width="6.42578125" style="31" customWidth="1"/>
    <col min="10519" max="10747" width="11.42578125" style="31" customWidth="1"/>
    <col min="10748" max="10748" width="1" style="31" customWidth="1"/>
    <col min="10749" max="10749" width="4.28515625" style="31" customWidth="1"/>
    <col min="10750" max="10750" width="34.7109375" style="31" customWidth="1"/>
    <col min="10751" max="10751" width="0" style="31" hidden="1" customWidth="1"/>
    <col min="10752" max="10752" width="20" style="31"/>
    <col min="10753" max="10753" width="3.140625" style="31" bestFit="1" customWidth="1"/>
    <col min="10754" max="10754" width="58.85546875" style="31" customWidth="1"/>
    <col min="10755" max="10755" width="31.140625" style="31" customWidth="1"/>
    <col min="10756" max="10756" width="26.7109375" style="31" customWidth="1"/>
    <col min="10757" max="10757" width="25" style="31" customWidth="1"/>
    <col min="10758" max="10759" width="29.7109375" style="31" customWidth="1"/>
    <col min="10760" max="10760" width="23" style="31" customWidth="1"/>
    <col min="10761" max="10761" width="27.28515625" style="31" customWidth="1"/>
    <col min="10762" max="10762" width="29.5703125" style="31" customWidth="1"/>
    <col min="10763" max="10763" width="33" style="31" customWidth="1"/>
    <col min="10764" max="10764" width="29.85546875" style="31" customWidth="1"/>
    <col min="10765" max="10765" width="26.28515625" style="31" customWidth="1"/>
    <col min="10766" max="10766" width="22.140625" style="31" customWidth="1"/>
    <col min="10767" max="10767" width="26.140625" style="31" customWidth="1"/>
    <col min="10768" max="10768" width="19.5703125" style="31" bestFit="1" customWidth="1"/>
    <col min="10769" max="10769" width="21.85546875" style="31" customWidth="1"/>
    <col min="10770" max="10770" width="18.28515625" style="31" customWidth="1"/>
    <col min="10771" max="10774" width="6.42578125" style="31" customWidth="1"/>
    <col min="10775" max="11003" width="11.42578125" style="31" customWidth="1"/>
    <col min="11004" max="11004" width="1" style="31" customWidth="1"/>
    <col min="11005" max="11005" width="4.28515625" style="31" customWidth="1"/>
    <col min="11006" max="11006" width="34.7109375" style="31" customWidth="1"/>
    <col min="11007" max="11007" width="0" style="31" hidden="1" customWidth="1"/>
    <col min="11008" max="11008" width="20" style="31"/>
    <col min="11009" max="11009" width="3.140625" style="31" bestFit="1" customWidth="1"/>
    <col min="11010" max="11010" width="58.85546875" style="31" customWidth="1"/>
    <col min="11011" max="11011" width="31.140625" style="31" customWidth="1"/>
    <col min="11012" max="11012" width="26.7109375" style="31" customWidth="1"/>
    <col min="11013" max="11013" width="25" style="31" customWidth="1"/>
    <col min="11014" max="11015" width="29.7109375" style="31" customWidth="1"/>
    <col min="11016" max="11016" width="23" style="31" customWidth="1"/>
    <col min="11017" max="11017" width="27.28515625" style="31" customWidth="1"/>
    <col min="11018" max="11018" width="29.5703125" style="31" customWidth="1"/>
    <col min="11019" max="11019" width="33" style="31" customWidth="1"/>
    <col min="11020" max="11020" width="29.85546875" style="31" customWidth="1"/>
    <col min="11021" max="11021" width="26.28515625" style="31" customWidth="1"/>
    <col min="11022" max="11022" width="22.140625" style="31" customWidth="1"/>
    <col min="11023" max="11023" width="26.140625" style="31" customWidth="1"/>
    <col min="11024" max="11024" width="19.5703125" style="31" bestFit="1" customWidth="1"/>
    <col min="11025" max="11025" width="21.85546875" style="31" customWidth="1"/>
    <col min="11026" max="11026" width="18.28515625" style="31" customWidth="1"/>
    <col min="11027" max="11030" width="6.42578125" style="31" customWidth="1"/>
    <col min="11031" max="11259" width="11.42578125" style="31" customWidth="1"/>
    <col min="11260" max="11260" width="1" style="31" customWidth="1"/>
    <col min="11261" max="11261" width="4.28515625" style="31" customWidth="1"/>
    <col min="11262" max="11262" width="34.7109375" style="31" customWidth="1"/>
    <col min="11263" max="11263" width="0" style="31" hidden="1" customWidth="1"/>
    <col min="11264" max="11264" width="20" style="31"/>
    <col min="11265" max="11265" width="3.140625" style="31" bestFit="1" customWidth="1"/>
    <col min="11266" max="11266" width="58.85546875" style="31" customWidth="1"/>
    <col min="11267" max="11267" width="31.140625" style="31" customWidth="1"/>
    <col min="11268" max="11268" width="26.7109375" style="31" customWidth="1"/>
    <col min="11269" max="11269" width="25" style="31" customWidth="1"/>
    <col min="11270" max="11271" width="29.7109375" style="31" customWidth="1"/>
    <col min="11272" max="11272" width="23" style="31" customWidth="1"/>
    <col min="11273" max="11273" width="27.28515625" style="31" customWidth="1"/>
    <col min="11274" max="11274" width="29.5703125" style="31" customWidth="1"/>
    <col min="11275" max="11275" width="33" style="31" customWidth="1"/>
    <col min="11276" max="11276" width="29.85546875" style="31" customWidth="1"/>
    <col min="11277" max="11277" width="26.28515625" style="31" customWidth="1"/>
    <col min="11278" max="11278" width="22.140625" style="31" customWidth="1"/>
    <col min="11279" max="11279" width="26.140625" style="31" customWidth="1"/>
    <col min="11280" max="11280" width="19.5703125" style="31" bestFit="1" customWidth="1"/>
    <col min="11281" max="11281" width="21.85546875" style="31" customWidth="1"/>
    <col min="11282" max="11282" width="18.28515625" style="31" customWidth="1"/>
    <col min="11283" max="11286" width="6.42578125" style="31" customWidth="1"/>
    <col min="11287" max="11515" width="11.42578125" style="31" customWidth="1"/>
    <col min="11516" max="11516" width="1" style="31" customWidth="1"/>
    <col min="11517" max="11517" width="4.28515625" style="31" customWidth="1"/>
    <col min="11518" max="11518" width="34.7109375" style="31" customWidth="1"/>
    <col min="11519" max="11519" width="0" style="31" hidden="1" customWidth="1"/>
    <col min="11520" max="11520" width="20" style="31"/>
    <col min="11521" max="11521" width="3.140625" style="31" bestFit="1" customWidth="1"/>
    <col min="11522" max="11522" width="58.85546875" style="31" customWidth="1"/>
    <col min="11523" max="11523" width="31.140625" style="31" customWidth="1"/>
    <col min="11524" max="11524" width="26.7109375" style="31" customWidth="1"/>
    <col min="11525" max="11525" width="25" style="31" customWidth="1"/>
    <col min="11526" max="11527" width="29.7109375" style="31" customWidth="1"/>
    <col min="11528" max="11528" width="23" style="31" customWidth="1"/>
    <col min="11529" max="11529" width="27.28515625" style="31" customWidth="1"/>
    <col min="11530" max="11530" width="29.5703125" style="31" customWidth="1"/>
    <col min="11531" max="11531" width="33" style="31" customWidth="1"/>
    <col min="11532" max="11532" width="29.85546875" style="31" customWidth="1"/>
    <col min="11533" max="11533" width="26.28515625" style="31" customWidth="1"/>
    <col min="11534" max="11534" width="22.140625" style="31" customWidth="1"/>
    <col min="11535" max="11535" width="26.140625" style="31" customWidth="1"/>
    <col min="11536" max="11536" width="19.5703125" style="31" bestFit="1" customWidth="1"/>
    <col min="11537" max="11537" width="21.85546875" style="31" customWidth="1"/>
    <col min="11538" max="11538" width="18.28515625" style="31" customWidth="1"/>
    <col min="11539" max="11542" width="6.42578125" style="31" customWidth="1"/>
    <col min="11543" max="11771" width="11.42578125" style="31" customWidth="1"/>
    <col min="11772" max="11772" width="1" style="31" customWidth="1"/>
    <col min="11773" max="11773" width="4.28515625" style="31" customWidth="1"/>
    <col min="11774" max="11774" width="34.7109375" style="31" customWidth="1"/>
    <col min="11775" max="11775" width="0" style="31" hidden="1" customWidth="1"/>
    <col min="11776" max="11776" width="20" style="31"/>
    <col min="11777" max="11777" width="3.140625" style="31" bestFit="1" customWidth="1"/>
    <col min="11778" max="11778" width="58.85546875" style="31" customWidth="1"/>
    <col min="11779" max="11779" width="31.140625" style="31" customWidth="1"/>
    <col min="11780" max="11780" width="26.7109375" style="31" customWidth="1"/>
    <col min="11781" max="11781" width="25" style="31" customWidth="1"/>
    <col min="11782" max="11783" width="29.7109375" style="31" customWidth="1"/>
    <col min="11784" max="11784" width="23" style="31" customWidth="1"/>
    <col min="11785" max="11785" width="27.28515625" style="31" customWidth="1"/>
    <col min="11786" max="11786" width="29.5703125" style="31" customWidth="1"/>
    <col min="11787" max="11787" width="33" style="31" customWidth="1"/>
    <col min="11788" max="11788" width="29.85546875" style="31" customWidth="1"/>
    <col min="11789" max="11789" width="26.28515625" style="31" customWidth="1"/>
    <col min="11790" max="11790" width="22.140625" style="31" customWidth="1"/>
    <col min="11791" max="11791" width="26.140625" style="31" customWidth="1"/>
    <col min="11792" max="11792" width="19.5703125" style="31" bestFit="1" customWidth="1"/>
    <col min="11793" max="11793" width="21.85546875" style="31" customWidth="1"/>
    <col min="11794" max="11794" width="18.28515625" style="31" customWidth="1"/>
    <col min="11795" max="11798" width="6.42578125" style="31" customWidth="1"/>
    <col min="11799" max="12027" width="11.42578125" style="31" customWidth="1"/>
    <col min="12028" max="12028" width="1" style="31" customWidth="1"/>
    <col min="12029" max="12029" width="4.28515625" style="31" customWidth="1"/>
    <col min="12030" max="12030" width="34.7109375" style="31" customWidth="1"/>
    <col min="12031" max="12031" width="0" style="31" hidden="1" customWidth="1"/>
    <col min="12032" max="12032" width="20" style="31"/>
    <col min="12033" max="12033" width="3.140625" style="31" bestFit="1" customWidth="1"/>
    <col min="12034" max="12034" width="58.85546875" style="31" customWidth="1"/>
    <col min="12035" max="12035" width="31.140625" style="31" customWidth="1"/>
    <col min="12036" max="12036" width="26.7109375" style="31" customWidth="1"/>
    <col min="12037" max="12037" width="25" style="31" customWidth="1"/>
    <col min="12038" max="12039" width="29.7109375" style="31" customWidth="1"/>
    <col min="12040" max="12040" width="23" style="31" customWidth="1"/>
    <col min="12041" max="12041" width="27.28515625" style="31" customWidth="1"/>
    <col min="12042" max="12042" width="29.5703125" style="31" customWidth="1"/>
    <col min="12043" max="12043" width="33" style="31" customWidth="1"/>
    <col min="12044" max="12044" width="29.85546875" style="31" customWidth="1"/>
    <col min="12045" max="12045" width="26.28515625" style="31" customWidth="1"/>
    <col min="12046" max="12046" width="22.140625" style="31" customWidth="1"/>
    <col min="12047" max="12047" width="26.140625" style="31" customWidth="1"/>
    <col min="12048" max="12048" width="19.5703125" style="31" bestFit="1" customWidth="1"/>
    <col min="12049" max="12049" width="21.85546875" style="31" customWidth="1"/>
    <col min="12050" max="12050" width="18.28515625" style="31" customWidth="1"/>
    <col min="12051" max="12054" width="6.42578125" style="31" customWidth="1"/>
    <col min="12055" max="12283" width="11.42578125" style="31" customWidth="1"/>
    <col min="12284" max="12284" width="1" style="31" customWidth="1"/>
    <col min="12285" max="12285" width="4.28515625" style="31" customWidth="1"/>
    <col min="12286" max="12286" width="34.7109375" style="31" customWidth="1"/>
    <col min="12287" max="12287" width="0" style="31" hidden="1" customWidth="1"/>
    <col min="12288" max="12288" width="20" style="31"/>
    <col min="12289" max="12289" width="3.140625" style="31" bestFit="1" customWidth="1"/>
    <col min="12290" max="12290" width="58.85546875" style="31" customWidth="1"/>
    <col min="12291" max="12291" width="31.140625" style="31" customWidth="1"/>
    <col min="12292" max="12292" width="26.7109375" style="31" customWidth="1"/>
    <col min="12293" max="12293" width="25" style="31" customWidth="1"/>
    <col min="12294" max="12295" width="29.7109375" style="31" customWidth="1"/>
    <col min="12296" max="12296" width="23" style="31" customWidth="1"/>
    <col min="12297" max="12297" width="27.28515625" style="31" customWidth="1"/>
    <col min="12298" max="12298" width="29.5703125" style="31" customWidth="1"/>
    <col min="12299" max="12299" width="33" style="31" customWidth="1"/>
    <col min="12300" max="12300" width="29.85546875" style="31" customWidth="1"/>
    <col min="12301" max="12301" width="26.28515625" style="31" customWidth="1"/>
    <col min="12302" max="12302" width="22.140625" style="31" customWidth="1"/>
    <col min="12303" max="12303" width="26.140625" style="31" customWidth="1"/>
    <col min="12304" max="12304" width="19.5703125" style="31" bestFit="1" customWidth="1"/>
    <col min="12305" max="12305" width="21.85546875" style="31" customWidth="1"/>
    <col min="12306" max="12306" width="18.28515625" style="31" customWidth="1"/>
    <col min="12307" max="12310" width="6.42578125" style="31" customWidth="1"/>
    <col min="12311" max="12539" width="11.42578125" style="31" customWidth="1"/>
    <col min="12540" max="12540" width="1" style="31" customWidth="1"/>
    <col min="12541" max="12541" width="4.28515625" style="31" customWidth="1"/>
    <col min="12542" max="12542" width="34.7109375" style="31" customWidth="1"/>
    <col min="12543" max="12543" width="0" style="31" hidden="1" customWidth="1"/>
    <col min="12544" max="12544" width="20" style="31"/>
    <col min="12545" max="12545" width="3.140625" style="31" bestFit="1" customWidth="1"/>
    <col min="12546" max="12546" width="58.85546875" style="31" customWidth="1"/>
    <col min="12547" max="12547" width="31.140625" style="31" customWidth="1"/>
    <col min="12548" max="12548" width="26.7109375" style="31" customWidth="1"/>
    <col min="12549" max="12549" width="25" style="31" customWidth="1"/>
    <col min="12550" max="12551" width="29.7109375" style="31" customWidth="1"/>
    <col min="12552" max="12552" width="23" style="31" customWidth="1"/>
    <col min="12553" max="12553" width="27.28515625" style="31" customWidth="1"/>
    <col min="12554" max="12554" width="29.5703125" style="31" customWidth="1"/>
    <col min="12555" max="12555" width="33" style="31" customWidth="1"/>
    <col min="12556" max="12556" width="29.85546875" style="31" customWidth="1"/>
    <col min="12557" max="12557" width="26.28515625" style="31" customWidth="1"/>
    <col min="12558" max="12558" width="22.140625" style="31" customWidth="1"/>
    <col min="12559" max="12559" width="26.140625" style="31" customWidth="1"/>
    <col min="12560" max="12560" width="19.5703125" style="31" bestFit="1" customWidth="1"/>
    <col min="12561" max="12561" width="21.85546875" style="31" customWidth="1"/>
    <col min="12562" max="12562" width="18.28515625" style="31" customWidth="1"/>
    <col min="12563" max="12566" width="6.42578125" style="31" customWidth="1"/>
    <col min="12567" max="12795" width="11.42578125" style="31" customWidth="1"/>
    <col min="12796" max="12796" width="1" style="31" customWidth="1"/>
    <col min="12797" max="12797" width="4.28515625" style="31" customWidth="1"/>
    <col min="12798" max="12798" width="34.7109375" style="31" customWidth="1"/>
    <col min="12799" max="12799" width="0" style="31" hidden="1" customWidth="1"/>
    <col min="12800" max="12800" width="20" style="31"/>
    <col min="12801" max="12801" width="3.140625" style="31" bestFit="1" customWidth="1"/>
    <col min="12802" max="12802" width="58.85546875" style="31" customWidth="1"/>
    <col min="12803" max="12803" width="31.140625" style="31" customWidth="1"/>
    <col min="12804" max="12804" width="26.7109375" style="31" customWidth="1"/>
    <col min="12805" max="12805" width="25" style="31" customWidth="1"/>
    <col min="12806" max="12807" width="29.7109375" style="31" customWidth="1"/>
    <col min="12808" max="12808" width="23" style="31" customWidth="1"/>
    <col min="12809" max="12809" width="27.28515625" style="31" customWidth="1"/>
    <col min="12810" max="12810" width="29.5703125" style="31" customWidth="1"/>
    <col min="12811" max="12811" width="33" style="31" customWidth="1"/>
    <col min="12812" max="12812" width="29.85546875" style="31" customWidth="1"/>
    <col min="12813" max="12813" width="26.28515625" style="31" customWidth="1"/>
    <col min="12814" max="12814" width="22.140625" style="31" customWidth="1"/>
    <col min="12815" max="12815" width="26.140625" style="31" customWidth="1"/>
    <col min="12816" max="12816" width="19.5703125" style="31" bestFit="1" customWidth="1"/>
    <col min="12817" max="12817" width="21.85546875" style="31" customWidth="1"/>
    <col min="12818" max="12818" width="18.28515625" style="31" customWidth="1"/>
    <col min="12819" max="12822" width="6.42578125" style="31" customWidth="1"/>
    <col min="12823" max="13051" width="11.42578125" style="31" customWidth="1"/>
    <col min="13052" max="13052" width="1" style="31" customWidth="1"/>
    <col min="13053" max="13053" width="4.28515625" style="31" customWidth="1"/>
    <col min="13054" max="13054" width="34.7109375" style="31" customWidth="1"/>
    <col min="13055" max="13055" width="0" style="31" hidden="1" customWidth="1"/>
    <col min="13056" max="13056" width="20" style="31"/>
    <col min="13057" max="13057" width="3.140625" style="31" bestFit="1" customWidth="1"/>
    <col min="13058" max="13058" width="58.85546875" style="31" customWidth="1"/>
    <col min="13059" max="13059" width="31.140625" style="31" customWidth="1"/>
    <col min="13060" max="13060" width="26.7109375" style="31" customWidth="1"/>
    <col min="13061" max="13061" width="25" style="31" customWidth="1"/>
    <col min="13062" max="13063" width="29.7109375" style="31" customWidth="1"/>
    <col min="13064" max="13064" width="23" style="31" customWidth="1"/>
    <col min="13065" max="13065" width="27.28515625" style="31" customWidth="1"/>
    <col min="13066" max="13066" width="29.5703125" style="31" customWidth="1"/>
    <col min="13067" max="13067" width="33" style="31" customWidth="1"/>
    <col min="13068" max="13068" width="29.85546875" style="31" customWidth="1"/>
    <col min="13069" max="13069" width="26.28515625" style="31" customWidth="1"/>
    <col min="13070" max="13070" width="22.140625" style="31" customWidth="1"/>
    <col min="13071" max="13071" width="26.140625" style="31" customWidth="1"/>
    <col min="13072" max="13072" width="19.5703125" style="31" bestFit="1" customWidth="1"/>
    <col min="13073" max="13073" width="21.85546875" style="31" customWidth="1"/>
    <col min="13074" max="13074" width="18.28515625" style="31" customWidth="1"/>
    <col min="13075" max="13078" width="6.42578125" style="31" customWidth="1"/>
    <col min="13079" max="13307" width="11.42578125" style="31" customWidth="1"/>
    <col min="13308" max="13308" width="1" style="31" customWidth="1"/>
    <col min="13309" max="13309" width="4.28515625" style="31" customWidth="1"/>
    <col min="13310" max="13310" width="34.7109375" style="31" customWidth="1"/>
    <col min="13311" max="13311" width="0" style="31" hidden="1" customWidth="1"/>
    <col min="13312" max="13312" width="20" style="31"/>
    <col min="13313" max="13313" width="3.140625" style="31" bestFit="1" customWidth="1"/>
    <col min="13314" max="13314" width="58.85546875" style="31" customWidth="1"/>
    <col min="13315" max="13315" width="31.140625" style="31" customWidth="1"/>
    <col min="13316" max="13316" width="26.7109375" style="31" customWidth="1"/>
    <col min="13317" max="13317" width="25" style="31" customWidth="1"/>
    <col min="13318" max="13319" width="29.7109375" style="31" customWidth="1"/>
    <col min="13320" max="13320" width="23" style="31" customWidth="1"/>
    <col min="13321" max="13321" width="27.28515625" style="31" customWidth="1"/>
    <col min="13322" max="13322" width="29.5703125" style="31" customWidth="1"/>
    <col min="13323" max="13323" width="33" style="31" customWidth="1"/>
    <col min="13324" max="13324" width="29.85546875" style="31" customWidth="1"/>
    <col min="13325" max="13325" width="26.28515625" style="31" customWidth="1"/>
    <col min="13326" max="13326" width="22.140625" style="31" customWidth="1"/>
    <col min="13327" max="13327" width="26.140625" style="31" customWidth="1"/>
    <col min="13328" max="13328" width="19.5703125" style="31" bestFit="1" customWidth="1"/>
    <col min="13329" max="13329" width="21.85546875" style="31" customWidth="1"/>
    <col min="13330" max="13330" width="18.28515625" style="31" customWidth="1"/>
    <col min="13331" max="13334" width="6.42578125" style="31" customWidth="1"/>
    <col min="13335" max="13563" width="11.42578125" style="31" customWidth="1"/>
    <col min="13564" max="13564" width="1" style="31" customWidth="1"/>
    <col min="13565" max="13565" width="4.28515625" style="31" customWidth="1"/>
    <col min="13566" max="13566" width="34.7109375" style="31" customWidth="1"/>
    <col min="13567" max="13567" width="0" style="31" hidden="1" customWidth="1"/>
    <col min="13568" max="13568" width="20" style="31"/>
    <col min="13569" max="13569" width="3.140625" style="31" bestFit="1" customWidth="1"/>
    <col min="13570" max="13570" width="58.85546875" style="31" customWidth="1"/>
    <col min="13571" max="13571" width="31.140625" style="31" customWidth="1"/>
    <col min="13572" max="13572" width="26.7109375" style="31" customWidth="1"/>
    <col min="13573" max="13573" width="25" style="31" customWidth="1"/>
    <col min="13574" max="13575" width="29.7109375" style="31" customWidth="1"/>
    <col min="13576" max="13576" width="23" style="31" customWidth="1"/>
    <col min="13577" max="13577" width="27.28515625" style="31" customWidth="1"/>
    <col min="13578" max="13578" width="29.5703125" style="31" customWidth="1"/>
    <col min="13579" max="13579" width="33" style="31" customWidth="1"/>
    <col min="13580" max="13580" width="29.85546875" style="31" customWidth="1"/>
    <col min="13581" max="13581" width="26.28515625" style="31" customWidth="1"/>
    <col min="13582" max="13582" width="22.140625" style="31" customWidth="1"/>
    <col min="13583" max="13583" width="26.140625" style="31" customWidth="1"/>
    <col min="13584" max="13584" width="19.5703125" style="31" bestFit="1" customWidth="1"/>
    <col min="13585" max="13585" width="21.85546875" style="31" customWidth="1"/>
    <col min="13586" max="13586" width="18.28515625" style="31" customWidth="1"/>
    <col min="13587" max="13590" width="6.42578125" style="31" customWidth="1"/>
    <col min="13591" max="13819" width="11.42578125" style="31" customWidth="1"/>
    <col min="13820" max="13820" width="1" style="31" customWidth="1"/>
    <col min="13821" max="13821" width="4.28515625" style="31" customWidth="1"/>
    <col min="13822" max="13822" width="34.7109375" style="31" customWidth="1"/>
    <col min="13823" max="13823" width="0" style="31" hidden="1" customWidth="1"/>
    <col min="13824" max="13824" width="20" style="31"/>
    <col min="13825" max="13825" width="3.140625" style="31" bestFit="1" customWidth="1"/>
    <col min="13826" max="13826" width="58.85546875" style="31" customWidth="1"/>
    <col min="13827" max="13827" width="31.140625" style="31" customWidth="1"/>
    <col min="13828" max="13828" width="26.7109375" style="31" customWidth="1"/>
    <col min="13829" max="13829" width="25" style="31" customWidth="1"/>
    <col min="13830" max="13831" width="29.7109375" style="31" customWidth="1"/>
    <col min="13832" max="13832" width="23" style="31" customWidth="1"/>
    <col min="13833" max="13833" width="27.28515625" style="31" customWidth="1"/>
    <col min="13834" max="13834" width="29.5703125" style="31" customWidth="1"/>
    <col min="13835" max="13835" width="33" style="31" customWidth="1"/>
    <col min="13836" max="13836" width="29.85546875" style="31" customWidth="1"/>
    <col min="13837" max="13837" width="26.28515625" style="31" customWidth="1"/>
    <col min="13838" max="13838" width="22.140625" style="31" customWidth="1"/>
    <col min="13839" max="13839" width="26.140625" style="31" customWidth="1"/>
    <col min="13840" max="13840" width="19.5703125" style="31" bestFit="1" customWidth="1"/>
    <col min="13841" max="13841" width="21.85546875" style="31" customWidth="1"/>
    <col min="13842" max="13842" width="18.28515625" style="31" customWidth="1"/>
    <col min="13843" max="13846" width="6.42578125" style="31" customWidth="1"/>
    <col min="13847" max="14075" width="11.42578125" style="31" customWidth="1"/>
    <col min="14076" max="14076" width="1" style="31" customWidth="1"/>
    <col min="14077" max="14077" width="4.28515625" style="31" customWidth="1"/>
    <col min="14078" max="14078" width="34.7109375" style="31" customWidth="1"/>
    <col min="14079" max="14079" width="0" style="31" hidden="1" customWidth="1"/>
    <col min="14080" max="14080" width="20" style="31"/>
    <col min="14081" max="14081" width="3.140625" style="31" bestFit="1" customWidth="1"/>
    <col min="14082" max="14082" width="58.85546875" style="31" customWidth="1"/>
    <col min="14083" max="14083" width="31.140625" style="31" customWidth="1"/>
    <col min="14084" max="14084" width="26.7109375" style="31" customWidth="1"/>
    <col min="14085" max="14085" width="25" style="31" customWidth="1"/>
    <col min="14086" max="14087" width="29.7109375" style="31" customWidth="1"/>
    <col min="14088" max="14088" width="23" style="31" customWidth="1"/>
    <col min="14089" max="14089" width="27.28515625" style="31" customWidth="1"/>
    <col min="14090" max="14090" width="29.5703125" style="31" customWidth="1"/>
    <col min="14091" max="14091" width="33" style="31" customWidth="1"/>
    <col min="14092" max="14092" width="29.85546875" style="31" customWidth="1"/>
    <col min="14093" max="14093" width="26.28515625" style="31" customWidth="1"/>
    <col min="14094" max="14094" width="22.140625" style="31" customWidth="1"/>
    <col min="14095" max="14095" width="26.140625" style="31" customWidth="1"/>
    <col min="14096" max="14096" width="19.5703125" style="31" bestFit="1" customWidth="1"/>
    <col min="14097" max="14097" width="21.85546875" style="31" customWidth="1"/>
    <col min="14098" max="14098" width="18.28515625" style="31" customWidth="1"/>
    <col min="14099" max="14102" width="6.42578125" style="31" customWidth="1"/>
    <col min="14103" max="14331" width="11.42578125" style="31" customWidth="1"/>
    <col min="14332" max="14332" width="1" style="31" customWidth="1"/>
    <col min="14333" max="14333" width="4.28515625" style="31" customWidth="1"/>
    <col min="14334" max="14334" width="34.7109375" style="31" customWidth="1"/>
    <col min="14335" max="14335" width="0" style="31" hidden="1" customWidth="1"/>
    <col min="14336" max="14336" width="20" style="31"/>
    <col min="14337" max="14337" width="3.140625" style="31" bestFit="1" customWidth="1"/>
    <col min="14338" max="14338" width="58.85546875" style="31" customWidth="1"/>
    <col min="14339" max="14339" width="31.140625" style="31" customWidth="1"/>
    <col min="14340" max="14340" width="26.7109375" style="31" customWidth="1"/>
    <col min="14341" max="14341" width="25" style="31" customWidth="1"/>
    <col min="14342" max="14343" width="29.7109375" style="31" customWidth="1"/>
    <col min="14344" max="14344" width="23" style="31" customWidth="1"/>
    <col min="14345" max="14345" width="27.28515625" style="31" customWidth="1"/>
    <col min="14346" max="14346" width="29.5703125" style="31" customWidth="1"/>
    <col min="14347" max="14347" width="33" style="31" customWidth="1"/>
    <col min="14348" max="14348" width="29.85546875" style="31" customWidth="1"/>
    <col min="14349" max="14349" width="26.28515625" style="31" customWidth="1"/>
    <col min="14350" max="14350" width="22.140625" style="31" customWidth="1"/>
    <col min="14351" max="14351" width="26.140625" style="31" customWidth="1"/>
    <col min="14352" max="14352" width="19.5703125" style="31" bestFit="1" customWidth="1"/>
    <col min="14353" max="14353" width="21.85546875" style="31" customWidth="1"/>
    <col min="14354" max="14354" width="18.28515625" style="31" customWidth="1"/>
    <col min="14355" max="14358" width="6.42578125" style="31" customWidth="1"/>
    <col min="14359" max="14587" width="11.42578125" style="31" customWidth="1"/>
    <col min="14588" max="14588" width="1" style="31" customWidth="1"/>
    <col min="14589" max="14589" width="4.28515625" style="31" customWidth="1"/>
    <col min="14590" max="14590" width="34.7109375" style="31" customWidth="1"/>
    <col min="14591" max="14591" width="0" style="31" hidden="1" customWidth="1"/>
    <col min="14592" max="14592" width="20" style="31"/>
    <col min="14593" max="14593" width="3.140625" style="31" bestFit="1" customWidth="1"/>
    <col min="14594" max="14594" width="58.85546875" style="31" customWidth="1"/>
    <col min="14595" max="14595" width="31.140625" style="31" customWidth="1"/>
    <col min="14596" max="14596" width="26.7109375" style="31" customWidth="1"/>
    <col min="14597" max="14597" width="25" style="31" customWidth="1"/>
    <col min="14598" max="14599" width="29.7109375" style="31" customWidth="1"/>
    <col min="14600" max="14600" width="23" style="31" customWidth="1"/>
    <col min="14601" max="14601" width="27.28515625" style="31" customWidth="1"/>
    <col min="14602" max="14602" width="29.5703125" style="31" customWidth="1"/>
    <col min="14603" max="14603" width="33" style="31" customWidth="1"/>
    <col min="14604" max="14604" width="29.85546875" style="31" customWidth="1"/>
    <col min="14605" max="14605" width="26.28515625" style="31" customWidth="1"/>
    <col min="14606" max="14606" width="22.140625" style="31" customWidth="1"/>
    <col min="14607" max="14607" width="26.140625" style="31" customWidth="1"/>
    <col min="14608" max="14608" width="19.5703125" style="31" bestFit="1" customWidth="1"/>
    <col min="14609" max="14609" width="21.85546875" style="31" customWidth="1"/>
    <col min="14610" max="14610" width="18.28515625" style="31" customWidth="1"/>
    <col min="14611" max="14614" width="6.42578125" style="31" customWidth="1"/>
    <col min="14615" max="14843" width="11.42578125" style="31" customWidth="1"/>
    <col min="14844" max="14844" width="1" style="31" customWidth="1"/>
    <col min="14845" max="14845" width="4.28515625" style="31" customWidth="1"/>
    <col min="14846" max="14846" width="34.7109375" style="31" customWidth="1"/>
    <col min="14847" max="14847" width="0" style="31" hidden="1" customWidth="1"/>
    <col min="14848" max="14848" width="20" style="31"/>
    <col min="14849" max="14849" width="3.140625" style="31" bestFit="1" customWidth="1"/>
    <col min="14850" max="14850" width="58.85546875" style="31" customWidth="1"/>
    <col min="14851" max="14851" width="31.140625" style="31" customWidth="1"/>
    <col min="14852" max="14852" width="26.7109375" style="31" customWidth="1"/>
    <col min="14853" max="14853" width="25" style="31" customWidth="1"/>
    <col min="14854" max="14855" width="29.7109375" style="31" customWidth="1"/>
    <col min="14856" max="14856" width="23" style="31" customWidth="1"/>
    <col min="14857" max="14857" width="27.28515625" style="31" customWidth="1"/>
    <col min="14858" max="14858" width="29.5703125" style="31" customWidth="1"/>
    <col min="14859" max="14859" width="33" style="31" customWidth="1"/>
    <col min="14860" max="14860" width="29.85546875" style="31" customWidth="1"/>
    <col min="14861" max="14861" width="26.28515625" style="31" customWidth="1"/>
    <col min="14862" max="14862" width="22.140625" style="31" customWidth="1"/>
    <col min="14863" max="14863" width="26.140625" style="31" customWidth="1"/>
    <col min="14864" max="14864" width="19.5703125" style="31" bestFit="1" customWidth="1"/>
    <col min="14865" max="14865" width="21.85546875" style="31" customWidth="1"/>
    <col min="14866" max="14866" width="18.28515625" style="31" customWidth="1"/>
    <col min="14867" max="14870" width="6.42578125" style="31" customWidth="1"/>
    <col min="14871" max="15099" width="11.42578125" style="31" customWidth="1"/>
    <col min="15100" max="15100" width="1" style="31" customWidth="1"/>
    <col min="15101" max="15101" width="4.28515625" style="31" customWidth="1"/>
    <col min="15102" max="15102" width="34.7109375" style="31" customWidth="1"/>
    <col min="15103" max="15103" width="0" style="31" hidden="1" customWidth="1"/>
    <col min="15104" max="15104" width="20" style="31"/>
    <col min="15105" max="15105" width="3.140625" style="31" bestFit="1" customWidth="1"/>
    <col min="15106" max="15106" width="58.85546875" style="31" customWidth="1"/>
    <col min="15107" max="15107" width="31.140625" style="31" customWidth="1"/>
    <col min="15108" max="15108" width="26.7109375" style="31" customWidth="1"/>
    <col min="15109" max="15109" width="25" style="31" customWidth="1"/>
    <col min="15110" max="15111" width="29.7109375" style="31" customWidth="1"/>
    <col min="15112" max="15112" width="23" style="31" customWidth="1"/>
    <col min="15113" max="15113" width="27.28515625" style="31" customWidth="1"/>
    <col min="15114" max="15114" width="29.5703125" style="31" customWidth="1"/>
    <col min="15115" max="15115" width="33" style="31" customWidth="1"/>
    <col min="15116" max="15116" width="29.85546875" style="31" customWidth="1"/>
    <col min="15117" max="15117" width="26.28515625" style="31" customWidth="1"/>
    <col min="15118" max="15118" width="22.140625" style="31" customWidth="1"/>
    <col min="15119" max="15119" width="26.140625" style="31" customWidth="1"/>
    <col min="15120" max="15120" width="19.5703125" style="31" bestFit="1" customWidth="1"/>
    <col min="15121" max="15121" width="21.85546875" style="31" customWidth="1"/>
    <col min="15122" max="15122" width="18.28515625" style="31" customWidth="1"/>
    <col min="15123" max="15126" width="6.42578125" style="31" customWidth="1"/>
    <col min="15127" max="15355" width="11.42578125" style="31" customWidth="1"/>
    <col min="15356" max="15356" width="1" style="31" customWidth="1"/>
    <col min="15357" max="15357" width="4.28515625" style="31" customWidth="1"/>
    <col min="15358" max="15358" width="34.7109375" style="31" customWidth="1"/>
    <col min="15359" max="15359" width="0" style="31" hidden="1" customWidth="1"/>
    <col min="15360" max="15360" width="20" style="31"/>
    <col min="15361" max="15361" width="3.140625" style="31" bestFit="1" customWidth="1"/>
    <col min="15362" max="15362" width="58.85546875" style="31" customWidth="1"/>
    <col min="15363" max="15363" width="31.140625" style="31" customWidth="1"/>
    <col min="15364" max="15364" width="26.7109375" style="31" customWidth="1"/>
    <col min="15365" max="15365" width="25" style="31" customWidth="1"/>
    <col min="15366" max="15367" width="29.7109375" style="31" customWidth="1"/>
    <col min="15368" max="15368" width="23" style="31" customWidth="1"/>
    <col min="15369" max="15369" width="27.28515625" style="31" customWidth="1"/>
    <col min="15370" max="15370" width="29.5703125" style="31" customWidth="1"/>
    <col min="15371" max="15371" width="33" style="31" customWidth="1"/>
    <col min="15372" max="15372" width="29.85546875" style="31" customWidth="1"/>
    <col min="15373" max="15373" width="26.28515625" style="31" customWidth="1"/>
    <col min="15374" max="15374" width="22.140625" style="31" customWidth="1"/>
    <col min="15375" max="15375" width="26.140625" style="31" customWidth="1"/>
    <col min="15376" max="15376" width="19.5703125" style="31" bestFit="1" customWidth="1"/>
    <col min="15377" max="15377" width="21.85546875" style="31" customWidth="1"/>
    <col min="15378" max="15378" width="18.28515625" style="31" customWidth="1"/>
    <col min="15379" max="15382" width="6.42578125" style="31" customWidth="1"/>
    <col min="15383" max="15611" width="11.42578125" style="31" customWidth="1"/>
    <col min="15612" max="15612" width="1" style="31" customWidth="1"/>
    <col min="15613" max="15613" width="4.28515625" style="31" customWidth="1"/>
    <col min="15614" max="15614" width="34.7109375" style="31" customWidth="1"/>
    <col min="15615" max="15615" width="0" style="31" hidden="1" customWidth="1"/>
    <col min="15616" max="15616" width="20" style="31"/>
    <col min="15617" max="15617" width="3.140625" style="31" bestFit="1" customWidth="1"/>
    <col min="15618" max="15618" width="58.85546875" style="31" customWidth="1"/>
    <col min="15619" max="15619" width="31.140625" style="31" customWidth="1"/>
    <col min="15620" max="15620" width="26.7109375" style="31" customWidth="1"/>
    <col min="15621" max="15621" width="25" style="31" customWidth="1"/>
    <col min="15622" max="15623" width="29.7109375" style="31" customWidth="1"/>
    <col min="15624" max="15624" width="23" style="31" customWidth="1"/>
    <col min="15625" max="15625" width="27.28515625" style="31" customWidth="1"/>
    <col min="15626" max="15626" width="29.5703125" style="31" customWidth="1"/>
    <col min="15627" max="15627" width="33" style="31" customWidth="1"/>
    <col min="15628" max="15628" width="29.85546875" style="31" customWidth="1"/>
    <col min="15629" max="15629" width="26.28515625" style="31" customWidth="1"/>
    <col min="15630" max="15630" width="22.140625" style="31" customWidth="1"/>
    <col min="15631" max="15631" width="26.140625" style="31" customWidth="1"/>
    <col min="15632" max="15632" width="19.5703125" style="31" bestFit="1" customWidth="1"/>
    <col min="15633" max="15633" width="21.85546875" style="31" customWidth="1"/>
    <col min="15634" max="15634" width="18.28515625" style="31" customWidth="1"/>
    <col min="15635" max="15638" width="6.42578125" style="31" customWidth="1"/>
    <col min="15639" max="15867" width="11.42578125" style="31" customWidth="1"/>
    <col min="15868" max="15868" width="1" style="31" customWidth="1"/>
    <col min="15869" max="15869" width="4.28515625" style="31" customWidth="1"/>
    <col min="15870" max="15870" width="34.7109375" style="31" customWidth="1"/>
    <col min="15871" max="15871" width="0" style="31" hidden="1" customWidth="1"/>
    <col min="15872" max="15872" width="20" style="31"/>
    <col min="15873" max="15873" width="3.140625" style="31" bestFit="1" customWidth="1"/>
    <col min="15874" max="15874" width="58.85546875" style="31" customWidth="1"/>
    <col min="15875" max="15875" width="31.140625" style="31" customWidth="1"/>
    <col min="15876" max="15876" width="26.7109375" style="31" customWidth="1"/>
    <col min="15877" max="15877" width="25" style="31" customWidth="1"/>
    <col min="15878" max="15879" width="29.7109375" style="31" customWidth="1"/>
    <col min="15880" max="15880" width="23" style="31" customWidth="1"/>
    <col min="15881" max="15881" width="27.28515625" style="31" customWidth="1"/>
    <col min="15882" max="15882" width="29.5703125" style="31" customWidth="1"/>
    <col min="15883" max="15883" width="33" style="31" customWidth="1"/>
    <col min="15884" max="15884" width="29.85546875" style="31" customWidth="1"/>
    <col min="15885" max="15885" width="26.28515625" style="31" customWidth="1"/>
    <col min="15886" max="15886" width="22.140625" style="31" customWidth="1"/>
    <col min="15887" max="15887" width="26.140625" style="31" customWidth="1"/>
    <col min="15888" max="15888" width="19.5703125" style="31" bestFit="1" customWidth="1"/>
    <col min="15889" max="15889" width="21.85546875" style="31" customWidth="1"/>
    <col min="15890" max="15890" width="18.28515625" style="31" customWidth="1"/>
    <col min="15891" max="15894" width="6.42578125" style="31" customWidth="1"/>
    <col min="15895" max="16123" width="11.42578125" style="31" customWidth="1"/>
    <col min="16124" max="16124" width="1" style="31" customWidth="1"/>
    <col min="16125" max="16125" width="4.28515625" style="31" customWidth="1"/>
    <col min="16126" max="16126" width="34.7109375" style="31" customWidth="1"/>
    <col min="16127" max="16127" width="0" style="31" hidden="1" customWidth="1"/>
    <col min="16128" max="16128" width="20" style="31"/>
    <col min="16129" max="16129" width="3.140625" style="31" bestFit="1" customWidth="1"/>
    <col min="16130" max="16130" width="58.85546875" style="31" customWidth="1"/>
    <col min="16131" max="16131" width="31.140625" style="31" customWidth="1"/>
    <col min="16132" max="16132" width="26.7109375" style="31" customWidth="1"/>
    <col min="16133" max="16133" width="25" style="31" customWidth="1"/>
    <col min="16134" max="16135" width="29.7109375" style="31" customWidth="1"/>
    <col min="16136" max="16136" width="23" style="31" customWidth="1"/>
    <col min="16137" max="16137" width="27.28515625" style="31" customWidth="1"/>
    <col min="16138" max="16138" width="29.5703125" style="31" customWidth="1"/>
    <col min="16139" max="16139" width="33" style="31" customWidth="1"/>
    <col min="16140" max="16140" width="29.85546875" style="31" customWidth="1"/>
    <col min="16141" max="16141" width="26.28515625" style="31" customWidth="1"/>
    <col min="16142" max="16142" width="22.140625" style="31" customWidth="1"/>
    <col min="16143" max="16143" width="26.140625" style="31" customWidth="1"/>
    <col min="16144" max="16144" width="19.5703125" style="31" bestFit="1" customWidth="1"/>
    <col min="16145" max="16145" width="21.85546875" style="31" customWidth="1"/>
    <col min="16146" max="16146" width="18.28515625" style="31" customWidth="1"/>
    <col min="16147" max="16150" width="6.42578125" style="31" customWidth="1"/>
    <col min="16151" max="16379" width="11.42578125" style="31" customWidth="1"/>
    <col min="16380" max="16380" width="1" style="31" customWidth="1"/>
    <col min="16381" max="16381" width="4.28515625" style="31" customWidth="1"/>
    <col min="16382" max="16382" width="34.7109375" style="31" customWidth="1"/>
    <col min="16383" max="16383" width="0" style="31" hidden="1" customWidth="1"/>
    <col min="16384" max="16384" width="20" style="31"/>
  </cols>
  <sheetData>
    <row r="2" spans="1:256" ht="26.25" x14ac:dyDescent="0.25">
      <c r="B2" s="1159" t="s">
        <v>2</v>
      </c>
      <c r="C2" s="1160"/>
      <c r="D2" s="1160"/>
      <c r="E2" s="1160"/>
      <c r="F2" s="1160"/>
      <c r="G2" s="1160"/>
      <c r="H2" s="1160"/>
      <c r="I2" s="1160"/>
      <c r="J2" s="1160"/>
      <c r="K2" s="1160"/>
      <c r="L2" s="1160"/>
      <c r="M2" s="1160"/>
      <c r="N2" s="1160"/>
      <c r="O2" s="1160"/>
      <c r="P2" s="1160"/>
    </row>
    <row r="4" spans="1:256" ht="26.25" x14ac:dyDescent="0.25">
      <c r="B4" s="1161" t="s">
        <v>3</v>
      </c>
      <c r="C4" s="1161"/>
      <c r="D4" s="1161"/>
      <c r="E4" s="1161"/>
      <c r="F4" s="1161"/>
      <c r="G4" s="1161"/>
      <c r="H4" s="1161"/>
      <c r="I4" s="1161"/>
      <c r="J4" s="1161"/>
      <c r="K4" s="1161"/>
      <c r="L4" s="1161"/>
      <c r="M4" s="1161"/>
      <c r="N4" s="1161"/>
      <c r="O4" s="1161"/>
      <c r="P4" s="1161"/>
    </row>
    <row r="5" spans="1:256" ht="20.25" x14ac:dyDescent="0.3">
      <c r="A5" s="1162" t="s">
        <v>4</v>
      </c>
      <c r="B5" s="1162"/>
      <c r="C5" s="1162"/>
      <c r="D5" s="1162"/>
      <c r="E5" s="1162"/>
      <c r="F5" s="1162"/>
      <c r="G5" s="1162"/>
      <c r="H5" s="1162"/>
      <c r="I5" s="1162"/>
      <c r="J5" s="1162"/>
      <c r="K5" s="1162"/>
      <c r="L5" s="1162"/>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c r="FD5" s="59"/>
      <c r="FE5" s="59"/>
      <c r="FF5" s="59"/>
      <c r="FG5" s="59"/>
      <c r="FH5" s="59"/>
      <c r="FI5" s="59"/>
      <c r="FJ5" s="59"/>
      <c r="FK5" s="59"/>
      <c r="FL5" s="59"/>
      <c r="FM5" s="59"/>
      <c r="FN5" s="59"/>
      <c r="FO5" s="59"/>
      <c r="FP5" s="59"/>
      <c r="FQ5" s="59"/>
      <c r="FR5" s="59"/>
      <c r="FS5" s="59"/>
      <c r="FT5" s="59"/>
      <c r="FU5" s="59"/>
      <c r="FV5" s="59"/>
      <c r="FW5" s="59"/>
      <c r="FX5" s="59"/>
      <c r="FY5" s="59"/>
      <c r="FZ5" s="59"/>
      <c r="GA5" s="59"/>
      <c r="GB5" s="59"/>
      <c r="GC5" s="59"/>
      <c r="GD5" s="59"/>
      <c r="GE5" s="59"/>
      <c r="GF5" s="59"/>
      <c r="GG5" s="59"/>
      <c r="GH5" s="59"/>
      <c r="GI5" s="59"/>
      <c r="GJ5" s="59"/>
      <c r="GK5" s="59"/>
      <c r="GL5" s="59"/>
      <c r="GM5" s="59"/>
      <c r="GN5" s="59"/>
      <c r="GO5" s="59"/>
      <c r="GP5" s="59"/>
      <c r="GQ5" s="59"/>
      <c r="GR5" s="59"/>
      <c r="GS5" s="59"/>
      <c r="GT5" s="59"/>
      <c r="GU5" s="59"/>
      <c r="GV5" s="59"/>
      <c r="GW5" s="59"/>
      <c r="GX5" s="59"/>
      <c r="GY5" s="59"/>
      <c r="GZ5" s="59"/>
      <c r="HA5" s="59"/>
      <c r="HB5" s="59"/>
      <c r="HC5" s="59"/>
      <c r="HD5" s="59"/>
      <c r="HE5" s="59"/>
      <c r="HF5" s="59"/>
      <c r="HG5" s="59"/>
      <c r="HH5" s="59"/>
      <c r="HI5" s="59"/>
      <c r="HJ5" s="59"/>
      <c r="HK5" s="59"/>
      <c r="HL5" s="59"/>
      <c r="HM5" s="59"/>
      <c r="HN5" s="59"/>
      <c r="HO5" s="59"/>
      <c r="HP5" s="59"/>
      <c r="HQ5" s="59"/>
      <c r="HR5" s="59"/>
      <c r="HS5" s="59"/>
      <c r="HT5" s="59"/>
      <c r="HU5" s="59"/>
      <c r="HV5" s="59"/>
      <c r="HW5" s="59"/>
      <c r="HX5" s="59"/>
      <c r="HY5" s="59"/>
      <c r="HZ5" s="59"/>
      <c r="IA5" s="59"/>
      <c r="IB5" s="59"/>
      <c r="IC5" s="59"/>
      <c r="ID5" s="59"/>
      <c r="IE5" s="59"/>
      <c r="IF5" s="59"/>
      <c r="IG5" s="59"/>
      <c r="IH5" s="59"/>
      <c r="II5" s="59"/>
      <c r="IJ5" s="59"/>
      <c r="IK5" s="59"/>
      <c r="IL5" s="59"/>
      <c r="IM5" s="59"/>
      <c r="IN5" s="59"/>
      <c r="IO5" s="59"/>
      <c r="IP5" s="59"/>
      <c r="IQ5" s="59"/>
      <c r="IR5" s="59"/>
      <c r="IS5" s="59"/>
      <c r="IT5" s="59"/>
      <c r="IU5" s="59"/>
      <c r="IV5" s="59"/>
    </row>
    <row r="6" spans="1:256" ht="15" thickBot="1" x14ac:dyDescent="0.3"/>
    <row r="7" spans="1:256" ht="21" thickBot="1" x14ac:dyDescent="0.3">
      <c r="B7" s="12" t="s">
        <v>5</v>
      </c>
      <c r="C7" s="1075" t="s">
        <v>130</v>
      </c>
      <c r="D7" s="1075"/>
      <c r="E7" s="1075"/>
      <c r="F7" s="1075"/>
      <c r="G7" s="1075"/>
      <c r="H7" s="1075"/>
      <c r="I7" s="1075"/>
      <c r="J7" s="1075"/>
      <c r="K7" s="1075"/>
      <c r="L7" s="1075"/>
      <c r="M7" s="1075"/>
      <c r="N7" s="1076"/>
    </row>
    <row r="8" spans="1:256" ht="15.75" thickBot="1" x14ac:dyDescent="0.3">
      <c r="B8" s="13" t="s">
        <v>6</v>
      </c>
      <c r="C8" s="1075"/>
      <c r="D8" s="1075"/>
      <c r="E8" s="1075"/>
      <c r="F8" s="1075"/>
      <c r="G8" s="1075"/>
      <c r="H8" s="1075"/>
      <c r="I8" s="1075"/>
      <c r="J8" s="1075"/>
      <c r="K8" s="1075"/>
      <c r="L8" s="1075"/>
      <c r="M8" s="1075"/>
      <c r="N8" s="1076"/>
    </row>
    <row r="9" spans="1:256" ht="15.75" thickBot="1" x14ac:dyDescent="0.3">
      <c r="B9" s="13" t="s">
        <v>7</v>
      </c>
      <c r="C9" s="1075"/>
      <c r="D9" s="1075"/>
      <c r="E9" s="1075"/>
      <c r="F9" s="1075"/>
      <c r="G9" s="1075"/>
      <c r="H9" s="1075"/>
      <c r="I9" s="1075"/>
      <c r="J9" s="1075"/>
      <c r="K9" s="1075"/>
      <c r="L9" s="1075"/>
      <c r="M9" s="1075"/>
      <c r="N9" s="1076"/>
    </row>
    <row r="10" spans="1:256" ht="15.75" thickBot="1" x14ac:dyDescent="0.3">
      <c r="B10" s="13" t="s">
        <v>8</v>
      </c>
      <c r="C10" s="1075"/>
      <c r="D10" s="1075"/>
      <c r="E10" s="1075"/>
      <c r="F10" s="1075"/>
      <c r="G10" s="1075"/>
      <c r="H10" s="1075"/>
      <c r="I10" s="1075"/>
      <c r="J10" s="1075"/>
      <c r="K10" s="1075"/>
      <c r="L10" s="1075"/>
      <c r="M10" s="1075"/>
      <c r="N10" s="1076"/>
    </row>
    <row r="11" spans="1:256" ht="15.75" thickBot="1" x14ac:dyDescent="0.3">
      <c r="B11" s="13" t="s">
        <v>9</v>
      </c>
      <c r="C11" s="1077">
        <v>30</v>
      </c>
      <c r="D11" s="1077"/>
      <c r="E11" s="1078"/>
      <c r="F11" s="60"/>
      <c r="G11" s="60"/>
      <c r="H11" s="60"/>
      <c r="I11" s="60"/>
      <c r="J11" s="60"/>
      <c r="K11" s="60"/>
      <c r="L11" s="60"/>
      <c r="M11" s="60"/>
      <c r="N11" s="61"/>
    </row>
    <row r="12" spans="1:256" ht="15.75" thickBot="1" x14ac:dyDescent="0.3">
      <c r="B12" s="14" t="s">
        <v>10</v>
      </c>
      <c r="C12" s="38">
        <v>42021</v>
      </c>
      <c r="D12" s="490"/>
      <c r="E12" s="490"/>
      <c r="F12" s="490"/>
      <c r="G12" s="490"/>
      <c r="H12" s="490"/>
      <c r="I12" s="490"/>
      <c r="J12" s="490"/>
      <c r="K12" s="490"/>
      <c r="L12" s="490"/>
      <c r="M12" s="490"/>
      <c r="N12" s="491"/>
    </row>
    <row r="13" spans="1:256" ht="15.75" x14ac:dyDescent="0.25">
      <c r="B13" s="15"/>
      <c r="C13" s="39"/>
      <c r="D13" s="16"/>
      <c r="E13" s="16"/>
      <c r="F13" s="16"/>
      <c r="G13" s="16"/>
      <c r="H13" s="16"/>
      <c r="I13" s="62"/>
      <c r="J13" s="62"/>
      <c r="K13" s="62"/>
      <c r="L13" s="62"/>
      <c r="M13" s="62"/>
      <c r="N13" s="16"/>
    </row>
    <row r="14" spans="1:256" ht="15" x14ac:dyDescent="0.25">
      <c r="I14" s="62"/>
      <c r="J14" s="62"/>
      <c r="K14" s="62"/>
      <c r="L14" s="62"/>
      <c r="M14" s="62"/>
      <c r="N14" s="63"/>
    </row>
    <row r="15" spans="1:256" ht="15" x14ac:dyDescent="0.25">
      <c r="B15" s="1071" t="s">
        <v>11</v>
      </c>
      <c r="C15" s="1071"/>
      <c r="D15" s="494" t="s">
        <v>12</v>
      </c>
      <c r="E15" s="494" t="s">
        <v>13</v>
      </c>
      <c r="F15" s="494" t="s">
        <v>14</v>
      </c>
      <c r="G15" s="64"/>
      <c r="I15" s="40"/>
      <c r="J15" s="40"/>
      <c r="K15" s="40"/>
      <c r="L15" s="40"/>
      <c r="M15" s="40"/>
      <c r="N15" s="63"/>
    </row>
    <row r="16" spans="1:256" ht="15" x14ac:dyDescent="0.25">
      <c r="B16" s="1071"/>
      <c r="C16" s="1071"/>
      <c r="D16" s="494">
        <v>30</v>
      </c>
      <c r="E16" s="65">
        <v>1003952322</v>
      </c>
      <c r="F16" s="65">
        <v>369</v>
      </c>
      <c r="G16" s="66"/>
      <c r="I16" s="41"/>
      <c r="J16" s="41"/>
      <c r="K16" s="41"/>
      <c r="L16" s="41"/>
      <c r="M16" s="41"/>
      <c r="N16" s="63"/>
    </row>
    <row r="17" spans="1:14" ht="15" x14ac:dyDescent="0.25">
      <c r="B17" s="1071"/>
      <c r="C17" s="1071"/>
      <c r="D17" s="494"/>
      <c r="E17" s="65"/>
      <c r="F17" s="65"/>
      <c r="G17" s="66"/>
      <c r="I17" s="41"/>
      <c r="J17" s="41"/>
      <c r="K17" s="41"/>
      <c r="L17" s="41"/>
      <c r="M17" s="41"/>
      <c r="N17" s="63"/>
    </row>
    <row r="18" spans="1:14" ht="15" x14ac:dyDescent="0.25">
      <c r="B18" s="1071"/>
      <c r="C18" s="1071"/>
      <c r="D18" s="494"/>
      <c r="E18" s="65"/>
      <c r="F18" s="65"/>
      <c r="G18" s="66"/>
      <c r="I18" s="41"/>
      <c r="J18" s="41"/>
      <c r="K18" s="41"/>
      <c r="L18" s="41"/>
      <c r="M18" s="41"/>
      <c r="N18" s="63"/>
    </row>
    <row r="19" spans="1:14" ht="15" x14ac:dyDescent="0.25">
      <c r="B19" s="1071"/>
      <c r="C19" s="1071"/>
      <c r="D19" s="494"/>
      <c r="E19" s="67"/>
      <c r="F19" s="65"/>
      <c r="G19" s="66"/>
      <c r="H19" s="42"/>
      <c r="I19" s="41"/>
      <c r="J19" s="41"/>
      <c r="K19" s="41"/>
      <c r="L19" s="41"/>
      <c r="M19" s="41"/>
      <c r="N19" s="68"/>
    </row>
    <row r="20" spans="1:14" ht="15" x14ac:dyDescent="0.25">
      <c r="B20" s="1071"/>
      <c r="C20" s="1071"/>
      <c r="D20" s="494"/>
      <c r="E20" s="67"/>
      <c r="F20" s="65"/>
      <c r="G20" s="66"/>
      <c r="H20" s="42"/>
      <c r="I20" s="520"/>
      <c r="J20" s="520"/>
      <c r="K20" s="520"/>
      <c r="L20" s="520"/>
      <c r="M20" s="520"/>
      <c r="N20" s="68"/>
    </row>
    <row r="21" spans="1:14" ht="15" x14ac:dyDescent="0.25">
      <c r="B21" s="1071"/>
      <c r="C21" s="1071"/>
      <c r="D21" s="494"/>
      <c r="E21" s="67"/>
      <c r="F21" s="65"/>
      <c r="G21" s="66"/>
      <c r="H21" s="42"/>
      <c r="I21" s="62"/>
      <c r="J21" s="62"/>
      <c r="K21" s="62"/>
      <c r="L21" s="62"/>
      <c r="M21" s="62"/>
      <c r="N21" s="68"/>
    </row>
    <row r="22" spans="1:14" ht="15" x14ac:dyDescent="0.25">
      <c r="B22" s="1071"/>
      <c r="C22" s="1071"/>
      <c r="D22" s="494"/>
      <c r="E22" s="67"/>
      <c r="F22" s="65"/>
      <c r="G22" s="66"/>
      <c r="H22" s="42"/>
      <c r="I22" s="62"/>
      <c r="J22" s="62"/>
      <c r="K22" s="62"/>
      <c r="L22" s="62"/>
      <c r="M22" s="62"/>
      <c r="N22" s="68"/>
    </row>
    <row r="23" spans="1:14" ht="15.75" thickBot="1" x14ac:dyDescent="0.3">
      <c r="B23" s="1056" t="s">
        <v>15</v>
      </c>
      <c r="C23" s="1058"/>
      <c r="D23" s="494"/>
      <c r="E23" s="69">
        <f>SUM(E16:E22)</f>
        <v>1003952322</v>
      </c>
      <c r="F23" s="65">
        <f>SUM(F16:F22)</f>
        <v>369</v>
      </c>
      <c r="G23" s="66"/>
      <c r="H23" s="42"/>
      <c r="I23" s="62"/>
      <c r="J23" s="62"/>
      <c r="K23" s="62"/>
      <c r="L23" s="62"/>
      <c r="M23" s="62"/>
      <c r="N23" s="68"/>
    </row>
    <row r="24" spans="1:14" ht="43.5" thickBot="1" x14ac:dyDescent="0.3">
      <c r="A24" s="35"/>
      <c r="B24" s="525" t="s">
        <v>16</v>
      </c>
      <c r="C24" s="525" t="s">
        <v>17</v>
      </c>
      <c r="E24" s="40"/>
      <c r="F24" s="40"/>
      <c r="G24" s="40"/>
      <c r="H24" s="40"/>
      <c r="I24" s="36"/>
      <c r="J24" s="36"/>
      <c r="K24" s="36"/>
      <c r="L24" s="36"/>
      <c r="M24" s="36"/>
    </row>
    <row r="25" spans="1:14" ht="15.75" thickBot="1" x14ac:dyDescent="0.3">
      <c r="A25" s="70">
        <v>1</v>
      </c>
      <c r="C25" s="71">
        <f>+F23*80%</f>
        <v>295.2</v>
      </c>
      <c r="D25" s="41"/>
      <c r="E25" s="72">
        <f>E23</f>
        <v>1003952322</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494" t="s">
        <v>19</v>
      </c>
      <c r="C30" s="494" t="s">
        <v>0</v>
      </c>
      <c r="D30" s="494" t="s">
        <v>20</v>
      </c>
      <c r="E30" s="59"/>
      <c r="F30" s="59"/>
      <c r="G30" s="59"/>
      <c r="H30" s="59"/>
      <c r="I30" s="62"/>
      <c r="J30" s="62"/>
      <c r="K30" s="62"/>
      <c r="L30" s="62"/>
      <c r="M30" s="62"/>
      <c r="N30" s="63"/>
    </row>
    <row r="31" spans="1:14" ht="15" x14ac:dyDescent="0.2">
      <c r="A31" s="74"/>
      <c r="B31" s="508" t="s">
        <v>22</v>
      </c>
      <c r="C31" s="500" t="s">
        <v>23</v>
      </c>
      <c r="D31" s="500"/>
      <c r="E31" s="59"/>
      <c r="F31" s="59"/>
      <c r="G31" s="59"/>
      <c r="H31" s="59"/>
      <c r="I31" s="62"/>
      <c r="J31" s="62"/>
      <c r="K31" s="62"/>
      <c r="L31" s="62"/>
      <c r="M31" s="62"/>
      <c r="N31" s="63"/>
    </row>
    <row r="32" spans="1:14" ht="15" x14ac:dyDescent="0.2">
      <c r="A32" s="74"/>
      <c r="B32" s="508" t="s">
        <v>24</v>
      </c>
      <c r="C32" s="132" t="s">
        <v>23</v>
      </c>
      <c r="D32" s="500"/>
      <c r="E32" s="59"/>
      <c r="F32" s="59"/>
      <c r="G32" s="59"/>
      <c r="H32" s="59"/>
      <c r="I32" s="62"/>
      <c r="J32" s="62"/>
      <c r="K32" s="62"/>
      <c r="L32" s="62"/>
      <c r="M32" s="62"/>
      <c r="N32" s="63"/>
    </row>
    <row r="33" spans="1:14" ht="15" x14ac:dyDescent="0.2">
      <c r="A33" s="74"/>
      <c r="B33" s="508" t="s">
        <v>25</v>
      </c>
      <c r="C33" s="132" t="s">
        <v>23</v>
      </c>
      <c r="D33" s="500"/>
      <c r="E33" s="59"/>
      <c r="F33" s="59"/>
      <c r="G33" s="59"/>
      <c r="H33" s="59"/>
      <c r="I33" s="62"/>
      <c r="J33" s="62"/>
      <c r="K33" s="62"/>
      <c r="L33" s="62"/>
      <c r="M33" s="62"/>
      <c r="N33" s="63"/>
    </row>
    <row r="34" spans="1:14" ht="15" x14ac:dyDescent="0.2">
      <c r="A34" s="74"/>
      <c r="B34" s="508" t="s">
        <v>26</v>
      </c>
      <c r="C34" s="132" t="s">
        <v>23</v>
      </c>
      <c r="D34" s="500"/>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494" t="s">
        <v>19</v>
      </c>
      <c r="C40" s="494" t="s">
        <v>28</v>
      </c>
      <c r="D40" s="493" t="s">
        <v>29</v>
      </c>
      <c r="E40" s="493" t="s">
        <v>30</v>
      </c>
      <c r="F40" s="59"/>
      <c r="G40" s="59"/>
      <c r="H40" s="59"/>
      <c r="I40" s="62"/>
      <c r="J40" s="62"/>
      <c r="K40" s="62"/>
      <c r="L40" s="62"/>
      <c r="M40" s="62"/>
      <c r="N40" s="63"/>
    </row>
    <row r="41" spans="1:14" ht="42.75" x14ac:dyDescent="0.2">
      <c r="A41" s="74"/>
      <c r="B41" s="505" t="s">
        <v>31</v>
      </c>
      <c r="C41" s="503">
        <v>40</v>
      </c>
      <c r="D41" s="500">
        <v>40</v>
      </c>
      <c r="E41" s="1052">
        <f>+D41+D42</f>
        <v>100</v>
      </c>
      <c r="F41" s="59"/>
      <c r="G41" s="59"/>
      <c r="H41" s="59"/>
      <c r="I41" s="62"/>
      <c r="J41" s="62"/>
      <c r="K41" s="62"/>
      <c r="L41" s="62"/>
      <c r="M41" s="62"/>
      <c r="N41" s="63"/>
    </row>
    <row r="42" spans="1:14" ht="71.25" x14ac:dyDescent="0.2">
      <c r="A42" s="74"/>
      <c r="B42" s="505" t="s">
        <v>32</v>
      </c>
      <c r="C42" s="503">
        <v>60</v>
      </c>
      <c r="D42" s="132">
        <v>60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427"/>
      <c r="K44" s="427"/>
      <c r="L44" s="73"/>
      <c r="M44" s="73"/>
    </row>
    <row r="45" spans="1:14" ht="15" x14ac:dyDescent="0.25">
      <c r="A45" s="74"/>
      <c r="C45" s="17"/>
      <c r="D45" s="41"/>
      <c r="E45" s="45"/>
      <c r="F45" s="44"/>
      <c r="G45" s="44"/>
      <c r="H45" s="44"/>
      <c r="I45" s="73"/>
      <c r="J45" s="427"/>
      <c r="K45" s="73"/>
      <c r="L45" s="73"/>
      <c r="M45" s="73"/>
    </row>
    <row r="46" spans="1:14" ht="15" thickBot="1" x14ac:dyDescent="0.3">
      <c r="M46" s="1079" t="s">
        <v>131</v>
      </c>
      <c r="N46" s="1079"/>
    </row>
    <row r="47" spans="1:14" ht="15" x14ac:dyDescent="0.25">
      <c r="B47" s="75" t="s">
        <v>33</v>
      </c>
      <c r="M47" s="77"/>
      <c r="N47" s="77"/>
    </row>
    <row r="48" spans="1:14" ht="15" thickBot="1" x14ac:dyDescent="0.3">
      <c r="M48" s="77"/>
      <c r="N48" s="77"/>
    </row>
    <row r="49" spans="1:256" ht="75" x14ac:dyDescent="0.25">
      <c r="A49" s="62"/>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497" t="s">
        <v>48</v>
      </c>
      <c r="Q49" s="497" t="s">
        <v>49</v>
      </c>
      <c r="R49" s="500"/>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c r="BM49" s="62"/>
      <c r="BN49" s="62"/>
      <c r="BO49" s="62"/>
      <c r="BP49" s="62"/>
      <c r="BQ49" s="62"/>
      <c r="BR49" s="62"/>
      <c r="BS49" s="62"/>
      <c r="BT49" s="62"/>
      <c r="BU49" s="62"/>
      <c r="BV49" s="62"/>
      <c r="BW49" s="62"/>
      <c r="BX49" s="62"/>
      <c r="BY49" s="62"/>
      <c r="BZ49" s="62"/>
      <c r="CA49" s="62"/>
      <c r="CB49" s="62"/>
      <c r="CC49" s="62"/>
      <c r="CD49" s="62"/>
      <c r="CE49" s="62"/>
      <c r="CF49" s="62"/>
      <c r="CG49" s="62"/>
      <c r="CH49" s="62"/>
      <c r="CI49" s="62"/>
      <c r="CJ49" s="62"/>
      <c r="CK49" s="62"/>
      <c r="CL49" s="62"/>
      <c r="CM49" s="62"/>
      <c r="CN49" s="62"/>
      <c r="CO49" s="62"/>
      <c r="CP49" s="62"/>
      <c r="CQ49" s="62"/>
      <c r="CR49" s="62"/>
      <c r="CS49" s="62"/>
      <c r="CT49" s="62"/>
      <c r="CU49" s="62"/>
      <c r="CV49" s="62"/>
      <c r="CW49" s="62"/>
      <c r="CX49" s="62"/>
      <c r="CY49" s="62"/>
      <c r="CZ49" s="62"/>
      <c r="DA49" s="62"/>
      <c r="DB49" s="62"/>
      <c r="DC49" s="62"/>
      <c r="DD49" s="62"/>
      <c r="DE49" s="62"/>
      <c r="DF49" s="62"/>
      <c r="DG49" s="62"/>
      <c r="DH49" s="62"/>
      <c r="DI49" s="62"/>
      <c r="DJ49" s="62"/>
      <c r="DK49" s="62"/>
      <c r="DL49" s="62"/>
      <c r="DM49" s="62"/>
      <c r="DN49" s="62"/>
      <c r="DO49" s="62"/>
      <c r="DP49" s="62"/>
      <c r="DQ49" s="62"/>
      <c r="DR49" s="62"/>
      <c r="DS49" s="62"/>
      <c r="DT49" s="62"/>
      <c r="DU49" s="62"/>
      <c r="DV49" s="62"/>
      <c r="DW49" s="62"/>
      <c r="DX49" s="62"/>
      <c r="DY49" s="62"/>
      <c r="DZ49" s="62"/>
      <c r="EA49" s="62"/>
      <c r="EB49" s="62"/>
      <c r="EC49" s="62"/>
      <c r="ED49" s="62"/>
      <c r="EE49" s="62"/>
      <c r="EF49" s="62"/>
      <c r="EG49" s="62"/>
      <c r="EH49" s="62"/>
      <c r="EI49" s="62"/>
      <c r="EJ49" s="62"/>
      <c r="EK49" s="62"/>
      <c r="EL49" s="62"/>
      <c r="EM49" s="62"/>
      <c r="EN49" s="62"/>
      <c r="EO49" s="62"/>
      <c r="EP49" s="62"/>
      <c r="EQ49" s="62"/>
      <c r="ER49" s="62"/>
      <c r="ES49" s="62"/>
      <c r="ET49" s="62"/>
      <c r="EU49" s="62"/>
      <c r="EV49" s="62"/>
      <c r="EW49" s="62"/>
      <c r="EX49" s="62"/>
      <c r="EY49" s="62"/>
      <c r="EZ49" s="62"/>
      <c r="FA49" s="62"/>
      <c r="FB49" s="62"/>
      <c r="FC49" s="62"/>
      <c r="FD49" s="62"/>
      <c r="FE49" s="62"/>
      <c r="FF49" s="62"/>
      <c r="FG49" s="62"/>
      <c r="FH49" s="62"/>
      <c r="FI49" s="62"/>
      <c r="FJ49" s="62"/>
      <c r="FK49" s="62"/>
      <c r="FL49" s="62"/>
      <c r="FM49" s="62"/>
      <c r="FN49" s="62"/>
      <c r="FO49" s="62"/>
      <c r="FP49" s="62"/>
      <c r="FQ49" s="62"/>
      <c r="FR49" s="62"/>
      <c r="FS49" s="62"/>
      <c r="FT49" s="62"/>
      <c r="FU49" s="62"/>
      <c r="FV49" s="62"/>
      <c r="FW49" s="62"/>
      <c r="FX49" s="62"/>
      <c r="FY49" s="62"/>
      <c r="FZ49" s="62"/>
      <c r="GA49" s="62"/>
      <c r="GB49" s="62"/>
      <c r="GC49" s="62"/>
      <c r="GD49" s="62"/>
      <c r="GE49" s="62"/>
      <c r="GF49" s="62"/>
      <c r="GG49" s="62"/>
      <c r="GH49" s="62"/>
      <c r="GI49" s="62"/>
      <c r="GJ49" s="62"/>
      <c r="GK49" s="62"/>
      <c r="GL49" s="62"/>
      <c r="GM49" s="62"/>
      <c r="GN49" s="62"/>
      <c r="GO49" s="62"/>
      <c r="GP49" s="62"/>
      <c r="GQ49" s="62"/>
      <c r="GR49" s="62"/>
      <c r="GS49" s="62"/>
      <c r="GT49" s="62"/>
      <c r="GU49" s="62"/>
      <c r="GV49" s="62"/>
      <c r="GW49" s="62"/>
      <c r="GX49" s="62"/>
      <c r="GY49" s="62"/>
      <c r="GZ49" s="62"/>
      <c r="HA49" s="62"/>
      <c r="HB49" s="62"/>
      <c r="HC49" s="62"/>
      <c r="HD49" s="62"/>
      <c r="HE49" s="62"/>
      <c r="HF49" s="62"/>
      <c r="HG49" s="62"/>
      <c r="HH49" s="62"/>
      <c r="HI49" s="62"/>
      <c r="HJ49" s="62"/>
      <c r="HK49" s="62"/>
      <c r="HL49" s="62"/>
      <c r="HM49" s="62"/>
      <c r="HN49" s="62"/>
      <c r="HO49" s="62"/>
      <c r="HP49" s="62"/>
      <c r="HQ49" s="62"/>
      <c r="HR49" s="62"/>
      <c r="HS49" s="62"/>
      <c r="HT49" s="62"/>
      <c r="HU49" s="62"/>
      <c r="HV49" s="62"/>
      <c r="HW49" s="62"/>
      <c r="HX49" s="62"/>
      <c r="HY49" s="62"/>
      <c r="HZ49" s="62"/>
      <c r="IA49" s="62"/>
      <c r="IB49" s="62"/>
      <c r="IC49" s="62"/>
      <c r="ID49" s="62"/>
      <c r="IE49" s="62"/>
      <c r="IF49" s="62"/>
      <c r="IG49" s="62"/>
      <c r="IH49" s="62"/>
      <c r="II49" s="62"/>
      <c r="IJ49" s="62"/>
      <c r="IK49" s="62"/>
      <c r="IL49" s="62"/>
      <c r="IM49" s="62"/>
      <c r="IN49" s="62"/>
      <c r="IO49" s="62"/>
      <c r="IP49" s="62"/>
      <c r="IQ49" s="62"/>
      <c r="IR49" s="62"/>
      <c r="IS49" s="62"/>
      <c r="IT49" s="62"/>
      <c r="IU49" s="62"/>
      <c r="IV49" s="62"/>
    </row>
    <row r="50" spans="1:256" ht="128.25" x14ac:dyDescent="0.25">
      <c r="A50" s="503">
        <v>1</v>
      </c>
      <c r="B50" s="148" t="s">
        <v>163</v>
      </c>
      <c r="C50" s="148" t="s">
        <v>163</v>
      </c>
      <c r="D50" s="148" t="s">
        <v>444</v>
      </c>
      <c r="E50" s="148" t="s">
        <v>225</v>
      </c>
      <c r="F50" s="160" t="s">
        <v>0</v>
      </c>
      <c r="G50" s="161">
        <v>0</v>
      </c>
      <c r="H50" s="162">
        <v>40182</v>
      </c>
      <c r="I50" s="162">
        <v>40545</v>
      </c>
      <c r="J50" s="163" t="s">
        <v>20</v>
      </c>
      <c r="K50" s="146">
        <v>11.93</v>
      </c>
      <c r="L50" s="194">
        <v>0</v>
      </c>
      <c r="M50" s="165">
        <v>514</v>
      </c>
      <c r="N50" s="166">
        <v>0</v>
      </c>
      <c r="O50" s="167">
        <v>150000000</v>
      </c>
      <c r="P50" s="167">
        <v>33</v>
      </c>
      <c r="Q50" s="527" t="s">
        <v>425</v>
      </c>
      <c r="R50" s="527" t="s">
        <v>2033</v>
      </c>
      <c r="S50" s="8"/>
      <c r="T50" s="8"/>
      <c r="U50" s="8"/>
      <c r="V50" s="8"/>
      <c r="W50" s="8"/>
      <c r="X50" s="8"/>
      <c r="Y50" s="8"/>
      <c r="Z50" s="8"/>
      <c r="AA50" s="495"/>
      <c r="AB50" s="495"/>
      <c r="AC50" s="495"/>
      <c r="AD50" s="495"/>
      <c r="AE50" s="495"/>
      <c r="AF50" s="495"/>
      <c r="AG50" s="495"/>
      <c r="AH50" s="495"/>
      <c r="AI50" s="495"/>
      <c r="AJ50" s="495"/>
      <c r="AK50" s="495"/>
      <c r="AL50" s="495"/>
      <c r="AM50" s="495"/>
      <c r="AN50" s="495"/>
      <c r="AO50" s="495"/>
      <c r="AP50" s="495"/>
      <c r="AQ50" s="495"/>
      <c r="AR50" s="495"/>
      <c r="AS50" s="495"/>
      <c r="AT50" s="495"/>
      <c r="AU50" s="495"/>
      <c r="AV50" s="495"/>
      <c r="AW50" s="495"/>
      <c r="AX50" s="495"/>
      <c r="AY50" s="495"/>
      <c r="AZ50" s="495"/>
      <c r="BA50" s="495"/>
      <c r="BB50" s="495"/>
      <c r="BC50" s="495"/>
      <c r="BD50" s="495"/>
      <c r="BE50" s="495"/>
      <c r="BF50" s="495"/>
      <c r="BG50" s="495"/>
      <c r="BH50" s="495"/>
      <c r="BI50" s="495"/>
      <c r="BJ50" s="495"/>
      <c r="BK50" s="495"/>
      <c r="BL50" s="495"/>
      <c r="BM50" s="495"/>
      <c r="BN50" s="495"/>
      <c r="BO50" s="495"/>
      <c r="BP50" s="495"/>
      <c r="BQ50" s="495"/>
      <c r="BR50" s="495"/>
      <c r="BS50" s="495"/>
      <c r="BT50" s="495"/>
      <c r="BU50" s="495"/>
      <c r="BV50" s="495"/>
      <c r="BW50" s="495"/>
      <c r="BX50" s="495"/>
      <c r="BY50" s="495"/>
      <c r="BZ50" s="495"/>
      <c r="CA50" s="495"/>
      <c r="CB50" s="495"/>
      <c r="CC50" s="495"/>
      <c r="CD50" s="495"/>
      <c r="CE50" s="495"/>
      <c r="CF50" s="495"/>
      <c r="CG50" s="495"/>
      <c r="CH50" s="495"/>
      <c r="CI50" s="495"/>
      <c r="CJ50" s="495"/>
      <c r="CK50" s="495"/>
      <c r="CL50" s="495"/>
      <c r="CM50" s="495"/>
      <c r="CN50" s="495"/>
      <c r="CO50" s="495"/>
      <c r="CP50" s="495"/>
      <c r="CQ50" s="495"/>
      <c r="CR50" s="495"/>
      <c r="CS50" s="495"/>
      <c r="CT50" s="495"/>
      <c r="CU50" s="495"/>
      <c r="CV50" s="495"/>
      <c r="CW50" s="495"/>
      <c r="CX50" s="495"/>
      <c r="CY50" s="495"/>
      <c r="CZ50" s="495"/>
      <c r="DA50" s="495"/>
      <c r="DB50" s="495"/>
      <c r="DC50" s="495"/>
      <c r="DD50" s="495"/>
      <c r="DE50" s="495"/>
      <c r="DF50" s="495"/>
      <c r="DG50" s="495"/>
      <c r="DH50" s="495"/>
      <c r="DI50" s="495"/>
      <c r="DJ50" s="495"/>
      <c r="DK50" s="495"/>
      <c r="DL50" s="495"/>
      <c r="DM50" s="495"/>
      <c r="DN50" s="495"/>
      <c r="DO50" s="495"/>
      <c r="DP50" s="495"/>
      <c r="DQ50" s="495"/>
      <c r="DR50" s="495"/>
      <c r="DS50" s="495"/>
      <c r="DT50" s="495"/>
      <c r="DU50" s="495"/>
      <c r="DV50" s="495"/>
      <c r="DW50" s="495"/>
      <c r="DX50" s="495"/>
      <c r="DY50" s="495"/>
      <c r="DZ50" s="495"/>
      <c r="EA50" s="495"/>
      <c r="EB50" s="495"/>
      <c r="EC50" s="495"/>
      <c r="ED50" s="495"/>
      <c r="EE50" s="495"/>
      <c r="EF50" s="495"/>
      <c r="EG50" s="495"/>
      <c r="EH50" s="495"/>
      <c r="EI50" s="495"/>
      <c r="EJ50" s="495"/>
      <c r="EK50" s="495"/>
      <c r="EL50" s="495"/>
      <c r="EM50" s="495"/>
      <c r="EN50" s="495"/>
      <c r="EO50" s="495"/>
      <c r="EP50" s="495"/>
      <c r="EQ50" s="495"/>
      <c r="ER50" s="495"/>
      <c r="ES50" s="495"/>
      <c r="ET50" s="495"/>
      <c r="EU50" s="495"/>
      <c r="EV50" s="495"/>
      <c r="EW50" s="495"/>
      <c r="EX50" s="495"/>
      <c r="EY50" s="495"/>
      <c r="EZ50" s="495"/>
      <c r="FA50" s="495"/>
      <c r="FB50" s="495"/>
      <c r="FC50" s="495"/>
      <c r="FD50" s="495"/>
      <c r="FE50" s="495"/>
      <c r="FF50" s="495"/>
      <c r="FG50" s="495"/>
      <c r="FH50" s="495"/>
      <c r="FI50" s="495"/>
      <c r="FJ50" s="495"/>
      <c r="FK50" s="495"/>
      <c r="FL50" s="495"/>
      <c r="FM50" s="495"/>
      <c r="FN50" s="495"/>
      <c r="FO50" s="495"/>
      <c r="FP50" s="495"/>
      <c r="FQ50" s="495"/>
      <c r="FR50" s="495"/>
      <c r="FS50" s="495"/>
      <c r="FT50" s="495"/>
      <c r="FU50" s="495"/>
      <c r="FV50" s="495"/>
      <c r="FW50" s="495"/>
      <c r="FX50" s="495"/>
      <c r="FY50" s="495"/>
      <c r="FZ50" s="495"/>
      <c r="GA50" s="495"/>
      <c r="GB50" s="495"/>
      <c r="GC50" s="495"/>
      <c r="GD50" s="495"/>
      <c r="GE50" s="495"/>
      <c r="GF50" s="495"/>
      <c r="GG50" s="495"/>
      <c r="GH50" s="495"/>
      <c r="GI50" s="495"/>
      <c r="GJ50" s="495"/>
      <c r="GK50" s="495"/>
      <c r="GL50" s="495"/>
      <c r="GM50" s="495"/>
      <c r="GN50" s="495"/>
      <c r="GO50" s="495"/>
      <c r="GP50" s="495"/>
      <c r="GQ50" s="495"/>
      <c r="GR50" s="495"/>
      <c r="GS50" s="495"/>
      <c r="GT50" s="495"/>
      <c r="GU50" s="495"/>
      <c r="GV50" s="495"/>
      <c r="GW50" s="495"/>
      <c r="GX50" s="495"/>
      <c r="GY50" s="495"/>
      <c r="GZ50" s="495"/>
      <c r="HA50" s="495"/>
      <c r="HB50" s="495"/>
      <c r="HC50" s="495"/>
      <c r="HD50" s="495"/>
      <c r="HE50" s="495"/>
      <c r="HF50" s="495"/>
      <c r="HG50" s="495"/>
      <c r="HH50" s="495"/>
      <c r="HI50" s="495"/>
      <c r="HJ50" s="495"/>
      <c r="HK50" s="495"/>
      <c r="HL50" s="495"/>
      <c r="HM50" s="495"/>
      <c r="HN50" s="495"/>
      <c r="HO50" s="495"/>
      <c r="HP50" s="495"/>
      <c r="HQ50" s="495"/>
      <c r="HR50" s="495"/>
      <c r="HS50" s="495"/>
      <c r="HT50" s="495"/>
      <c r="HU50" s="495"/>
      <c r="HV50" s="495"/>
      <c r="HW50" s="495"/>
      <c r="HX50" s="495"/>
      <c r="HY50" s="495"/>
      <c r="HZ50" s="495"/>
      <c r="IA50" s="495"/>
      <c r="IB50" s="495"/>
      <c r="IC50" s="495"/>
      <c r="ID50" s="495"/>
      <c r="IE50" s="495"/>
      <c r="IF50" s="495"/>
      <c r="IG50" s="495"/>
      <c r="IH50" s="495"/>
      <c r="II50" s="495"/>
      <c r="IJ50" s="495"/>
      <c r="IK50" s="495"/>
      <c r="IL50" s="495"/>
      <c r="IM50" s="495"/>
      <c r="IN50" s="495"/>
      <c r="IO50" s="495"/>
      <c r="IP50" s="495"/>
      <c r="IQ50" s="495"/>
      <c r="IR50" s="495"/>
      <c r="IS50" s="495"/>
      <c r="IT50" s="495"/>
      <c r="IU50" s="495"/>
      <c r="IV50" s="495"/>
    </row>
    <row r="51" spans="1:256" ht="99.75" x14ac:dyDescent="0.25">
      <c r="A51" s="503">
        <f>+A50+1</f>
        <v>2</v>
      </c>
      <c r="B51" s="148" t="s">
        <v>163</v>
      </c>
      <c r="C51" s="148" t="s">
        <v>163</v>
      </c>
      <c r="D51" s="148" t="s">
        <v>260</v>
      </c>
      <c r="E51" s="148" t="s">
        <v>261</v>
      </c>
      <c r="F51" s="168" t="s">
        <v>0</v>
      </c>
      <c r="G51" s="161">
        <v>0</v>
      </c>
      <c r="H51" s="162">
        <v>41275</v>
      </c>
      <c r="I51" s="162">
        <v>41639</v>
      </c>
      <c r="J51" s="163" t="s">
        <v>20</v>
      </c>
      <c r="K51" s="146">
        <v>12</v>
      </c>
      <c r="L51" s="194">
        <v>0</v>
      </c>
      <c r="M51" s="165">
        <v>490</v>
      </c>
      <c r="N51" s="166">
        <v>0</v>
      </c>
      <c r="O51" s="167">
        <v>160000000</v>
      </c>
      <c r="P51" s="167">
        <v>34</v>
      </c>
      <c r="Q51" s="527" t="s">
        <v>262</v>
      </c>
      <c r="R51" s="498" t="s">
        <v>2034</v>
      </c>
      <c r="S51" s="8"/>
      <c r="T51" s="8"/>
      <c r="U51" s="8"/>
      <c r="V51" s="8"/>
      <c r="W51" s="8"/>
      <c r="X51" s="8"/>
      <c r="Y51" s="8"/>
      <c r="Z51" s="8"/>
      <c r="AA51" s="495"/>
      <c r="AB51" s="495"/>
      <c r="AC51" s="495"/>
      <c r="AD51" s="495"/>
      <c r="AE51" s="495"/>
      <c r="AF51" s="495"/>
      <c r="AG51" s="495"/>
      <c r="AH51" s="495"/>
      <c r="AI51" s="495"/>
      <c r="AJ51" s="495"/>
      <c r="AK51" s="495"/>
      <c r="AL51" s="495"/>
      <c r="AM51" s="495"/>
      <c r="AN51" s="495"/>
      <c r="AO51" s="495"/>
      <c r="AP51" s="495"/>
      <c r="AQ51" s="495"/>
      <c r="AR51" s="495"/>
      <c r="AS51" s="495"/>
      <c r="AT51" s="495"/>
      <c r="AU51" s="495"/>
      <c r="AV51" s="495"/>
      <c r="AW51" s="495"/>
      <c r="AX51" s="495"/>
      <c r="AY51" s="495"/>
      <c r="AZ51" s="495"/>
      <c r="BA51" s="495"/>
      <c r="BB51" s="495"/>
      <c r="BC51" s="495"/>
      <c r="BD51" s="495"/>
      <c r="BE51" s="495"/>
      <c r="BF51" s="495"/>
      <c r="BG51" s="495"/>
      <c r="BH51" s="495"/>
      <c r="BI51" s="495"/>
      <c r="BJ51" s="495"/>
      <c r="BK51" s="495"/>
      <c r="BL51" s="495"/>
      <c r="BM51" s="495"/>
      <c r="BN51" s="495"/>
      <c r="BO51" s="495"/>
      <c r="BP51" s="495"/>
      <c r="BQ51" s="495"/>
      <c r="BR51" s="495"/>
      <c r="BS51" s="495"/>
      <c r="BT51" s="495"/>
      <c r="BU51" s="495"/>
      <c r="BV51" s="495"/>
      <c r="BW51" s="495"/>
      <c r="BX51" s="495"/>
      <c r="BY51" s="495"/>
      <c r="BZ51" s="495"/>
      <c r="CA51" s="495"/>
      <c r="CB51" s="495"/>
      <c r="CC51" s="495"/>
      <c r="CD51" s="495"/>
      <c r="CE51" s="495"/>
      <c r="CF51" s="495"/>
      <c r="CG51" s="495"/>
      <c r="CH51" s="495"/>
      <c r="CI51" s="495"/>
      <c r="CJ51" s="495"/>
      <c r="CK51" s="495"/>
      <c r="CL51" s="495"/>
      <c r="CM51" s="495"/>
      <c r="CN51" s="495"/>
      <c r="CO51" s="495"/>
      <c r="CP51" s="495"/>
      <c r="CQ51" s="495"/>
      <c r="CR51" s="495"/>
      <c r="CS51" s="495"/>
      <c r="CT51" s="495"/>
      <c r="CU51" s="495"/>
      <c r="CV51" s="495"/>
      <c r="CW51" s="495"/>
      <c r="CX51" s="495"/>
      <c r="CY51" s="495"/>
      <c r="CZ51" s="495"/>
      <c r="DA51" s="495"/>
      <c r="DB51" s="495"/>
      <c r="DC51" s="495"/>
      <c r="DD51" s="495"/>
      <c r="DE51" s="495"/>
      <c r="DF51" s="495"/>
      <c r="DG51" s="495"/>
      <c r="DH51" s="495"/>
      <c r="DI51" s="495"/>
      <c r="DJ51" s="495"/>
      <c r="DK51" s="495"/>
      <c r="DL51" s="495"/>
      <c r="DM51" s="495"/>
      <c r="DN51" s="495"/>
      <c r="DO51" s="495"/>
      <c r="DP51" s="495"/>
      <c r="DQ51" s="495"/>
      <c r="DR51" s="495"/>
      <c r="DS51" s="495"/>
      <c r="DT51" s="495"/>
      <c r="DU51" s="495"/>
      <c r="DV51" s="495"/>
      <c r="DW51" s="495"/>
      <c r="DX51" s="495"/>
      <c r="DY51" s="495"/>
      <c r="DZ51" s="495"/>
      <c r="EA51" s="495"/>
      <c r="EB51" s="495"/>
      <c r="EC51" s="495"/>
      <c r="ED51" s="495"/>
      <c r="EE51" s="495"/>
      <c r="EF51" s="495"/>
      <c r="EG51" s="495"/>
      <c r="EH51" s="495"/>
      <c r="EI51" s="495"/>
      <c r="EJ51" s="495"/>
      <c r="EK51" s="495"/>
      <c r="EL51" s="495"/>
      <c r="EM51" s="495"/>
      <c r="EN51" s="495"/>
      <c r="EO51" s="495"/>
      <c r="EP51" s="495"/>
      <c r="EQ51" s="495"/>
      <c r="ER51" s="495"/>
      <c r="ES51" s="495"/>
      <c r="ET51" s="495"/>
      <c r="EU51" s="495"/>
      <c r="EV51" s="495"/>
      <c r="EW51" s="495"/>
      <c r="EX51" s="495"/>
      <c r="EY51" s="495"/>
      <c r="EZ51" s="495"/>
      <c r="FA51" s="495"/>
      <c r="FB51" s="495"/>
      <c r="FC51" s="495"/>
      <c r="FD51" s="495"/>
      <c r="FE51" s="495"/>
      <c r="FF51" s="495"/>
      <c r="FG51" s="495"/>
      <c r="FH51" s="495"/>
      <c r="FI51" s="495"/>
      <c r="FJ51" s="495"/>
      <c r="FK51" s="495"/>
      <c r="FL51" s="495"/>
      <c r="FM51" s="495"/>
      <c r="FN51" s="495"/>
      <c r="FO51" s="495"/>
      <c r="FP51" s="495"/>
      <c r="FQ51" s="495"/>
      <c r="FR51" s="495"/>
      <c r="FS51" s="495"/>
      <c r="FT51" s="495"/>
      <c r="FU51" s="495"/>
      <c r="FV51" s="495"/>
      <c r="FW51" s="495"/>
      <c r="FX51" s="495"/>
      <c r="FY51" s="495"/>
      <c r="FZ51" s="495"/>
      <c r="GA51" s="495"/>
      <c r="GB51" s="495"/>
      <c r="GC51" s="495"/>
      <c r="GD51" s="495"/>
      <c r="GE51" s="495"/>
      <c r="GF51" s="495"/>
      <c r="GG51" s="495"/>
      <c r="GH51" s="495"/>
      <c r="GI51" s="495"/>
      <c r="GJ51" s="495"/>
      <c r="GK51" s="495"/>
      <c r="GL51" s="495"/>
      <c r="GM51" s="495"/>
      <c r="GN51" s="495"/>
      <c r="GO51" s="495"/>
      <c r="GP51" s="495"/>
      <c r="GQ51" s="495"/>
      <c r="GR51" s="495"/>
      <c r="GS51" s="495"/>
      <c r="GT51" s="495"/>
      <c r="GU51" s="495"/>
      <c r="GV51" s="495"/>
      <c r="GW51" s="495"/>
      <c r="GX51" s="495"/>
      <c r="GY51" s="495"/>
      <c r="GZ51" s="495"/>
      <c r="HA51" s="495"/>
      <c r="HB51" s="495"/>
      <c r="HC51" s="495"/>
      <c r="HD51" s="495"/>
      <c r="HE51" s="495"/>
      <c r="HF51" s="495"/>
      <c r="HG51" s="495"/>
      <c r="HH51" s="495"/>
      <c r="HI51" s="495"/>
      <c r="HJ51" s="495"/>
      <c r="HK51" s="495"/>
      <c r="HL51" s="495"/>
      <c r="HM51" s="495"/>
      <c r="HN51" s="495"/>
      <c r="HO51" s="495"/>
      <c r="HP51" s="495"/>
      <c r="HQ51" s="495"/>
      <c r="HR51" s="495"/>
      <c r="HS51" s="495"/>
      <c r="HT51" s="495"/>
      <c r="HU51" s="495"/>
      <c r="HV51" s="495"/>
      <c r="HW51" s="495"/>
      <c r="HX51" s="495"/>
      <c r="HY51" s="495"/>
      <c r="HZ51" s="495"/>
      <c r="IA51" s="495"/>
      <c r="IB51" s="495"/>
      <c r="IC51" s="495"/>
      <c r="ID51" s="495"/>
      <c r="IE51" s="495"/>
      <c r="IF51" s="495"/>
      <c r="IG51" s="495"/>
      <c r="IH51" s="495"/>
      <c r="II51" s="495"/>
      <c r="IJ51" s="495"/>
      <c r="IK51" s="495"/>
      <c r="IL51" s="495"/>
      <c r="IM51" s="495"/>
      <c r="IN51" s="495"/>
      <c r="IO51" s="495"/>
      <c r="IP51" s="495"/>
      <c r="IQ51" s="495"/>
      <c r="IR51" s="495"/>
      <c r="IS51" s="495"/>
      <c r="IT51" s="495"/>
      <c r="IU51" s="495"/>
      <c r="IV51" s="495"/>
    </row>
    <row r="52" spans="1:256" ht="71.25" x14ac:dyDescent="0.25">
      <c r="A52" s="503">
        <f t="shared" ref="A52:A57" si="0">+A51+1</f>
        <v>3</v>
      </c>
      <c r="B52" s="148" t="s">
        <v>163</v>
      </c>
      <c r="C52" s="148" t="s">
        <v>163</v>
      </c>
      <c r="D52" s="4" t="s">
        <v>2035</v>
      </c>
      <c r="E52" s="4" t="s">
        <v>2036</v>
      </c>
      <c r="F52" s="84" t="s">
        <v>0</v>
      </c>
      <c r="G52" s="28">
        <v>0</v>
      </c>
      <c r="H52" s="20">
        <v>42006</v>
      </c>
      <c r="I52" s="20">
        <v>42063</v>
      </c>
      <c r="J52" s="21" t="s">
        <v>20</v>
      </c>
      <c r="K52" s="94">
        <f>+(J61-H52)/30</f>
        <v>0.46666666666666667</v>
      </c>
      <c r="L52" s="23">
        <v>0</v>
      </c>
      <c r="M52" s="23">
        <v>120</v>
      </c>
      <c r="N52" s="24">
        <v>0</v>
      </c>
      <c r="O52" s="25">
        <v>118000000</v>
      </c>
      <c r="P52" s="25"/>
      <c r="Q52" s="498"/>
      <c r="R52" s="498" t="s">
        <v>2037</v>
      </c>
      <c r="S52" s="8"/>
      <c r="T52" s="8"/>
      <c r="U52" s="8"/>
      <c r="V52" s="8"/>
      <c r="W52" s="8"/>
      <c r="X52" s="8"/>
      <c r="Y52" s="8"/>
      <c r="Z52" s="8"/>
      <c r="AA52" s="495"/>
      <c r="AB52" s="495"/>
      <c r="AC52" s="495"/>
      <c r="AD52" s="495"/>
      <c r="AE52" s="495"/>
      <c r="AF52" s="495"/>
      <c r="AG52" s="495"/>
      <c r="AH52" s="495"/>
      <c r="AI52" s="495"/>
      <c r="AJ52" s="495"/>
      <c r="AK52" s="495"/>
      <c r="AL52" s="495"/>
      <c r="AM52" s="495"/>
      <c r="AN52" s="495"/>
      <c r="AO52" s="495"/>
      <c r="AP52" s="495"/>
      <c r="AQ52" s="495"/>
      <c r="AR52" s="495"/>
      <c r="AS52" s="495"/>
      <c r="AT52" s="495"/>
      <c r="AU52" s="495"/>
      <c r="AV52" s="495"/>
      <c r="AW52" s="495"/>
      <c r="AX52" s="495"/>
      <c r="AY52" s="495"/>
      <c r="AZ52" s="495"/>
      <c r="BA52" s="495"/>
      <c r="BB52" s="495"/>
      <c r="BC52" s="495"/>
      <c r="BD52" s="495"/>
      <c r="BE52" s="495"/>
      <c r="BF52" s="495"/>
      <c r="BG52" s="495"/>
      <c r="BH52" s="495"/>
      <c r="BI52" s="495"/>
      <c r="BJ52" s="495"/>
      <c r="BK52" s="495"/>
      <c r="BL52" s="495"/>
      <c r="BM52" s="495"/>
      <c r="BN52" s="495"/>
      <c r="BO52" s="495"/>
      <c r="BP52" s="495"/>
      <c r="BQ52" s="495"/>
      <c r="BR52" s="495"/>
      <c r="BS52" s="495"/>
      <c r="BT52" s="495"/>
      <c r="BU52" s="495"/>
      <c r="BV52" s="495"/>
      <c r="BW52" s="495"/>
      <c r="BX52" s="495"/>
      <c r="BY52" s="495"/>
      <c r="BZ52" s="495"/>
      <c r="CA52" s="495"/>
      <c r="CB52" s="495"/>
      <c r="CC52" s="495"/>
      <c r="CD52" s="495"/>
      <c r="CE52" s="495"/>
      <c r="CF52" s="495"/>
      <c r="CG52" s="495"/>
      <c r="CH52" s="495"/>
      <c r="CI52" s="495"/>
      <c r="CJ52" s="495"/>
      <c r="CK52" s="495"/>
      <c r="CL52" s="495"/>
      <c r="CM52" s="495"/>
      <c r="CN52" s="495"/>
      <c r="CO52" s="495"/>
      <c r="CP52" s="495"/>
      <c r="CQ52" s="495"/>
      <c r="CR52" s="495"/>
      <c r="CS52" s="495"/>
      <c r="CT52" s="495"/>
      <c r="CU52" s="495"/>
      <c r="CV52" s="495"/>
      <c r="CW52" s="495"/>
      <c r="CX52" s="495"/>
      <c r="CY52" s="495"/>
      <c r="CZ52" s="495"/>
      <c r="DA52" s="495"/>
      <c r="DB52" s="495"/>
      <c r="DC52" s="495"/>
      <c r="DD52" s="495"/>
      <c r="DE52" s="495"/>
      <c r="DF52" s="495"/>
      <c r="DG52" s="495"/>
      <c r="DH52" s="495"/>
      <c r="DI52" s="495"/>
      <c r="DJ52" s="495"/>
      <c r="DK52" s="495"/>
      <c r="DL52" s="495"/>
      <c r="DM52" s="495"/>
      <c r="DN52" s="495"/>
      <c r="DO52" s="495"/>
      <c r="DP52" s="495"/>
      <c r="DQ52" s="495"/>
      <c r="DR52" s="495"/>
      <c r="DS52" s="495"/>
      <c r="DT52" s="495"/>
      <c r="DU52" s="495"/>
      <c r="DV52" s="495"/>
      <c r="DW52" s="495"/>
      <c r="DX52" s="495"/>
      <c r="DY52" s="495"/>
      <c r="DZ52" s="495"/>
      <c r="EA52" s="495"/>
      <c r="EB52" s="495"/>
      <c r="EC52" s="495"/>
      <c r="ED52" s="495"/>
      <c r="EE52" s="495"/>
      <c r="EF52" s="495"/>
      <c r="EG52" s="495"/>
      <c r="EH52" s="495"/>
      <c r="EI52" s="495"/>
      <c r="EJ52" s="495"/>
      <c r="EK52" s="495"/>
      <c r="EL52" s="495"/>
      <c r="EM52" s="495"/>
      <c r="EN52" s="495"/>
      <c r="EO52" s="495"/>
      <c r="EP52" s="495"/>
      <c r="EQ52" s="495"/>
      <c r="ER52" s="495"/>
      <c r="ES52" s="495"/>
      <c r="ET52" s="495"/>
      <c r="EU52" s="495"/>
      <c r="EV52" s="495"/>
      <c r="EW52" s="495"/>
      <c r="EX52" s="495"/>
      <c r="EY52" s="495"/>
      <c r="EZ52" s="495"/>
      <c r="FA52" s="495"/>
      <c r="FB52" s="495"/>
      <c r="FC52" s="495"/>
      <c r="FD52" s="495"/>
      <c r="FE52" s="495"/>
      <c r="FF52" s="495"/>
      <c r="FG52" s="495"/>
      <c r="FH52" s="495"/>
      <c r="FI52" s="495"/>
      <c r="FJ52" s="495"/>
      <c r="FK52" s="495"/>
      <c r="FL52" s="495"/>
      <c r="FM52" s="495"/>
      <c r="FN52" s="495"/>
      <c r="FO52" s="495"/>
      <c r="FP52" s="495"/>
      <c r="FQ52" s="495"/>
      <c r="FR52" s="495"/>
      <c r="FS52" s="495"/>
      <c r="FT52" s="495"/>
      <c r="FU52" s="495"/>
      <c r="FV52" s="495"/>
      <c r="FW52" s="495"/>
      <c r="FX52" s="495"/>
      <c r="FY52" s="495"/>
      <c r="FZ52" s="495"/>
      <c r="GA52" s="495"/>
      <c r="GB52" s="495"/>
      <c r="GC52" s="495"/>
      <c r="GD52" s="495"/>
      <c r="GE52" s="495"/>
      <c r="GF52" s="495"/>
      <c r="GG52" s="495"/>
      <c r="GH52" s="495"/>
      <c r="GI52" s="495"/>
      <c r="GJ52" s="495"/>
      <c r="GK52" s="495"/>
      <c r="GL52" s="495"/>
      <c r="GM52" s="495"/>
      <c r="GN52" s="495"/>
      <c r="GO52" s="495"/>
      <c r="GP52" s="495"/>
      <c r="GQ52" s="495"/>
      <c r="GR52" s="495"/>
      <c r="GS52" s="495"/>
      <c r="GT52" s="495"/>
      <c r="GU52" s="495"/>
      <c r="GV52" s="495"/>
      <c r="GW52" s="495"/>
      <c r="GX52" s="495"/>
      <c r="GY52" s="495"/>
      <c r="GZ52" s="495"/>
      <c r="HA52" s="495"/>
      <c r="HB52" s="495"/>
      <c r="HC52" s="495"/>
      <c r="HD52" s="495"/>
      <c r="HE52" s="495"/>
      <c r="HF52" s="495"/>
      <c r="HG52" s="495"/>
      <c r="HH52" s="495"/>
      <c r="HI52" s="495"/>
      <c r="HJ52" s="495"/>
      <c r="HK52" s="495"/>
      <c r="HL52" s="495"/>
      <c r="HM52" s="495"/>
      <c r="HN52" s="495"/>
      <c r="HO52" s="495"/>
      <c r="HP52" s="495"/>
      <c r="HQ52" s="495"/>
      <c r="HR52" s="495"/>
      <c r="HS52" s="495"/>
      <c r="HT52" s="495"/>
      <c r="HU52" s="495"/>
      <c r="HV52" s="495"/>
      <c r="HW52" s="495"/>
      <c r="HX52" s="495"/>
      <c r="HY52" s="495"/>
      <c r="HZ52" s="495"/>
      <c r="IA52" s="495"/>
      <c r="IB52" s="495"/>
      <c r="IC52" s="495"/>
      <c r="ID52" s="495"/>
      <c r="IE52" s="495"/>
      <c r="IF52" s="495"/>
      <c r="IG52" s="495"/>
      <c r="IH52" s="495"/>
      <c r="II52" s="495"/>
      <c r="IJ52" s="495"/>
      <c r="IK52" s="495"/>
      <c r="IL52" s="495"/>
      <c r="IM52" s="495"/>
      <c r="IN52" s="495"/>
      <c r="IO52" s="495"/>
      <c r="IP52" s="495"/>
      <c r="IQ52" s="495"/>
      <c r="IR52" s="495"/>
      <c r="IS52" s="495"/>
      <c r="IT52" s="495"/>
      <c r="IU52" s="495"/>
      <c r="IV52" s="495"/>
    </row>
    <row r="53" spans="1:256" x14ac:dyDescent="0.25">
      <c r="A53" s="503">
        <f t="shared" si="0"/>
        <v>4</v>
      </c>
      <c r="B53" s="4"/>
      <c r="C53" s="4"/>
      <c r="D53" s="4"/>
      <c r="E53" s="4"/>
      <c r="F53" s="84"/>
      <c r="G53" s="28"/>
      <c r="H53" s="20"/>
      <c r="I53" s="20"/>
      <c r="J53" s="21"/>
      <c r="K53" s="94"/>
      <c r="L53" s="95"/>
      <c r="M53" s="24"/>
      <c r="N53" s="24"/>
      <c r="O53" s="25"/>
      <c r="P53" s="25"/>
      <c r="Q53" s="498"/>
      <c r="R53" s="498"/>
      <c r="S53" s="8"/>
      <c r="T53" s="8"/>
      <c r="U53" s="8"/>
      <c r="V53" s="8"/>
      <c r="W53" s="8"/>
      <c r="X53" s="8"/>
      <c r="Y53" s="8"/>
      <c r="Z53" s="8"/>
      <c r="AA53" s="495"/>
      <c r="AB53" s="495"/>
      <c r="AC53" s="495"/>
      <c r="AD53" s="495"/>
      <c r="AE53" s="495"/>
      <c r="AF53" s="495"/>
      <c r="AG53" s="495"/>
      <c r="AH53" s="495"/>
      <c r="AI53" s="495"/>
      <c r="AJ53" s="495"/>
      <c r="AK53" s="495"/>
      <c r="AL53" s="495"/>
      <c r="AM53" s="495"/>
      <c r="AN53" s="495"/>
      <c r="AO53" s="495"/>
      <c r="AP53" s="495"/>
      <c r="AQ53" s="495"/>
      <c r="AR53" s="495"/>
      <c r="AS53" s="495"/>
      <c r="AT53" s="495"/>
      <c r="AU53" s="495"/>
      <c r="AV53" s="495"/>
      <c r="AW53" s="495"/>
      <c r="AX53" s="495"/>
      <c r="AY53" s="495"/>
      <c r="AZ53" s="495"/>
      <c r="BA53" s="495"/>
      <c r="BB53" s="495"/>
      <c r="BC53" s="495"/>
      <c r="BD53" s="495"/>
      <c r="BE53" s="495"/>
      <c r="BF53" s="495"/>
      <c r="BG53" s="495"/>
      <c r="BH53" s="495"/>
      <c r="BI53" s="495"/>
      <c r="BJ53" s="495"/>
      <c r="BK53" s="495"/>
      <c r="BL53" s="495"/>
      <c r="BM53" s="495"/>
      <c r="BN53" s="495"/>
      <c r="BO53" s="495"/>
      <c r="BP53" s="495"/>
      <c r="BQ53" s="495"/>
      <c r="BR53" s="495"/>
      <c r="BS53" s="495"/>
      <c r="BT53" s="495"/>
      <c r="BU53" s="495"/>
      <c r="BV53" s="495"/>
      <c r="BW53" s="495"/>
      <c r="BX53" s="495"/>
      <c r="BY53" s="495"/>
      <c r="BZ53" s="495"/>
      <c r="CA53" s="495"/>
      <c r="CB53" s="495"/>
      <c r="CC53" s="495"/>
      <c r="CD53" s="495"/>
      <c r="CE53" s="495"/>
      <c r="CF53" s="495"/>
      <c r="CG53" s="495"/>
      <c r="CH53" s="495"/>
      <c r="CI53" s="495"/>
      <c r="CJ53" s="495"/>
      <c r="CK53" s="495"/>
      <c r="CL53" s="495"/>
      <c r="CM53" s="495"/>
      <c r="CN53" s="495"/>
      <c r="CO53" s="495"/>
      <c r="CP53" s="495"/>
      <c r="CQ53" s="495"/>
      <c r="CR53" s="495"/>
      <c r="CS53" s="495"/>
      <c r="CT53" s="495"/>
      <c r="CU53" s="495"/>
      <c r="CV53" s="495"/>
      <c r="CW53" s="495"/>
      <c r="CX53" s="495"/>
      <c r="CY53" s="495"/>
      <c r="CZ53" s="495"/>
      <c r="DA53" s="495"/>
      <c r="DB53" s="495"/>
      <c r="DC53" s="495"/>
      <c r="DD53" s="495"/>
      <c r="DE53" s="495"/>
      <c r="DF53" s="495"/>
      <c r="DG53" s="495"/>
      <c r="DH53" s="495"/>
      <c r="DI53" s="495"/>
      <c r="DJ53" s="495"/>
      <c r="DK53" s="495"/>
      <c r="DL53" s="495"/>
      <c r="DM53" s="495"/>
      <c r="DN53" s="495"/>
      <c r="DO53" s="495"/>
      <c r="DP53" s="495"/>
      <c r="DQ53" s="495"/>
      <c r="DR53" s="495"/>
      <c r="DS53" s="495"/>
      <c r="DT53" s="495"/>
      <c r="DU53" s="495"/>
      <c r="DV53" s="495"/>
      <c r="DW53" s="495"/>
      <c r="DX53" s="495"/>
      <c r="DY53" s="495"/>
      <c r="DZ53" s="495"/>
      <c r="EA53" s="495"/>
      <c r="EB53" s="495"/>
      <c r="EC53" s="495"/>
      <c r="ED53" s="495"/>
      <c r="EE53" s="495"/>
      <c r="EF53" s="495"/>
      <c r="EG53" s="495"/>
      <c r="EH53" s="495"/>
      <c r="EI53" s="495"/>
      <c r="EJ53" s="495"/>
      <c r="EK53" s="495"/>
      <c r="EL53" s="495"/>
      <c r="EM53" s="495"/>
      <c r="EN53" s="495"/>
      <c r="EO53" s="495"/>
      <c r="EP53" s="495"/>
      <c r="EQ53" s="495"/>
      <c r="ER53" s="495"/>
      <c r="ES53" s="495"/>
      <c r="ET53" s="495"/>
      <c r="EU53" s="495"/>
      <c r="EV53" s="495"/>
      <c r="EW53" s="495"/>
      <c r="EX53" s="495"/>
      <c r="EY53" s="495"/>
      <c r="EZ53" s="495"/>
      <c r="FA53" s="495"/>
      <c r="FB53" s="495"/>
      <c r="FC53" s="495"/>
      <c r="FD53" s="495"/>
      <c r="FE53" s="495"/>
      <c r="FF53" s="495"/>
      <c r="FG53" s="495"/>
      <c r="FH53" s="495"/>
      <c r="FI53" s="495"/>
      <c r="FJ53" s="495"/>
      <c r="FK53" s="495"/>
      <c r="FL53" s="495"/>
      <c r="FM53" s="495"/>
      <c r="FN53" s="495"/>
      <c r="FO53" s="495"/>
      <c r="FP53" s="495"/>
      <c r="FQ53" s="495"/>
      <c r="FR53" s="495"/>
      <c r="FS53" s="495"/>
      <c r="FT53" s="495"/>
      <c r="FU53" s="495"/>
      <c r="FV53" s="495"/>
      <c r="FW53" s="495"/>
      <c r="FX53" s="495"/>
      <c r="FY53" s="495"/>
      <c r="FZ53" s="495"/>
      <c r="GA53" s="495"/>
      <c r="GB53" s="495"/>
      <c r="GC53" s="495"/>
      <c r="GD53" s="495"/>
      <c r="GE53" s="495"/>
      <c r="GF53" s="495"/>
      <c r="GG53" s="495"/>
      <c r="GH53" s="495"/>
      <c r="GI53" s="495"/>
      <c r="GJ53" s="495"/>
      <c r="GK53" s="495"/>
      <c r="GL53" s="495"/>
      <c r="GM53" s="495"/>
      <c r="GN53" s="495"/>
      <c r="GO53" s="495"/>
      <c r="GP53" s="495"/>
      <c r="GQ53" s="495"/>
      <c r="GR53" s="495"/>
      <c r="GS53" s="495"/>
      <c r="GT53" s="495"/>
      <c r="GU53" s="495"/>
      <c r="GV53" s="495"/>
      <c r="GW53" s="495"/>
      <c r="GX53" s="495"/>
      <c r="GY53" s="495"/>
      <c r="GZ53" s="495"/>
      <c r="HA53" s="495"/>
      <c r="HB53" s="495"/>
      <c r="HC53" s="495"/>
      <c r="HD53" s="495"/>
      <c r="HE53" s="495"/>
      <c r="HF53" s="495"/>
      <c r="HG53" s="495"/>
      <c r="HH53" s="495"/>
      <c r="HI53" s="495"/>
      <c r="HJ53" s="495"/>
      <c r="HK53" s="495"/>
      <c r="HL53" s="495"/>
      <c r="HM53" s="495"/>
      <c r="HN53" s="495"/>
      <c r="HO53" s="495"/>
      <c r="HP53" s="495"/>
      <c r="HQ53" s="495"/>
      <c r="HR53" s="495"/>
      <c r="HS53" s="495"/>
      <c r="HT53" s="495"/>
      <c r="HU53" s="495"/>
      <c r="HV53" s="495"/>
      <c r="HW53" s="495"/>
      <c r="HX53" s="495"/>
      <c r="HY53" s="495"/>
      <c r="HZ53" s="495"/>
      <c r="IA53" s="495"/>
      <c r="IB53" s="495"/>
      <c r="IC53" s="495"/>
      <c r="ID53" s="495"/>
      <c r="IE53" s="495"/>
      <c r="IF53" s="495"/>
      <c r="IG53" s="495"/>
      <c r="IH53" s="495"/>
      <c r="II53" s="495"/>
      <c r="IJ53" s="495"/>
      <c r="IK53" s="495"/>
      <c r="IL53" s="495"/>
      <c r="IM53" s="495"/>
      <c r="IN53" s="495"/>
      <c r="IO53" s="495"/>
      <c r="IP53" s="495"/>
      <c r="IQ53" s="495"/>
      <c r="IR53" s="495"/>
      <c r="IS53" s="495"/>
      <c r="IT53" s="495"/>
      <c r="IU53" s="495"/>
      <c r="IV53" s="495"/>
    </row>
    <row r="54" spans="1:256" x14ac:dyDescent="0.25">
      <c r="A54" s="503">
        <f t="shared" si="0"/>
        <v>5</v>
      </c>
      <c r="B54" s="4"/>
      <c r="C54" s="5"/>
      <c r="D54" s="4"/>
      <c r="E54" s="27"/>
      <c r="F54" s="28"/>
      <c r="G54" s="28"/>
      <c r="H54" s="20"/>
      <c r="I54" s="20"/>
      <c r="J54" s="21"/>
      <c r="K54" s="94"/>
      <c r="L54" s="21"/>
      <c r="M54" s="24"/>
      <c r="N54" s="24"/>
      <c r="O54" s="25"/>
      <c r="P54" s="25"/>
      <c r="Q54" s="498"/>
      <c r="R54" s="498"/>
      <c r="S54" s="8"/>
      <c r="T54" s="8"/>
      <c r="U54" s="8"/>
      <c r="V54" s="8"/>
      <c r="W54" s="8"/>
      <c r="X54" s="8"/>
      <c r="Y54" s="8"/>
      <c r="Z54" s="8"/>
      <c r="AA54" s="495"/>
      <c r="AB54" s="495"/>
      <c r="AC54" s="495"/>
      <c r="AD54" s="495"/>
      <c r="AE54" s="495"/>
      <c r="AF54" s="495"/>
      <c r="AG54" s="495"/>
      <c r="AH54" s="495"/>
      <c r="AI54" s="495"/>
      <c r="AJ54" s="495"/>
      <c r="AK54" s="495"/>
      <c r="AL54" s="495"/>
      <c r="AM54" s="495"/>
      <c r="AN54" s="495"/>
      <c r="AO54" s="495"/>
      <c r="AP54" s="495"/>
      <c r="AQ54" s="495"/>
      <c r="AR54" s="495"/>
      <c r="AS54" s="495"/>
      <c r="AT54" s="495"/>
      <c r="AU54" s="495"/>
      <c r="AV54" s="495"/>
      <c r="AW54" s="495"/>
      <c r="AX54" s="495"/>
      <c r="AY54" s="495"/>
      <c r="AZ54" s="495"/>
      <c r="BA54" s="495"/>
      <c r="BB54" s="495"/>
      <c r="BC54" s="495"/>
      <c r="BD54" s="495"/>
      <c r="BE54" s="495"/>
      <c r="BF54" s="495"/>
      <c r="BG54" s="495"/>
      <c r="BH54" s="495"/>
      <c r="BI54" s="495"/>
      <c r="BJ54" s="495"/>
      <c r="BK54" s="495"/>
      <c r="BL54" s="495"/>
      <c r="BM54" s="495"/>
      <c r="BN54" s="495"/>
      <c r="BO54" s="495"/>
      <c r="BP54" s="495"/>
      <c r="BQ54" s="495"/>
      <c r="BR54" s="495"/>
      <c r="BS54" s="495"/>
      <c r="BT54" s="495"/>
      <c r="BU54" s="495"/>
      <c r="BV54" s="495"/>
      <c r="BW54" s="495"/>
      <c r="BX54" s="495"/>
      <c r="BY54" s="495"/>
      <c r="BZ54" s="495"/>
      <c r="CA54" s="495"/>
      <c r="CB54" s="495"/>
      <c r="CC54" s="495"/>
      <c r="CD54" s="495"/>
      <c r="CE54" s="495"/>
      <c r="CF54" s="495"/>
      <c r="CG54" s="495"/>
      <c r="CH54" s="495"/>
      <c r="CI54" s="495"/>
      <c r="CJ54" s="495"/>
      <c r="CK54" s="495"/>
      <c r="CL54" s="495"/>
      <c r="CM54" s="495"/>
      <c r="CN54" s="495"/>
      <c r="CO54" s="495"/>
      <c r="CP54" s="495"/>
      <c r="CQ54" s="495"/>
      <c r="CR54" s="495"/>
      <c r="CS54" s="495"/>
      <c r="CT54" s="495"/>
      <c r="CU54" s="495"/>
      <c r="CV54" s="495"/>
      <c r="CW54" s="495"/>
      <c r="CX54" s="495"/>
      <c r="CY54" s="495"/>
      <c r="CZ54" s="495"/>
      <c r="DA54" s="495"/>
      <c r="DB54" s="495"/>
      <c r="DC54" s="495"/>
      <c r="DD54" s="495"/>
      <c r="DE54" s="495"/>
      <c r="DF54" s="495"/>
      <c r="DG54" s="495"/>
      <c r="DH54" s="495"/>
      <c r="DI54" s="495"/>
      <c r="DJ54" s="495"/>
      <c r="DK54" s="495"/>
      <c r="DL54" s="495"/>
      <c r="DM54" s="495"/>
      <c r="DN54" s="495"/>
      <c r="DO54" s="495"/>
      <c r="DP54" s="495"/>
      <c r="DQ54" s="495"/>
      <c r="DR54" s="495"/>
      <c r="DS54" s="495"/>
      <c r="DT54" s="495"/>
      <c r="DU54" s="495"/>
      <c r="DV54" s="495"/>
      <c r="DW54" s="495"/>
      <c r="DX54" s="495"/>
      <c r="DY54" s="495"/>
      <c r="DZ54" s="495"/>
      <c r="EA54" s="495"/>
      <c r="EB54" s="495"/>
      <c r="EC54" s="495"/>
      <c r="ED54" s="495"/>
      <c r="EE54" s="495"/>
      <c r="EF54" s="495"/>
      <c r="EG54" s="495"/>
      <c r="EH54" s="495"/>
      <c r="EI54" s="495"/>
      <c r="EJ54" s="495"/>
      <c r="EK54" s="495"/>
      <c r="EL54" s="495"/>
      <c r="EM54" s="495"/>
      <c r="EN54" s="495"/>
      <c r="EO54" s="495"/>
      <c r="EP54" s="495"/>
      <c r="EQ54" s="495"/>
      <c r="ER54" s="495"/>
      <c r="ES54" s="495"/>
      <c r="ET54" s="495"/>
      <c r="EU54" s="495"/>
      <c r="EV54" s="495"/>
      <c r="EW54" s="495"/>
      <c r="EX54" s="495"/>
      <c r="EY54" s="495"/>
      <c r="EZ54" s="495"/>
      <c r="FA54" s="495"/>
      <c r="FB54" s="495"/>
      <c r="FC54" s="495"/>
      <c r="FD54" s="495"/>
      <c r="FE54" s="495"/>
      <c r="FF54" s="495"/>
      <c r="FG54" s="495"/>
      <c r="FH54" s="495"/>
      <c r="FI54" s="495"/>
      <c r="FJ54" s="495"/>
      <c r="FK54" s="495"/>
      <c r="FL54" s="495"/>
      <c r="FM54" s="495"/>
      <c r="FN54" s="495"/>
      <c r="FO54" s="495"/>
      <c r="FP54" s="495"/>
      <c r="FQ54" s="495"/>
      <c r="FR54" s="495"/>
      <c r="FS54" s="495"/>
      <c r="FT54" s="495"/>
      <c r="FU54" s="495"/>
      <c r="FV54" s="495"/>
      <c r="FW54" s="495"/>
      <c r="FX54" s="495"/>
      <c r="FY54" s="495"/>
      <c r="FZ54" s="495"/>
      <c r="GA54" s="495"/>
      <c r="GB54" s="495"/>
      <c r="GC54" s="495"/>
      <c r="GD54" s="495"/>
      <c r="GE54" s="495"/>
      <c r="GF54" s="495"/>
      <c r="GG54" s="495"/>
      <c r="GH54" s="495"/>
      <c r="GI54" s="495"/>
      <c r="GJ54" s="495"/>
      <c r="GK54" s="495"/>
      <c r="GL54" s="495"/>
      <c r="GM54" s="495"/>
      <c r="GN54" s="495"/>
      <c r="GO54" s="495"/>
      <c r="GP54" s="495"/>
      <c r="GQ54" s="495"/>
      <c r="GR54" s="495"/>
      <c r="GS54" s="495"/>
      <c r="GT54" s="495"/>
      <c r="GU54" s="495"/>
      <c r="GV54" s="495"/>
      <c r="GW54" s="495"/>
      <c r="GX54" s="495"/>
      <c r="GY54" s="495"/>
      <c r="GZ54" s="495"/>
      <c r="HA54" s="495"/>
      <c r="HB54" s="495"/>
      <c r="HC54" s="495"/>
      <c r="HD54" s="495"/>
      <c r="HE54" s="495"/>
      <c r="HF54" s="495"/>
      <c r="HG54" s="495"/>
      <c r="HH54" s="495"/>
      <c r="HI54" s="495"/>
      <c r="HJ54" s="495"/>
      <c r="HK54" s="495"/>
      <c r="HL54" s="495"/>
      <c r="HM54" s="495"/>
      <c r="HN54" s="495"/>
      <c r="HO54" s="495"/>
      <c r="HP54" s="495"/>
      <c r="HQ54" s="495"/>
      <c r="HR54" s="495"/>
      <c r="HS54" s="495"/>
      <c r="HT54" s="495"/>
      <c r="HU54" s="495"/>
      <c r="HV54" s="495"/>
      <c r="HW54" s="495"/>
      <c r="HX54" s="495"/>
      <c r="HY54" s="495"/>
      <c r="HZ54" s="495"/>
      <c r="IA54" s="495"/>
      <c r="IB54" s="495"/>
      <c r="IC54" s="495"/>
      <c r="ID54" s="495"/>
      <c r="IE54" s="495"/>
      <c r="IF54" s="495"/>
      <c r="IG54" s="495"/>
      <c r="IH54" s="495"/>
      <c r="II54" s="495"/>
      <c r="IJ54" s="495"/>
      <c r="IK54" s="495"/>
      <c r="IL54" s="495"/>
      <c r="IM54" s="495"/>
      <c r="IN54" s="495"/>
      <c r="IO54" s="495"/>
      <c r="IP54" s="495"/>
      <c r="IQ54" s="495"/>
      <c r="IR54" s="495"/>
      <c r="IS54" s="495"/>
      <c r="IT54" s="495"/>
      <c r="IU54" s="495"/>
      <c r="IV54" s="495"/>
    </row>
    <row r="55" spans="1:256" x14ac:dyDescent="0.25">
      <c r="A55" s="503">
        <f t="shared" si="0"/>
        <v>6</v>
      </c>
      <c r="B55" s="4"/>
      <c r="C55" s="5"/>
      <c r="D55" s="4"/>
      <c r="E55" s="27"/>
      <c r="F55" s="28"/>
      <c r="G55" s="28"/>
      <c r="H55" s="20"/>
      <c r="I55" s="22"/>
      <c r="J55" s="21"/>
      <c r="K55" s="21"/>
      <c r="L55" s="21"/>
      <c r="M55" s="24"/>
      <c r="N55" s="24"/>
      <c r="O55" s="25"/>
      <c r="P55" s="25"/>
      <c r="Q55" s="498"/>
      <c r="R55" s="498"/>
      <c r="S55" s="8"/>
      <c r="T55" s="8"/>
      <c r="U55" s="8"/>
      <c r="V55" s="8"/>
      <c r="W55" s="8"/>
      <c r="X55" s="8"/>
      <c r="Y55" s="8"/>
      <c r="Z55" s="8"/>
      <c r="AA55" s="495"/>
      <c r="AB55" s="495"/>
      <c r="AC55" s="495"/>
      <c r="AD55" s="495"/>
      <c r="AE55" s="495"/>
      <c r="AF55" s="495"/>
      <c r="AG55" s="495"/>
      <c r="AH55" s="495"/>
      <c r="AI55" s="495"/>
      <c r="AJ55" s="495"/>
      <c r="AK55" s="495"/>
      <c r="AL55" s="495"/>
      <c r="AM55" s="495"/>
      <c r="AN55" s="495"/>
      <c r="AO55" s="495"/>
      <c r="AP55" s="495"/>
      <c r="AQ55" s="495"/>
      <c r="AR55" s="495"/>
      <c r="AS55" s="495"/>
      <c r="AT55" s="495"/>
      <c r="AU55" s="495"/>
      <c r="AV55" s="495"/>
      <c r="AW55" s="495"/>
      <c r="AX55" s="495"/>
      <c r="AY55" s="495"/>
      <c r="AZ55" s="495"/>
      <c r="BA55" s="495"/>
      <c r="BB55" s="495"/>
      <c r="BC55" s="495"/>
      <c r="BD55" s="495"/>
      <c r="BE55" s="495"/>
      <c r="BF55" s="495"/>
      <c r="BG55" s="495"/>
      <c r="BH55" s="495"/>
      <c r="BI55" s="495"/>
      <c r="BJ55" s="495"/>
      <c r="BK55" s="495"/>
      <c r="BL55" s="495"/>
      <c r="BM55" s="495"/>
      <c r="BN55" s="495"/>
      <c r="BO55" s="495"/>
      <c r="BP55" s="495"/>
      <c r="BQ55" s="495"/>
      <c r="BR55" s="495"/>
      <c r="BS55" s="495"/>
      <c r="BT55" s="495"/>
      <c r="BU55" s="495"/>
      <c r="BV55" s="495"/>
      <c r="BW55" s="495"/>
      <c r="BX55" s="495"/>
      <c r="BY55" s="495"/>
      <c r="BZ55" s="495"/>
      <c r="CA55" s="495"/>
      <c r="CB55" s="495"/>
      <c r="CC55" s="495"/>
      <c r="CD55" s="495"/>
      <c r="CE55" s="495"/>
      <c r="CF55" s="495"/>
      <c r="CG55" s="495"/>
      <c r="CH55" s="495"/>
      <c r="CI55" s="495"/>
      <c r="CJ55" s="495"/>
      <c r="CK55" s="495"/>
      <c r="CL55" s="495"/>
      <c r="CM55" s="495"/>
      <c r="CN55" s="495"/>
      <c r="CO55" s="495"/>
      <c r="CP55" s="495"/>
      <c r="CQ55" s="495"/>
      <c r="CR55" s="495"/>
      <c r="CS55" s="495"/>
      <c r="CT55" s="495"/>
      <c r="CU55" s="495"/>
      <c r="CV55" s="495"/>
      <c r="CW55" s="495"/>
      <c r="CX55" s="495"/>
      <c r="CY55" s="495"/>
      <c r="CZ55" s="495"/>
      <c r="DA55" s="495"/>
      <c r="DB55" s="495"/>
      <c r="DC55" s="495"/>
      <c r="DD55" s="495"/>
      <c r="DE55" s="495"/>
      <c r="DF55" s="495"/>
      <c r="DG55" s="495"/>
      <c r="DH55" s="495"/>
      <c r="DI55" s="495"/>
      <c r="DJ55" s="495"/>
      <c r="DK55" s="495"/>
      <c r="DL55" s="495"/>
      <c r="DM55" s="495"/>
      <c r="DN55" s="495"/>
      <c r="DO55" s="495"/>
      <c r="DP55" s="495"/>
      <c r="DQ55" s="495"/>
      <c r="DR55" s="495"/>
      <c r="DS55" s="495"/>
      <c r="DT55" s="495"/>
      <c r="DU55" s="495"/>
      <c r="DV55" s="495"/>
      <c r="DW55" s="495"/>
      <c r="DX55" s="495"/>
      <c r="DY55" s="495"/>
      <c r="DZ55" s="495"/>
      <c r="EA55" s="495"/>
      <c r="EB55" s="495"/>
      <c r="EC55" s="495"/>
      <c r="ED55" s="495"/>
      <c r="EE55" s="495"/>
      <c r="EF55" s="495"/>
      <c r="EG55" s="495"/>
      <c r="EH55" s="495"/>
      <c r="EI55" s="495"/>
      <c r="EJ55" s="495"/>
      <c r="EK55" s="495"/>
      <c r="EL55" s="495"/>
      <c r="EM55" s="495"/>
      <c r="EN55" s="495"/>
      <c r="EO55" s="495"/>
      <c r="EP55" s="495"/>
      <c r="EQ55" s="495"/>
      <c r="ER55" s="495"/>
      <c r="ES55" s="495"/>
      <c r="ET55" s="495"/>
      <c r="EU55" s="495"/>
      <c r="EV55" s="495"/>
      <c r="EW55" s="495"/>
      <c r="EX55" s="495"/>
      <c r="EY55" s="495"/>
      <c r="EZ55" s="495"/>
      <c r="FA55" s="495"/>
      <c r="FB55" s="495"/>
      <c r="FC55" s="495"/>
      <c r="FD55" s="495"/>
      <c r="FE55" s="495"/>
      <c r="FF55" s="495"/>
      <c r="FG55" s="495"/>
      <c r="FH55" s="495"/>
      <c r="FI55" s="495"/>
      <c r="FJ55" s="495"/>
      <c r="FK55" s="495"/>
      <c r="FL55" s="495"/>
      <c r="FM55" s="495"/>
      <c r="FN55" s="495"/>
      <c r="FO55" s="495"/>
      <c r="FP55" s="495"/>
      <c r="FQ55" s="495"/>
      <c r="FR55" s="495"/>
      <c r="FS55" s="495"/>
      <c r="FT55" s="495"/>
      <c r="FU55" s="495"/>
      <c r="FV55" s="495"/>
      <c r="FW55" s="495"/>
      <c r="FX55" s="495"/>
      <c r="FY55" s="495"/>
      <c r="FZ55" s="495"/>
      <c r="GA55" s="495"/>
      <c r="GB55" s="495"/>
      <c r="GC55" s="495"/>
      <c r="GD55" s="495"/>
      <c r="GE55" s="495"/>
      <c r="GF55" s="495"/>
      <c r="GG55" s="495"/>
      <c r="GH55" s="495"/>
      <c r="GI55" s="495"/>
      <c r="GJ55" s="495"/>
      <c r="GK55" s="495"/>
      <c r="GL55" s="495"/>
      <c r="GM55" s="495"/>
      <c r="GN55" s="495"/>
      <c r="GO55" s="495"/>
      <c r="GP55" s="495"/>
      <c r="GQ55" s="495"/>
      <c r="GR55" s="495"/>
      <c r="GS55" s="495"/>
      <c r="GT55" s="495"/>
      <c r="GU55" s="495"/>
      <c r="GV55" s="495"/>
      <c r="GW55" s="495"/>
      <c r="GX55" s="495"/>
      <c r="GY55" s="495"/>
      <c r="GZ55" s="495"/>
      <c r="HA55" s="495"/>
      <c r="HB55" s="495"/>
      <c r="HC55" s="495"/>
      <c r="HD55" s="495"/>
      <c r="HE55" s="495"/>
      <c r="HF55" s="495"/>
      <c r="HG55" s="495"/>
      <c r="HH55" s="495"/>
      <c r="HI55" s="495"/>
      <c r="HJ55" s="495"/>
      <c r="HK55" s="495"/>
      <c r="HL55" s="495"/>
      <c r="HM55" s="495"/>
      <c r="HN55" s="495"/>
      <c r="HO55" s="495"/>
      <c r="HP55" s="495"/>
      <c r="HQ55" s="495"/>
      <c r="HR55" s="495"/>
      <c r="HS55" s="495"/>
      <c r="HT55" s="495"/>
      <c r="HU55" s="495"/>
      <c r="HV55" s="495"/>
      <c r="HW55" s="495"/>
      <c r="HX55" s="495"/>
      <c r="HY55" s="495"/>
      <c r="HZ55" s="495"/>
      <c r="IA55" s="495"/>
      <c r="IB55" s="495"/>
      <c r="IC55" s="495"/>
      <c r="ID55" s="495"/>
      <c r="IE55" s="495"/>
      <c r="IF55" s="495"/>
      <c r="IG55" s="495"/>
      <c r="IH55" s="495"/>
      <c r="II55" s="495"/>
      <c r="IJ55" s="495"/>
      <c r="IK55" s="495"/>
      <c r="IL55" s="495"/>
      <c r="IM55" s="495"/>
      <c r="IN55" s="495"/>
      <c r="IO55" s="495"/>
      <c r="IP55" s="495"/>
      <c r="IQ55" s="495"/>
      <c r="IR55" s="495"/>
      <c r="IS55" s="495"/>
      <c r="IT55" s="495"/>
      <c r="IU55" s="495"/>
      <c r="IV55" s="495"/>
    </row>
    <row r="56" spans="1:256" x14ac:dyDescent="0.25">
      <c r="A56" s="503">
        <f t="shared" si="0"/>
        <v>7</v>
      </c>
      <c r="B56" s="4"/>
      <c r="C56" s="5"/>
      <c r="D56" s="4"/>
      <c r="E56" s="27"/>
      <c r="F56" s="28"/>
      <c r="G56" s="28"/>
      <c r="H56" s="20"/>
      <c r="I56" s="22"/>
      <c r="J56" s="21"/>
      <c r="K56" s="21"/>
      <c r="L56" s="21"/>
      <c r="M56" s="24"/>
      <c r="N56" s="24"/>
      <c r="O56" s="25"/>
      <c r="P56" s="25"/>
      <c r="Q56" s="498"/>
      <c r="R56" s="498"/>
      <c r="S56" s="8"/>
      <c r="T56" s="8"/>
      <c r="U56" s="8"/>
      <c r="V56" s="8"/>
      <c r="W56" s="8"/>
      <c r="X56" s="8"/>
      <c r="Y56" s="8"/>
      <c r="Z56" s="8"/>
      <c r="AA56" s="495"/>
      <c r="AB56" s="495"/>
      <c r="AC56" s="495"/>
      <c r="AD56" s="495"/>
      <c r="AE56" s="495"/>
      <c r="AF56" s="495"/>
      <c r="AG56" s="495"/>
      <c r="AH56" s="495"/>
      <c r="AI56" s="495"/>
      <c r="AJ56" s="495"/>
      <c r="AK56" s="495"/>
      <c r="AL56" s="495"/>
      <c r="AM56" s="495"/>
      <c r="AN56" s="495"/>
      <c r="AO56" s="495"/>
      <c r="AP56" s="495"/>
      <c r="AQ56" s="495"/>
      <c r="AR56" s="495"/>
      <c r="AS56" s="495"/>
      <c r="AT56" s="495"/>
      <c r="AU56" s="495"/>
      <c r="AV56" s="495"/>
      <c r="AW56" s="495"/>
      <c r="AX56" s="495"/>
      <c r="AY56" s="495"/>
      <c r="AZ56" s="495"/>
      <c r="BA56" s="495"/>
      <c r="BB56" s="495"/>
      <c r="BC56" s="495"/>
      <c r="BD56" s="495"/>
      <c r="BE56" s="495"/>
      <c r="BF56" s="495"/>
      <c r="BG56" s="495"/>
      <c r="BH56" s="495"/>
      <c r="BI56" s="495"/>
      <c r="BJ56" s="495"/>
      <c r="BK56" s="495"/>
      <c r="BL56" s="495"/>
      <c r="BM56" s="495"/>
      <c r="BN56" s="495"/>
      <c r="BO56" s="495"/>
      <c r="BP56" s="495"/>
      <c r="BQ56" s="495"/>
      <c r="BR56" s="495"/>
      <c r="BS56" s="495"/>
      <c r="BT56" s="495"/>
      <c r="BU56" s="495"/>
      <c r="BV56" s="495"/>
      <c r="BW56" s="495"/>
      <c r="BX56" s="495"/>
      <c r="BY56" s="495"/>
      <c r="BZ56" s="495"/>
      <c r="CA56" s="495"/>
      <c r="CB56" s="495"/>
      <c r="CC56" s="495"/>
      <c r="CD56" s="495"/>
      <c r="CE56" s="495"/>
      <c r="CF56" s="495"/>
      <c r="CG56" s="495"/>
      <c r="CH56" s="495"/>
      <c r="CI56" s="495"/>
      <c r="CJ56" s="495"/>
      <c r="CK56" s="495"/>
      <c r="CL56" s="495"/>
      <c r="CM56" s="495"/>
      <c r="CN56" s="495"/>
      <c r="CO56" s="495"/>
      <c r="CP56" s="495"/>
      <c r="CQ56" s="495"/>
      <c r="CR56" s="495"/>
      <c r="CS56" s="495"/>
      <c r="CT56" s="495"/>
      <c r="CU56" s="495"/>
      <c r="CV56" s="495"/>
      <c r="CW56" s="495"/>
      <c r="CX56" s="495"/>
      <c r="CY56" s="495"/>
      <c r="CZ56" s="495"/>
      <c r="DA56" s="495"/>
      <c r="DB56" s="495"/>
      <c r="DC56" s="495"/>
      <c r="DD56" s="495"/>
      <c r="DE56" s="495"/>
      <c r="DF56" s="495"/>
      <c r="DG56" s="495"/>
      <c r="DH56" s="495"/>
      <c r="DI56" s="495"/>
      <c r="DJ56" s="495"/>
      <c r="DK56" s="495"/>
      <c r="DL56" s="495"/>
      <c r="DM56" s="495"/>
      <c r="DN56" s="495"/>
      <c r="DO56" s="495"/>
      <c r="DP56" s="495"/>
      <c r="DQ56" s="495"/>
      <c r="DR56" s="495"/>
      <c r="DS56" s="495"/>
      <c r="DT56" s="495"/>
      <c r="DU56" s="495"/>
      <c r="DV56" s="495"/>
      <c r="DW56" s="495"/>
      <c r="DX56" s="495"/>
      <c r="DY56" s="495"/>
      <c r="DZ56" s="495"/>
      <c r="EA56" s="495"/>
      <c r="EB56" s="495"/>
      <c r="EC56" s="495"/>
      <c r="ED56" s="495"/>
      <c r="EE56" s="495"/>
      <c r="EF56" s="495"/>
      <c r="EG56" s="495"/>
      <c r="EH56" s="495"/>
      <c r="EI56" s="495"/>
      <c r="EJ56" s="495"/>
      <c r="EK56" s="495"/>
      <c r="EL56" s="495"/>
      <c r="EM56" s="495"/>
      <c r="EN56" s="495"/>
      <c r="EO56" s="495"/>
      <c r="EP56" s="495"/>
      <c r="EQ56" s="495"/>
      <c r="ER56" s="495"/>
      <c r="ES56" s="495"/>
      <c r="ET56" s="495"/>
      <c r="EU56" s="495"/>
      <c r="EV56" s="495"/>
      <c r="EW56" s="495"/>
      <c r="EX56" s="495"/>
      <c r="EY56" s="495"/>
      <c r="EZ56" s="495"/>
      <c r="FA56" s="495"/>
      <c r="FB56" s="495"/>
      <c r="FC56" s="495"/>
      <c r="FD56" s="495"/>
      <c r="FE56" s="495"/>
      <c r="FF56" s="495"/>
      <c r="FG56" s="495"/>
      <c r="FH56" s="495"/>
      <c r="FI56" s="495"/>
      <c r="FJ56" s="495"/>
      <c r="FK56" s="495"/>
      <c r="FL56" s="495"/>
      <c r="FM56" s="495"/>
      <c r="FN56" s="495"/>
      <c r="FO56" s="495"/>
      <c r="FP56" s="495"/>
      <c r="FQ56" s="495"/>
      <c r="FR56" s="495"/>
      <c r="FS56" s="495"/>
      <c r="FT56" s="495"/>
      <c r="FU56" s="495"/>
      <c r="FV56" s="495"/>
      <c r="FW56" s="495"/>
      <c r="FX56" s="495"/>
      <c r="FY56" s="495"/>
      <c r="FZ56" s="495"/>
      <c r="GA56" s="495"/>
      <c r="GB56" s="495"/>
      <c r="GC56" s="495"/>
      <c r="GD56" s="495"/>
      <c r="GE56" s="495"/>
      <c r="GF56" s="495"/>
      <c r="GG56" s="495"/>
      <c r="GH56" s="495"/>
      <c r="GI56" s="495"/>
      <c r="GJ56" s="495"/>
      <c r="GK56" s="495"/>
      <c r="GL56" s="495"/>
      <c r="GM56" s="495"/>
      <c r="GN56" s="495"/>
      <c r="GO56" s="495"/>
      <c r="GP56" s="495"/>
      <c r="GQ56" s="495"/>
      <c r="GR56" s="495"/>
      <c r="GS56" s="495"/>
      <c r="GT56" s="495"/>
      <c r="GU56" s="495"/>
      <c r="GV56" s="495"/>
      <c r="GW56" s="495"/>
      <c r="GX56" s="495"/>
      <c r="GY56" s="495"/>
      <c r="GZ56" s="495"/>
      <c r="HA56" s="495"/>
      <c r="HB56" s="495"/>
      <c r="HC56" s="495"/>
      <c r="HD56" s="495"/>
      <c r="HE56" s="495"/>
      <c r="HF56" s="495"/>
      <c r="HG56" s="495"/>
      <c r="HH56" s="495"/>
      <c r="HI56" s="495"/>
      <c r="HJ56" s="495"/>
      <c r="HK56" s="495"/>
      <c r="HL56" s="495"/>
      <c r="HM56" s="495"/>
      <c r="HN56" s="495"/>
      <c r="HO56" s="495"/>
      <c r="HP56" s="495"/>
      <c r="HQ56" s="495"/>
      <c r="HR56" s="495"/>
      <c r="HS56" s="495"/>
      <c r="HT56" s="495"/>
      <c r="HU56" s="495"/>
      <c r="HV56" s="495"/>
      <c r="HW56" s="495"/>
      <c r="HX56" s="495"/>
      <c r="HY56" s="495"/>
      <c r="HZ56" s="495"/>
      <c r="IA56" s="495"/>
      <c r="IB56" s="495"/>
      <c r="IC56" s="495"/>
      <c r="ID56" s="495"/>
      <c r="IE56" s="495"/>
      <c r="IF56" s="495"/>
      <c r="IG56" s="495"/>
      <c r="IH56" s="495"/>
      <c r="II56" s="495"/>
      <c r="IJ56" s="495"/>
      <c r="IK56" s="495"/>
      <c r="IL56" s="495"/>
      <c r="IM56" s="495"/>
      <c r="IN56" s="495"/>
      <c r="IO56" s="495"/>
      <c r="IP56" s="495"/>
      <c r="IQ56" s="495"/>
      <c r="IR56" s="495"/>
      <c r="IS56" s="495"/>
      <c r="IT56" s="495"/>
      <c r="IU56" s="495"/>
      <c r="IV56" s="495"/>
    </row>
    <row r="57" spans="1:256" x14ac:dyDescent="0.25">
      <c r="A57" s="503">
        <f t="shared" si="0"/>
        <v>8</v>
      </c>
      <c r="B57" s="4"/>
      <c r="C57" s="5"/>
      <c r="D57" s="4"/>
      <c r="E57" s="27"/>
      <c r="F57" s="28"/>
      <c r="G57" s="28"/>
      <c r="H57" s="20"/>
      <c r="I57" s="20"/>
      <c r="J57" s="21"/>
      <c r="K57" s="21"/>
      <c r="L57" s="21"/>
      <c r="M57" s="24"/>
      <c r="N57" s="24"/>
      <c r="O57" s="25"/>
      <c r="P57" s="25"/>
      <c r="Q57" s="498"/>
      <c r="R57" s="498"/>
      <c r="S57" s="8"/>
      <c r="T57" s="8"/>
      <c r="U57" s="8"/>
      <c r="V57" s="8"/>
      <c r="W57" s="8"/>
      <c r="X57" s="8"/>
      <c r="Y57" s="8"/>
      <c r="Z57" s="8"/>
      <c r="AA57" s="495"/>
      <c r="AB57" s="495"/>
      <c r="AC57" s="495"/>
      <c r="AD57" s="495"/>
      <c r="AE57" s="495"/>
      <c r="AF57" s="495"/>
      <c r="AG57" s="495"/>
      <c r="AH57" s="495"/>
      <c r="AI57" s="495"/>
      <c r="AJ57" s="495"/>
      <c r="AK57" s="495"/>
      <c r="AL57" s="495"/>
      <c r="AM57" s="495"/>
      <c r="AN57" s="495"/>
      <c r="AO57" s="495"/>
      <c r="AP57" s="495"/>
      <c r="AQ57" s="495"/>
      <c r="AR57" s="495"/>
      <c r="AS57" s="495"/>
      <c r="AT57" s="495"/>
      <c r="AU57" s="495"/>
      <c r="AV57" s="495"/>
      <c r="AW57" s="495"/>
      <c r="AX57" s="495"/>
      <c r="AY57" s="495"/>
      <c r="AZ57" s="495"/>
      <c r="BA57" s="495"/>
      <c r="BB57" s="495"/>
      <c r="BC57" s="495"/>
      <c r="BD57" s="495"/>
      <c r="BE57" s="495"/>
      <c r="BF57" s="495"/>
      <c r="BG57" s="495"/>
      <c r="BH57" s="495"/>
      <c r="BI57" s="495"/>
      <c r="BJ57" s="495"/>
      <c r="BK57" s="495"/>
      <c r="BL57" s="495"/>
      <c r="BM57" s="495"/>
      <c r="BN57" s="495"/>
      <c r="BO57" s="495"/>
      <c r="BP57" s="495"/>
      <c r="BQ57" s="495"/>
      <c r="BR57" s="495"/>
      <c r="BS57" s="495"/>
      <c r="BT57" s="495"/>
      <c r="BU57" s="495"/>
      <c r="BV57" s="495"/>
      <c r="BW57" s="495"/>
      <c r="BX57" s="495"/>
      <c r="BY57" s="495"/>
      <c r="BZ57" s="495"/>
      <c r="CA57" s="495"/>
      <c r="CB57" s="495"/>
      <c r="CC57" s="495"/>
      <c r="CD57" s="495"/>
      <c r="CE57" s="495"/>
      <c r="CF57" s="495"/>
      <c r="CG57" s="495"/>
      <c r="CH57" s="495"/>
      <c r="CI57" s="495"/>
      <c r="CJ57" s="495"/>
      <c r="CK57" s="495"/>
      <c r="CL57" s="495"/>
      <c r="CM57" s="495"/>
      <c r="CN57" s="495"/>
      <c r="CO57" s="495"/>
      <c r="CP57" s="495"/>
      <c r="CQ57" s="495"/>
      <c r="CR57" s="495"/>
      <c r="CS57" s="495"/>
      <c r="CT57" s="495"/>
      <c r="CU57" s="495"/>
      <c r="CV57" s="495"/>
      <c r="CW57" s="495"/>
      <c r="CX57" s="495"/>
      <c r="CY57" s="495"/>
      <c r="CZ57" s="495"/>
      <c r="DA57" s="495"/>
      <c r="DB57" s="495"/>
      <c r="DC57" s="495"/>
      <c r="DD57" s="495"/>
      <c r="DE57" s="495"/>
      <c r="DF57" s="495"/>
      <c r="DG57" s="495"/>
      <c r="DH57" s="495"/>
      <c r="DI57" s="495"/>
      <c r="DJ57" s="495"/>
      <c r="DK57" s="495"/>
      <c r="DL57" s="495"/>
      <c r="DM57" s="495"/>
      <c r="DN57" s="495"/>
      <c r="DO57" s="495"/>
      <c r="DP57" s="495"/>
      <c r="DQ57" s="495"/>
      <c r="DR57" s="495"/>
      <c r="DS57" s="495"/>
      <c r="DT57" s="495"/>
      <c r="DU57" s="495"/>
      <c r="DV57" s="495"/>
      <c r="DW57" s="495"/>
      <c r="DX57" s="495"/>
      <c r="DY57" s="495"/>
      <c r="DZ57" s="495"/>
      <c r="EA57" s="495"/>
      <c r="EB57" s="495"/>
      <c r="EC57" s="495"/>
      <c r="ED57" s="495"/>
      <c r="EE57" s="495"/>
      <c r="EF57" s="495"/>
      <c r="EG57" s="495"/>
      <c r="EH57" s="495"/>
      <c r="EI57" s="495"/>
      <c r="EJ57" s="495"/>
      <c r="EK57" s="495"/>
      <c r="EL57" s="495"/>
      <c r="EM57" s="495"/>
      <c r="EN57" s="495"/>
      <c r="EO57" s="495"/>
      <c r="EP57" s="495"/>
      <c r="EQ57" s="495"/>
      <c r="ER57" s="495"/>
      <c r="ES57" s="495"/>
      <c r="ET57" s="495"/>
      <c r="EU57" s="495"/>
      <c r="EV57" s="495"/>
      <c r="EW57" s="495"/>
      <c r="EX57" s="495"/>
      <c r="EY57" s="495"/>
      <c r="EZ57" s="495"/>
      <c r="FA57" s="495"/>
      <c r="FB57" s="495"/>
      <c r="FC57" s="495"/>
      <c r="FD57" s="495"/>
      <c r="FE57" s="495"/>
      <c r="FF57" s="495"/>
      <c r="FG57" s="495"/>
      <c r="FH57" s="495"/>
      <c r="FI57" s="495"/>
      <c r="FJ57" s="495"/>
      <c r="FK57" s="495"/>
      <c r="FL57" s="495"/>
      <c r="FM57" s="495"/>
      <c r="FN57" s="495"/>
      <c r="FO57" s="495"/>
      <c r="FP57" s="495"/>
      <c r="FQ57" s="495"/>
      <c r="FR57" s="495"/>
      <c r="FS57" s="495"/>
      <c r="FT57" s="495"/>
      <c r="FU57" s="495"/>
      <c r="FV57" s="495"/>
      <c r="FW57" s="495"/>
      <c r="FX57" s="495"/>
      <c r="FY57" s="495"/>
      <c r="FZ57" s="495"/>
      <c r="GA57" s="495"/>
      <c r="GB57" s="495"/>
      <c r="GC57" s="495"/>
      <c r="GD57" s="495"/>
      <c r="GE57" s="495"/>
      <c r="GF57" s="495"/>
      <c r="GG57" s="495"/>
      <c r="GH57" s="495"/>
      <c r="GI57" s="495"/>
      <c r="GJ57" s="495"/>
      <c r="GK57" s="495"/>
      <c r="GL57" s="495"/>
      <c r="GM57" s="495"/>
      <c r="GN57" s="495"/>
      <c r="GO57" s="495"/>
      <c r="GP57" s="495"/>
      <c r="GQ57" s="495"/>
      <c r="GR57" s="495"/>
      <c r="GS57" s="495"/>
      <c r="GT57" s="495"/>
      <c r="GU57" s="495"/>
      <c r="GV57" s="495"/>
      <c r="GW57" s="495"/>
      <c r="GX57" s="495"/>
      <c r="GY57" s="495"/>
      <c r="GZ57" s="495"/>
      <c r="HA57" s="495"/>
      <c r="HB57" s="495"/>
      <c r="HC57" s="495"/>
      <c r="HD57" s="495"/>
      <c r="HE57" s="495"/>
      <c r="HF57" s="495"/>
      <c r="HG57" s="495"/>
      <c r="HH57" s="495"/>
      <c r="HI57" s="495"/>
      <c r="HJ57" s="495"/>
      <c r="HK57" s="495"/>
      <c r="HL57" s="495"/>
      <c r="HM57" s="495"/>
      <c r="HN57" s="495"/>
      <c r="HO57" s="495"/>
      <c r="HP57" s="495"/>
      <c r="HQ57" s="495"/>
      <c r="HR57" s="495"/>
      <c r="HS57" s="495"/>
      <c r="HT57" s="495"/>
      <c r="HU57" s="495"/>
      <c r="HV57" s="495"/>
      <c r="HW57" s="495"/>
      <c r="HX57" s="495"/>
      <c r="HY57" s="495"/>
      <c r="HZ57" s="495"/>
      <c r="IA57" s="495"/>
      <c r="IB57" s="495"/>
      <c r="IC57" s="495"/>
      <c r="ID57" s="495"/>
      <c r="IE57" s="495"/>
      <c r="IF57" s="495"/>
      <c r="IG57" s="495"/>
      <c r="IH57" s="495"/>
      <c r="II57" s="495"/>
      <c r="IJ57" s="495"/>
      <c r="IK57" s="495"/>
      <c r="IL57" s="495"/>
      <c r="IM57" s="495"/>
      <c r="IN57" s="495"/>
      <c r="IO57" s="495"/>
      <c r="IP57" s="495"/>
      <c r="IQ57" s="495"/>
      <c r="IR57" s="495"/>
      <c r="IS57" s="495"/>
      <c r="IT57" s="495"/>
      <c r="IU57" s="495"/>
      <c r="IV57" s="495"/>
    </row>
    <row r="58" spans="1:256" x14ac:dyDescent="0.25">
      <c r="A58" s="503"/>
      <c r="B58" s="26" t="s">
        <v>30</v>
      </c>
      <c r="C58" s="5"/>
      <c r="D58" s="4"/>
      <c r="E58" s="27"/>
      <c r="F58" s="28"/>
      <c r="G58" s="28"/>
      <c r="H58" s="28"/>
      <c r="I58" s="21"/>
      <c r="J58" s="21"/>
      <c r="K58" s="29">
        <f>SUM(K50:K57)</f>
        <v>24.396666666666665</v>
      </c>
      <c r="L58" s="30"/>
      <c r="M58" s="138">
        <v>514</v>
      </c>
      <c r="N58" s="30">
        <f>SUM(N50:N57)</f>
        <v>0</v>
      </c>
      <c r="O58" s="25"/>
      <c r="P58" s="25"/>
      <c r="Q58" s="498"/>
      <c r="R58" s="498"/>
      <c r="S58" s="495"/>
      <c r="T58" s="495"/>
      <c r="U58" s="495"/>
      <c r="V58" s="495"/>
      <c r="W58" s="495"/>
      <c r="X58" s="495"/>
      <c r="Y58" s="495"/>
      <c r="Z58" s="495"/>
      <c r="AA58" s="495"/>
      <c r="AB58" s="495"/>
      <c r="AC58" s="495"/>
      <c r="AD58" s="495"/>
      <c r="AE58" s="495"/>
      <c r="AF58" s="495"/>
      <c r="AG58" s="495"/>
      <c r="AH58" s="495"/>
      <c r="AI58" s="495"/>
      <c r="AJ58" s="495"/>
      <c r="AK58" s="495"/>
      <c r="AL58" s="495"/>
      <c r="AM58" s="495"/>
      <c r="AN58" s="495"/>
      <c r="AO58" s="495"/>
      <c r="AP58" s="495"/>
      <c r="AQ58" s="495"/>
      <c r="AR58" s="495"/>
      <c r="AS58" s="495"/>
      <c r="AT58" s="495"/>
      <c r="AU58" s="495"/>
      <c r="AV58" s="495"/>
      <c r="AW58" s="495"/>
      <c r="AX58" s="495"/>
      <c r="AY58" s="495"/>
      <c r="AZ58" s="495"/>
      <c r="BA58" s="495"/>
      <c r="BB58" s="495"/>
      <c r="BC58" s="495"/>
      <c r="BD58" s="495"/>
      <c r="BE58" s="495"/>
      <c r="BF58" s="495"/>
      <c r="BG58" s="495"/>
      <c r="BH58" s="495"/>
      <c r="BI58" s="495"/>
      <c r="BJ58" s="495"/>
      <c r="BK58" s="495"/>
      <c r="BL58" s="495"/>
      <c r="BM58" s="495"/>
      <c r="BN58" s="495"/>
      <c r="BO58" s="495"/>
      <c r="BP58" s="495"/>
      <c r="BQ58" s="495"/>
      <c r="BR58" s="495"/>
      <c r="BS58" s="495"/>
      <c r="BT58" s="495"/>
      <c r="BU58" s="495"/>
      <c r="BV58" s="495"/>
      <c r="BW58" s="495"/>
      <c r="BX58" s="495"/>
      <c r="BY58" s="495"/>
      <c r="BZ58" s="495"/>
      <c r="CA58" s="495"/>
      <c r="CB58" s="495"/>
      <c r="CC58" s="495"/>
      <c r="CD58" s="495"/>
      <c r="CE58" s="495"/>
      <c r="CF58" s="495"/>
      <c r="CG58" s="495"/>
      <c r="CH58" s="495"/>
      <c r="CI58" s="495"/>
      <c r="CJ58" s="495"/>
      <c r="CK58" s="495"/>
      <c r="CL58" s="495"/>
      <c r="CM58" s="495"/>
      <c r="CN58" s="495"/>
      <c r="CO58" s="495"/>
      <c r="CP58" s="495"/>
      <c r="CQ58" s="495"/>
      <c r="CR58" s="495"/>
      <c r="CS58" s="495"/>
      <c r="CT58" s="495"/>
      <c r="CU58" s="495"/>
      <c r="CV58" s="495"/>
      <c r="CW58" s="495"/>
      <c r="CX58" s="495"/>
      <c r="CY58" s="495"/>
      <c r="CZ58" s="495"/>
      <c r="DA58" s="495"/>
      <c r="DB58" s="495"/>
      <c r="DC58" s="495"/>
      <c r="DD58" s="495"/>
      <c r="DE58" s="495"/>
      <c r="DF58" s="495"/>
      <c r="DG58" s="495"/>
      <c r="DH58" s="495"/>
      <c r="DI58" s="495"/>
      <c r="DJ58" s="495"/>
      <c r="DK58" s="495"/>
      <c r="DL58" s="495"/>
      <c r="DM58" s="495"/>
      <c r="DN58" s="495"/>
      <c r="DO58" s="495"/>
      <c r="DP58" s="495"/>
      <c r="DQ58" s="495"/>
      <c r="DR58" s="495"/>
      <c r="DS58" s="495"/>
      <c r="DT58" s="495"/>
      <c r="DU58" s="495"/>
      <c r="DV58" s="495"/>
      <c r="DW58" s="495"/>
      <c r="DX58" s="495"/>
      <c r="DY58" s="495"/>
      <c r="DZ58" s="495"/>
      <c r="EA58" s="495"/>
      <c r="EB58" s="495"/>
      <c r="EC58" s="495"/>
      <c r="ED58" s="495"/>
      <c r="EE58" s="495"/>
      <c r="EF58" s="495"/>
      <c r="EG58" s="495"/>
      <c r="EH58" s="495"/>
      <c r="EI58" s="495"/>
      <c r="EJ58" s="495"/>
      <c r="EK58" s="495"/>
      <c r="EL58" s="495"/>
      <c r="EM58" s="495"/>
      <c r="EN58" s="495"/>
      <c r="EO58" s="495"/>
      <c r="EP58" s="495"/>
      <c r="EQ58" s="495"/>
      <c r="ER58" s="495"/>
      <c r="ES58" s="495"/>
      <c r="ET58" s="495"/>
      <c r="EU58" s="495"/>
      <c r="EV58" s="495"/>
      <c r="EW58" s="495"/>
      <c r="EX58" s="495"/>
      <c r="EY58" s="495"/>
      <c r="EZ58" s="495"/>
      <c r="FA58" s="495"/>
      <c r="FB58" s="495"/>
      <c r="FC58" s="495"/>
      <c r="FD58" s="495"/>
      <c r="FE58" s="495"/>
      <c r="FF58" s="495"/>
      <c r="FG58" s="495"/>
      <c r="FH58" s="495"/>
      <c r="FI58" s="495"/>
      <c r="FJ58" s="495"/>
      <c r="FK58" s="495"/>
      <c r="FL58" s="495"/>
      <c r="FM58" s="495"/>
      <c r="FN58" s="495"/>
      <c r="FO58" s="495"/>
      <c r="FP58" s="495"/>
      <c r="FQ58" s="495"/>
      <c r="FR58" s="495"/>
      <c r="FS58" s="495"/>
      <c r="FT58" s="495"/>
      <c r="FU58" s="495"/>
      <c r="FV58" s="495"/>
      <c r="FW58" s="495"/>
      <c r="FX58" s="495"/>
      <c r="FY58" s="495"/>
      <c r="FZ58" s="495"/>
      <c r="GA58" s="495"/>
      <c r="GB58" s="495"/>
      <c r="GC58" s="495"/>
      <c r="GD58" s="495"/>
      <c r="GE58" s="495"/>
      <c r="GF58" s="495"/>
      <c r="GG58" s="495"/>
      <c r="GH58" s="495"/>
      <c r="GI58" s="495"/>
      <c r="GJ58" s="495"/>
      <c r="GK58" s="495"/>
      <c r="GL58" s="495"/>
      <c r="GM58" s="495"/>
      <c r="GN58" s="495"/>
      <c r="GO58" s="495"/>
      <c r="GP58" s="495"/>
      <c r="GQ58" s="495"/>
      <c r="GR58" s="495"/>
      <c r="GS58" s="495"/>
      <c r="GT58" s="495"/>
      <c r="GU58" s="495"/>
      <c r="GV58" s="495"/>
      <c r="GW58" s="495"/>
      <c r="GX58" s="495"/>
      <c r="GY58" s="495"/>
      <c r="GZ58" s="495"/>
      <c r="HA58" s="495"/>
      <c r="HB58" s="495"/>
      <c r="HC58" s="495"/>
      <c r="HD58" s="495"/>
      <c r="HE58" s="495"/>
      <c r="HF58" s="495"/>
      <c r="HG58" s="495"/>
      <c r="HH58" s="495"/>
      <c r="HI58" s="495"/>
      <c r="HJ58" s="495"/>
      <c r="HK58" s="495"/>
      <c r="HL58" s="495"/>
      <c r="HM58" s="495"/>
      <c r="HN58" s="495"/>
      <c r="HO58" s="495"/>
      <c r="HP58" s="495"/>
      <c r="HQ58" s="495"/>
      <c r="HR58" s="495"/>
      <c r="HS58" s="495"/>
      <c r="HT58" s="495"/>
      <c r="HU58" s="495"/>
      <c r="HV58" s="495"/>
      <c r="HW58" s="495"/>
      <c r="HX58" s="495"/>
      <c r="HY58" s="495"/>
      <c r="HZ58" s="495"/>
      <c r="IA58" s="495"/>
      <c r="IB58" s="495"/>
      <c r="IC58" s="495"/>
      <c r="ID58" s="495"/>
      <c r="IE58" s="495"/>
      <c r="IF58" s="495"/>
      <c r="IG58" s="495"/>
      <c r="IH58" s="495"/>
      <c r="II58" s="495"/>
      <c r="IJ58" s="495"/>
      <c r="IK58" s="495"/>
      <c r="IL58" s="495"/>
      <c r="IM58" s="495"/>
      <c r="IN58" s="495"/>
      <c r="IO58" s="495"/>
      <c r="IP58" s="495"/>
      <c r="IQ58" s="495"/>
      <c r="IR58" s="495"/>
      <c r="IS58" s="495"/>
      <c r="IT58" s="495"/>
      <c r="IU58" s="495"/>
      <c r="IV58" s="495"/>
    </row>
    <row r="59" spans="1:256" x14ac:dyDescent="0.25">
      <c r="E59" s="46"/>
      <c r="K59" s="47"/>
    </row>
    <row r="60" spans="1:256" ht="15" x14ac:dyDescent="0.25">
      <c r="B60" s="1049" t="s">
        <v>51</v>
      </c>
      <c r="C60" s="1049" t="s">
        <v>52</v>
      </c>
      <c r="D60" s="1080" t="s">
        <v>53</v>
      </c>
      <c r="E60" s="1080"/>
      <c r="K60" s="48"/>
      <c r="L60" s="48"/>
      <c r="M60" s="48"/>
    </row>
    <row r="61" spans="1:256" ht="18" x14ac:dyDescent="0.25">
      <c r="B61" s="1051"/>
      <c r="C61" s="1051"/>
      <c r="D61" s="493" t="s">
        <v>54</v>
      </c>
      <c r="E61" s="49" t="s">
        <v>55</v>
      </c>
      <c r="H61" s="32"/>
      <c r="I61" s="542">
        <v>40194</v>
      </c>
      <c r="J61" s="542">
        <v>42020</v>
      </c>
      <c r="K61" s="542"/>
      <c r="L61" s="991"/>
    </row>
    <row r="62" spans="1:256" ht="18" x14ac:dyDescent="0.25">
      <c r="B62" s="50" t="s">
        <v>56</v>
      </c>
      <c r="C62" s="52">
        <f>+K58</f>
        <v>24.396666666666665</v>
      </c>
      <c r="D62" s="500" t="s">
        <v>0</v>
      </c>
      <c r="E62" s="500"/>
      <c r="F62" s="33"/>
      <c r="G62" s="33"/>
      <c r="H62" s="33"/>
      <c r="I62" s="992"/>
      <c r="J62" s="992"/>
      <c r="K62" s="990"/>
      <c r="L62" s="381">
        <f>K50+K51+K52+K53</f>
        <v>24.396666666666665</v>
      </c>
      <c r="M62" s="33"/>
    </row>
    <row r="63" spans="1:256" ht="15" x14ac:dyDescent="0.25">
      <c r="B63" s="50" t="s">
        <v>57</v>
      </c>
      <c r="C63" s="54">
        <f>+M58</f>
        <v>514</v>
      </c>
      <c r="D63" s="500" t="s">
        <v>0</v>
      </c>
      <c r="E63" s="500"/>
      <c r="I63" s="990"/>
      <c r="J63" s="990"/>
      <c r="K63" s="990"/>
      <c r="L63" s="990"/>
    </row>
    <row r="64" spans="1:256" x14ac:dyDescent="0.25">
      <c r="B64" s="55"/>
      <c r="C64" s="1163"/>
      <c r="D64" s="1163"/>
      <c r="E64" s="1163"/>
      <c r="F64" s="1163"/>
      <c r="G64" s="1163"/>
      <c r="H64" s="1163"/>
      <c r="I64" s="1163"/>
      <c r="J64" s="1163"/>
      <c r="K64" s="1163"/>
      <c r="L64" s="1163"/>
      <c r="M64" s="1163"/>
      <c r="N64" s="1163"/>
    </row>
    <row r="65" spans="2:18" ht="15" thickBot="1" x14ac:dyDescent="0.3"/>
    <row r="66" spans="2:18" ht="27" thickBot="1" x14ac:dyDescent="0.3">
      <c r="B66" s="1164" t="s">
        <v>58</v>
      </c>
      <c r="C66" s="1164"/>
      <c r="D66" s="1164"/>
      <c r="E66" s="1164"/>
      <c r="F66" s="1164"/>
      <c r="G66" s="1164"/>
      <c r="H66" s="1164"/>
      <c r="I66" s="1164"/>
      <c r="J66" s="1164"/>
      <c r="K66" s="1164"/>
      <c r="L66" s="1164"/>
      <c r="M66" s="1164"/>
      <c r="N66" s="1164"/>
    </row>
    <row r="69" spans="2:18" ht="90" x14ac:dyDescent="0.25">
      <c r="B69" s="531" t="s">
        <v>59</v>
      </c>
      <c r="C69" s="982" t="s">
        <v>60</v>
      </c>
      <c r="D69" s="982" t="s">
        <v>61</v>
      </c>
      <c r="E69" s="982" t="s">
        <v>62</v>
      </c>
      <c r="F69" s="982" t="s">
        <v>63</v>
      </c>
      <c r="G69" s="982" t="s">
        <v>64</v>
      </c>
      <c r="H69" s="982" t="s">
        <v>137</v>
      </c>
      <c r="I69" s="531" t="s">
        <v>65</v>
      </c>
      <c r="J69" s="982" t="s">
        <v>66</v>
      </c>
      <c r="K69" s="982" t="s">
        <v>67</v>
      </c>
      <c r="L69" s="982" t="s">
        <v>68</v>
      </c>
      <c r="M69" s="982" t="s">
        <v>69</v>
      </c>
      <c r="N69" s="983" t="s">
        <v>70</v>
      </c>
      <c r="O69" s="983" t="s">
        <v>71</v>
      </c>
      <c r="P69" s="1286" t="s">
        <v>21</v>
      </c>
      <c r="Q69" s="1287"/>
      <c r="R69" s="982" t="s">
        <v>72</v>
      </c>
    </row>
    <row r="70" spans="2:18" x14ac:dyDescent="0.25">
      <c r="B70" s="195" t="s">
        <v>113</v>
      </c>
      <c r="C70" s="203" t="s">
        <v>117</v>
      </c>
      <c r="D70" s="203" t="s">
        <v>477</v>
      </c>
      <c r="E70" s="203">
        <v>253</v>
      </c>
      <c r="F70" s="147" t="s">
        <v>112</v>
      </c>
      <c r="G70" s="147" t="s">
        <v>112</v>
      </c>
      <c r="H70" s="147" t="s">
        <v>112</v>
      </c>
      <c r="I70" s="147" t="s">
        <v>112</v>
      </c>
      <c r="J70" s="147" t="s">
        <v>112</v>
      </c>
      <c r="K70" s="203" t="s">
        <v>0</v>
      </c>
      <c r="L70" s="203" t="s">
        <v>0</v>
      </c>
      <c r="M70" s="203" t="s">
        <v>0</v>
      </c>
      <c r="N70" s="203" t="s">
        <v>0</v>
      </c>
      <c r="O70" s="203" t="s">
        <v>0</v>
      </c>
      <c r="P70" s="1299" t="s">
        <v>2038</v>
      </c>
      <c r="Q70" s="1300"/>
      <c r="R70" s="147" t="s">
        <v>0</v>
      </c>
    </row>
    <row r="71" spans="2:18" x14ac:dyDescent="0.2">
      <c r="B71" s="195" t="s">
        <v>113</v>
      </c>
      <c r="C71" s="203" t="s">
        <v>117</v>
      </c>
      <c r="D71" s="191" t="s">
        <v>263</v>
      </c>
      <c r="E71" s="191">
        <v>116</v>
      </c>
      <c r="F71" s="147" t="s">
        <v>112</v>
      </c>
      <c r="G71" s="147" t="s">
        <v>112</v>
      </c>
      <c r="H71" s="147" t="s">
        <v>112</v>
      </c>
      <c r="I71" s="147" t="s">
        <v>112</v>
      </c>
      <c r="J71" s="147" t="s">
        <v>112</v>
      </c>
      <c r="K71" s="177" t="s">
        <v>0</v>
      </c>
      <c r="L71" s="203" t="s">
        <v>0</v>
      </c>
      <c r="M71" s="203" t="s">
        <v>0</v>
      </c>
      <c r="N71" s="203" t="s">
        <v>0</v>
      </c>
      <c r="O71" s="203" t="s">
        <v>0</v>
      </c>
      <c r="P71" s="1299" t="s">
        <v>2039</v>
      </c>
      <c r="Q71" s="1300"/>
      <c r="R71" s="147" t="s">
        <v>0</v>
      </c>
    </row>
    <row r="72" spans="2:18" ht="15" x14ac:dyDescent="0.2">
      <c r="B72" s="177"/>
      <c r="C72" s="177"/>
      <c r="D72" s="191"/>
      <c r="E72" s="191"/>
      <c r="F72" s="190"/>
      <c r="G72" s="984"/>
      <c r="H72" s="190"/>
      <c r="I72" s="195"/>
      <c r="J72" s="177"/>
      <c r="K72" s="177"/>
      <c r="L72" s="195"/>
      <c r="M72" s="195"/>
      <c r="N72" s="195"/>
      <c r="O72" s="195"/>
      <c r="P72" s="1286"/>
      <c r="Q72" s="1287"/>
      <c r="R72" s="195"/>
    </row>
    <row r="73" spans="2:18" ht="15" x14ac:dyDescent="0.2">
      <c r="B73" s="177"/>
      <c r="C73" s="177"/>
      <c r="D73" s="191"/>
      <c r="E73" s="191"/>
      <c r="F73" s="190"/>
      <c r="G73" s="984"/>
      <c r="H73" s="190"/>
      <c r="I73" s="195"/>
      <c r="J73" s="177"/>
      <c r="K73" s="177"/>
      <c r="L73" s="195"/>
      <c r="M73" s="195"/>
      <c r="N73" s="195"/>
      <c r="O73" s="195"/>
      <c r="P73" s="1286"/>
      <c r="Q73" s="1287"/>
      <c r="R73" s="195"/>
    </row>
    <row r="74" spans="2:18" ht="15" x14ac:dyDescent="0.2">
      <c r="B74" s="177"/>
      <c r="C74" s="177"/>
      <c r="D74" s="191"/>
      <c r="E74" s="191"/>
      <c r="F74" s="190"/>
      <c r="G74" s="984"/>
      <c r="H74" s="190"/>
      <c r="I74" s="195"/>
      <c r="J74" s="177"/>
      <c r="K74" s="177"/>
      <c r="L74" s="195"/>
      <c r="M74" s="195"/>
      <c r="N74" s="195"/>
      <c r="O74" s="195"/>
      <c r="P74" s="1286"/>
      <c r="Q74" s="1287"/>
      <c r="R74" s="195"/>
    </row>
    <row r="75" spans="2:18" ht="15" x14ac:dyDescent="0.2">
      <c r="B75" s="177"/>
      <c r="C75" s="177"/>
      <c r="D75" s="191"/>
      <c r="E75" s="191"/>
      <c r="F75" s="190"/>
      <c r="G75" s="984"/>
      <c r="H75" s="190"/>
      <c r="I75" s="195"/>
      <c r="J75" s="177"/>
      <c r="K75" s="177"/>
      <c r="L75" s="195"/>
      <c r="M75" s="195"/>
      <c r="N75" s="195"/>
      <c r="O75" s="195"/>
      <c r="P75" s="1286"/>
      <c r="Q75" s="1287"/>
      <c r="R75" s="195"/>
    </row>
    <row r="76" spans="2:18" ht="15" x14ac:dyDescent="0.25">
      <c r="B76" s="195"/>
      <c r="C76" s="195"/>
      <c r="D76" s="195"/>
      <c r="E76" s="195"/>
      <c r="F76" s="195"/>
      <c r="G76" s="534"/>
      <c r="H76" s="195"/>
      <c r="I76" s="195"/>
      <c r="J76" s="195"/>
      <c r="K76" s="195"/>
      <c r="L76" s="195"/>
      <c r="M76" s="195"/>
      <c r="N76" s="195"/>
      <c r="O76" s="195"/>
      <c r="P76" s="1286"/>
      <c r="Q76" s="1287"/>
      <c r="R76" s="195"/>
    </row>
    <row r="77" spans="2:18" x14ac:dyDescent="0.25">
      <c r="B77" s="31" t="s">
        <v>73</v>
      </c>
      <c r="H77" s="508"/>
      <c r="I77" s="508"/>
    </row>
    <row r="78" spans="2:18" x14ac:dyDescent="0.25">
      <c r="B78" s="31" t="s">
        <v>74</v>
      </c>
    </row>
    <row r="79" spans="2:18" x14ac:dyDescent="0.25">
      <c r="B79" s="31" t="s">
        <v>75</v>
      </c>
    </row>
    <row r="81" spans="2:17" ht="15" thickBot="1" x14ac:dyDescent="0.3"/>
    <row r="82" spans="2:17" ht="27" thickBot="1" x14ac:dyDescent="0.3">
      <c r="B82" s="1165" t="s">
        <v>76</v>
      </c>
      <c r="C82" s="1166"/>
      <c r="D82" s="1166"/>
      <c r="E82" s="1166"/>
      <c r="F82" s="1166"/>
      <c r="G82" s="1166"/>
      <c r="H82" s="1166"/>
      <c r="I82" s="1166"/>
      <c r="J82" s="1166"/>
      <c r="K82" s="1166"/>
      <c r="L82" s="1166"/>
      <c r="M82" s="1166"/>
      <c r="N82" s="1167"/>
    </row>
    <row r="84" spans="2:17" x14ac:dyDescent="0.25">
      <c r="K84" s="31">
        <f>180/30</f>
        <v>6</v>
      </c>
    </row>
    <row r="87" spans="2:17" ht="15" x14ac:dyDescent="0.25">
      <c r="B87" s="1054" t="s">
        <v>77</v>
      </c>
      <c r="C87" s="1071" t="s">
        <v>78</v>
      </c>
      <c r="D87" s="1071" t="s">
        <v>79</v>
      </c>
      <c r="E87" s="1071" t="s">
        <v>80</v>
      </c>
      <c r="F87" s="1071" t="s">
        <v>81</v>
      </c>
      <c r="G87" s="1071" t="s">
        <v>82</v>
      </c>
      <c r="H87" s="1071" t="s">
        <v>83</v>
      </c>
      <c r="I87" s="1071" t="s">
        <v>84</v>
      </c>
      <c r="J87" s="1071" t="s">
        <v>85</v>
      </c>
      <c r="K87" s="1071"/>
      <c r="L87" s="1071"/>
      <c r="M87" s="1071" t="s">
        <v>86</v>
      </c>
      <c r="N87" s="1071" t="s">
        <v>335</v>
      </c>
      <c r="O87" s="1071" t="s">
        <v>336</v>
      </c>
      <c r="P87" s="1071" t="s">
        <v>21</v>
      </c>
      <c r="Q87" s="1071"/>
    </row>
    <row r="88" spans="2:17" x14ac:dyDescent="0.2">
      <c r="B88" s="1055"/>
      <c r="C88" s="1071"/>
      <c r="D88" s="1071"/>
      <c r="E88" s="1071"/>
      <c r="F88" s="1071"/>
      <c r="G88" s="1071"/>
      <c r="H88" s="1071"/>
      <c r="I88" s="1071"/>
      <c r="J88" s="56" t="s">
        <v>87</v>
      </c>
      <c r="K88" s="37" t="s">
        <v>88</v>
      </c>
      <c r="L88" s="11" t="s">
        <v>89</v>
      </c>
      <c r="M88" s="1071"/>
      <c r="N88" s="1071"/>
      <c r="O88" s="1071"/>
      <c r="P88" s="1071"/>
      <c r="Q88" s="1071"/>
    </row>
    <row r="89" spans="2:17" ht="242.25" x14ac:dyDescent="0.25">
      <c r="B89" s="527" t="s">
        <v>90</v>
      </c>
      <c r="C89" s="134" t="s">
        <v>264</v>
      </c>
      <c r="D89" s="147" t="s">
        <v>446</v>
      </c>
      <c r="E89" s="179">
        <v>1073677306</v>
      </c>
      <c r="F89" s="527" t="s">
        <v>110</v>
      </c>
      <c r="G89" s="527" t="s">
        <v>448</v>
      </c>
      <c r="H89" s="150">
        <v>41263</v>
      </c>
      <c r="I89" s="179" t="s">
        <v>265</v>
      </c>
      <c r="J89" s="173" t="s">
        <v>2040</v>
      </c>
      <c r="K89" s="136" t="s">
        <v>2041</v>
      </c>
      <c r="L89" s="136" t="s">
        <v>2042</v>
      </c>
      <c r="M89" s="527" t="s">
        <v>0</v>
      </c>
      <c r="N89" s="527" t="s">
        <v>0</v>
      </c>
      <c r="O89" s="527" t="s">
        <v>0</v>
      </c>
      <c r="P89" s="1288" t="s">
        <v>2043</v>
      </c>
      <c r="Q89" s="1288"/>
    </row>
    <row r="90" spans="2:17" ht="99.75" x14ac:dyDescent="0.2">
      <c r="B90" s="527" t="s">
        <v>90</v>
      </c>
      <c r="C90" s="147" t="s">
        <v>264</v>
      </c>
      <c r="D90" s="147" t="s">
        <v>449</v>
      </c>
      <c r="E90" s="132" t="s">
        <v>266</v>
      </c>
      <c r="F90" s="527" t="s">
        <v>110</v>
      </c>
      <c r="G90" s="527" t="s">
        <v>448</v>
      </c>
      <c r="H90" s="150">
        <v>40899</v>
      </c>
      <c r="I90" s="147" t="s">
        <v>267</v>
      </c>
      <c r="J90" s="176" t="s">
        <v>451</v>
      </c>
      <c r="K90" s="909" t="s">
        <v>452</v>
      </c>
      <c r="L90" s="909" t="s">
        <v>453</v>
      </c>
      <c r="M90" s="195" t="s">
        <v>0</v>
      </c>
      <c r="N90" s="195" t="s">
        <v>0</v>
      </c>
      <c r="O90" s="195" t="s">
        <v>0</v>
      </c>
      <c r="P90" s="1311" t="s">
        <v>450</v>
      </c>
      <c r="Q90" s="1378"/>
    </row>
    <row r="91" spans="2:17" ht="42.75" x14ac:dyDescent="0.25">
      <c r="B91" s="203" t="s">
        <v>91</v>
      </c>
      <c r="C91" s="134" t="s">
        <v>264</v>
      </c>
      <c r="D91" s="147" t="s">
        <v>454</v>
      </c>
      <c r="E91" s="179" t="s">
        <v>268</v>
      </c>
      <c r="F91" s="527" t="s">
        <v>110</v>
      </c>
      <c r="G91" s="527" t="s">
        <v>124</v>
      </c>
      <c r="H91" s="150">
        <v>41144</v>
      </c>
      <c r="I91" s="179" t="s">
        <v>269</v>
      </c>
      <c r="J91" s="527" t="s">
        <v>458</v>
      </c>
      <c r="K91" s="136" t="s">
        <v>456</v>
      </c>
      <c r="L91" s="136" t="s">
        <v>457</v>
      </c>
      <c r="M91" s="527" t="s">
        <v>0</v>
      </c>
      <c r="N91" s="527" t="s">
        <v>0</v>
      </c>
      <c r="O91" s="527" t="s">
        <v>0</v>
      </c>
      <c r="P91" s="1288" t="s">
        <v>270</v>
      </c>
      <c r="Q91" s="1288"/>
    </row>
    <row r="92" spans="2:17" ht="42.75" x14ac:dyDescent="0.2">
      <c r="B92" s="203" t="s">
        <v>91</v>
      </c>
      <c r="C92" s="147" t="s">
        <v>264</v>
      </c>
      <c r="D92" s="985" t="s">
        <v>455</v>
      </c>
      <c r="E92" s="132" t="s">
        <v>271</v>
      </c>
      <c r="F92" s="527" t="s">
        <v>110</v>
      </c>
      <c r="G92" s="147" t="s">
        <v>459</v>
      </c>
      <c r="H92" s="150">
        <v>41176</v>
      </c>
      <c r="I92" s="147" t="s">
        <v>272</v>
      </c>
      <c r="J92" s="909" t="s">
        <v>460</v>
      </c>
      <c r="K92" s="176" t="s">
        <v>461</v>
      </c>
      <c r="L92" s="176" t="s">
        <v>462</v>
      </c>
      <c r="M92" s="195" t="s">
        <v>0</v>
      </c>
      <c r="N92" s="195" t="s">
        <v>0</v>
      </c>
      <c r="O92" s="195" t="s">
        <v>0</v>
      </c>
      <c r="P92" s="1311"/>
      <c r="Q92" s="1378"/>
    </row>
    <row r="94" spans="2:17" ht="15" thickBot="1" x14ac:dyDescent="0.3"/>
    <row r="95" spans="2:17" ht="27" thickBot="1" x14ac:dyDescent="0.3">
      <c r="B95" s="1165" t="s">
        <v>92</v>
      </c>
      <c r="C95" s="1166"/>
      <c r="D95" s="1166"/>
      <c r="E95" s="1166"/>
      <c r="F95" s="1166"/>
      <c r="G95" s="1166"/>
      <c r="H95" s="1166"/>
      <c r="I95" s="1166"/>
      <c r="J95" s="1166"/>
      <c r="K95" s="1166"/>
      <c r="L95" s="1166"/>
      <c r="M95" s="1166"/>
      <c r="N95" s="1167"/>
    </row>
    <row r="98" spans="1:256" ht="30" x14ac:dyDescent="0.25">
      <c r="B98" s="80" t="s">
        <v>19</v>
      </c>
      <c r="C98" s="80" t="s">
        <v>337</v>
      </c>
      <c r="D98" s="1056" t="s">
        <v>21</v>
      </c>
      <c r="E98" s="1058"/>
      <c r="K98" s="31">
        <v>0.5</v>
      </c>
    </row>
    <row r="99" spans="1:256" x14ac:dyDescent="0.25">
      <c r="B99" s="525" t="s">
        <v>143</v>
      </c>
      <c r="C99" s="508" t="s">
        <v>0</v>
      </c>
      <c r="D99" s="1073"/>
      <c r="E99" s="1073"/>
      <c r="K99" s="31">
        <v>4</v>
      </c>
    </row>
    <row r="102" spans="1:256" ht="26.25" x14ac:dyDescent="0.25">
      <c r="B102" s="1159" t="s">
        <v>93</v>
      </c>
      <c r="C102" s="1160"/>
      <c r="D102" s="1160"/>
      <c r="E102" s="1160"/>
      <c r="F102" s="1160"/>
      <c r="G102" s="1160"/>
      <c r="H102" s="1160"/>
      <c r="I102" s="1160"/>
      <c r="J102" s="1160"/>
      <c r="K102" s="1160"/>
      <c r="L102" s="1160"/>
      <c r="M102" s="1160"/>
      <c r="N102" s="1160"/>
      <c r="O102" s="1160"/>
      <c r="P102" s="1160"/>
    </row>
    <row r="104" spans="1:256" ht="15" thickBot="1" x14ac:dyDescent="0.3"/>
    <row r="105" spans="1:256" ht="27" thickBot="1" x14ac:dyDescent="0.3">
      <c r="B105" s="1165" t="s">
        <v>94</v>
      </c>
      <c r="C105" s="1166"/>
      <c r="D105" s="1166"/>
      <c r="E105" s="1166"/>
      <c r="F105" s="1166"/>
      <c r="G105" s="1166"/>
      <c r="H105" s="1166"/>
      <c r="I105" s="1166"/>
      <c r="J105" s="1166"/>
      <c r="K105" s="1166"/>
      <c r="L105" s="1166"/>
      <c r="M105" s="1166"/>
      <c r="N105" s="1167"/>
    </row>
    <row r="107" spans="1:256" ht="15" thickBot="1" x14ac:dyDescent="0.3">
      <c r="M107" s="77"/>
      <c r="N107" s="77"/>
    </row>
    <row r="108" spans="1:256" ht="75" x14ac:dyDescent="0.25">
      <c r="A108" s="62"/>
      <c r="B108" s="78" t="s">
        <v>34</v>
      </c>
      <c r="C108" s="78" t="s">
        <v>35</v>
      </c>
      <c r="D108" s="78" t="s">
        <v>36</v>
      </c>
      <c r="E108" s="78" t="s">
        <v>37</v>
      </c>
      <c r="F108" s="78" t="s">
        <v>38</v>
      </c>
      <c r="G108" s="78" t="s">
        <v>39</v>
      </c>
      <c r="H108" s="78" t="s">
        <v>40</v>
      </c>
      <c r="I108" s="78" t="s">
        <v>41</v>
      </c>
      <c r="J108" s="78" t="s">
        <v>42</v>
      </c>
      <c r="K108" s="78" t="s">
        <v>43</v>
      </c>
      <c r="L108" s="78" t="s">
        <v>44</v>
      </c>
      <c r="M108" s="79" t="s">
        <v>45</v>
      </c>
      <c r="N108" s="78" t="s">
        <v>46</v>
      </c>
      <c r="O108" s="78" t="s">
        <v>47</v>
      </c>
      <c r="P108" s="497" t="s">
        <v>48</v>
      </c>
      <c r="Q108" s="497" t="s">
        <v>49</v>
      </c>
      <c r="R108" s="6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62"/>
      <c r="AT108" s="62"/>
      <c r="AU108" s="62"/>
      <c r="AV108" s="62"/>
      <c r="AW108" s="62"/>
      <c r="AX108" s="62"/>
      <c r="AY108" s="62"/>
      <c r="AZ108" s="62"/>
      <c r="BA108" s="62"/>
      <c r="BB108" s="62"/>
      <c r="BC108" s="62"/>
      <c r="BD108" s="62"/>
      <c r="BE108" s="62"/>
      <c r="BF108" s="62"/>
      <c r="BG108" s="62"/>
      <c r="BH108" s="62"/>
      <c r="BI108" s="62"/>
      <c r="BJ108" s="62"/>
      <c r="BK108" s="62"/>
      <c r="BL108" s="62"/>
      <c r="BM108" s="62"/>
      <c r="BN108" s="62"/>
      <c r="BO108" s="62"/>
      <c r="BP108" s="62"/>
      <c r="BQ108" s="62"/>
      <c r="BR108" s="62"/>
      <c r="BS108" s="62"/>
      <c r="BT108" s="62"/>
      <c r="BU108" s="62"/>
      <c r="BV108" s="62"/>
      <c r="BW108" s="62"/>
      <c r="BX108" s="62"/>
      <c r="BY108" s="62"/>
      <c r="BZ108" s="62"/>
      <c r="CA108" s="62"/>
      <c r="CB108" s="62"/>
      <c r="CC108" s="62"/>
      <c r="CD108" s="62"/>
      <c r="CE108" s="62"/>
      <c r="CF108" s="62"/>
      <c r="CG108" s="62"/>
      <c r="CH108" s="62"/>
      <c r="CI108" s="62"/>
      <c r="CJ108" s="62"/>
      <c r="CK108" s="62"/>
      <c r="CL108" s="62"/>
      <c r="CM108" s="62"/>
      <c r="CN108" s="62"/>
      <c r="CO108" s="62"/>
      <c r="CP108" s="62"/>
      <c r="CQ108" s="62"/>
      <c r="CR108" s="62"/>
      <c r="CS108" s="62"/>
      <c r="CT108" s="62"/>
      <c r="CU108" s="62"/>
      <c r="CV108" s="62"/>
      <c r="CW108" s="62"/>
      <c r="CX108" s="62"/>
      <c r="CY108" s="62"/>
      <c r="CZ108" s="62"/>
      <c r="DA108" s="62"/>
      <c r="DB108" s="62"/>
      <c r="DC108" s="62"/>
      <c r="DD108" s="62"/>
      <c r="DE108" s="62"/>
      <c r="DF108" s="62"/>
      <c r="DG108" s="62"/>
      <c r="DH108" s="62"/>
      <c r="DI108" s="62"/>
      <c r="DJ108" s="62"/>
      <c r="DK108" s="62"/>
      <c r="DL108" s="62"/>
      <c r="DM108" s="62"/>
      <c r="DN108" s="62"/>
      <c r="DO108" s="62"/>
      <c r="DP108" s="62"/>
      <c r="DQ108" s="62"/>
      <c r="DR108" s="62"/>
      <c r="DS108" s="62"/>
      <c r="DT108" s="62"/>
      <c r="DU108" s="62"/>
      <c r="DV108" s="62"/>
      <c r="DW108" s="62"/>
      <c r="DX108" s="62"/>
      <c r="DY108" s="62"/>
      <c r="DZ108" s="62"/>
      <c r="EA108" s="62"/>
      <c r="EB108" s="62"/>
      <c r="EC108" s="62"/>
      <c r="ED108" s="62"/>
      <c r="EE108" s="62"/>
      <c r="EF108" s="62"/>
      <c r="EG108" s="62"/>
      <c r="EH108" s="62"/>
      <c r="EI108" s="62"/>
      <c r="EJ108" s="62"/>
      <c r="EK108" s="62"/>
      <c r="EL108" s="62"/>
      <c r="EM108" s="62"/>
      <c r="EN108" s="62"/>
      <c r="EO108" s="62"/>
      <c r="EP108" s="62"/>
      <c r="EQ108" s="62"/>
      <c r="ER108" s="62"/>
      <c r="ES108" s="62"/>
      <c r="ET108" s="62"/>
      <c r="EU108" s="62"/>
      <c r="EV108" s="62"/>
      <c r="EW108" s="62"/>
      <c r="EX108" s="62"/>
      <c r="EY108" s="62"/>
      <c r="EZ108" s="62"/>
      <c r="FA108" s="62"/>
      <c r="FB108" s="62"/>
      <c r="FC108" s="62"/>
      <c r="FD108" s="62"/>
      <c r="FE108" s="62"/>
      <c r="FF108" s="62"/>
      <c r="FG108" s="62"/>
      <c r="FH108" s="62"/>
      <c r="FI108" s="62"/>
      <c r="FJ108" s="62"/>
      <c r="FK108" s="62"/>
      <c r="FL108" s="62"/>
      <c r="FM108" s="62"/>
      <c r="FN108" s="62"/>
      <c r="FO108" s="62"/>
      <c r="FP108" s="62"/>
      <c r="FQ108" s="62"/>
      <c r="FR108" s="62"/>
      <c r="FS108" s="62"/>
      <c r="FT108" s="62"/>
      <c r="FU108" s="62"/>
      <c r="FV108" s="62"/>
      <c r="FW108" s="62"/>
      <c r="FX108" s="62"/>
      <c r="FY108" s="62"/>
      <c r="FZ108" s="62"/>
      <c r="GA108" s="62"/>
      <c r="GB108" s="62"/>
      <c r="GC108" s="62"/>
      <c r="GD108" s="62"/>
      <c r="GE108" s="62"/>
      <c r="GF108" s="62"/>
      <c r="GG108" s="62"/>
      <c r="GH108" s="62"/>
      <c r="GI108" s="62"/>
      <c r="GJ108" s="62"/>
      <c r="GK108" s="62"/>
      <c r="GL108" s="62"/>
      <c r="GM108" s="62"/>
      <c r="GN108" s="62"/>
      <c r="GO108" s="62"/>
      <c r="GP108" s="62"/>
      <c r="GQ108" s="62"/>
      <c r="GR108" s="62"/>
      <c r="GS108" s="62"/>
      <c r="GT108" s="62"/>
      <c r="GU108" s="62"/>
      <c r="GV108" s="62"/>
      <c r="GW108" s="62"/>
      <c r="GX108" s="62"/>
      <c r="GY108" s="62"/>
      <c r="GZ108" s="62"/>
      <c r="HA108" s="62"/>
      <c r="HB108" s="62"/>
      <c r="HC108" s="62"/>
      <c r="HD108" s="62"/>
      <c r="HE108" s="62"/>
      <c r="HF108" s="62"/>
      <c r="HG108" s="62"/>
      <c r="HH108" s="62"/>
      <c r="HI108" s="62"/>
      <c r="HJ108" s="62"/>
      <c r="HK108" s="62"/>
      <c r="HL108" s="62"/>
      <c r="HM108" s="62"/>
      <c r="HN108" s="62"/>
      <c r="HO108" s="62"/>
      <c r="HP108" s="62"/>
      <c r="HQ108" s="62"/>
      <c r="HR108" s="62"/>
      <c r="HS108" s="62"/>
      <c r="HT108" s="62"/>
      <c r="HU108" s="62"/>
      <c r="HV108" s="62"/>
      <c r="HW108" s="62"/>
      <c r="HX108" s="62"/>
      <c r="HY108" s="62"/>
      <c r="HZ108" s="62"/>
      <c r="IA108" s="62"/>
      <c r="IB108" s="62"/>
      <c r="IC108" s="62"/>
      <c r="ID108" s="62"/>
      <c r="IE108" s="62"/>
      <c r="IF108" s="62"/>
      <c r="IG108" s="62"/>
      <c r="IH108" s="62"/>
      <c r="II108" s="62"/>
      <c r="IJ108" s="62"/>
      <c r="IK108" s="62"/>
      <c r="IL108" s="62"/>
      <c r="IM108" s="62"/>
      <c r="IN108" s="62"/>
      <c r="IO108" s="62"/>
      <c r="IP108" s="62"/>
      <c r="IQ108" s="62"/>
      <c r="IR108" s="62"/>
      <c r="IS108" s="62"/>
      <c r="IT108" s="62"/>
      <c r="IU108" s="62"/>
      <c r="IV108" s="62"/>
    </row>
    <row r="109" spans="1:256" ht="57" x14ac:dyDescent="0.25">
      <c r="A109" s="503">
        <v>1</v>
      </c>
      <c r="B109" s="148" t="s">
        <v>163</v>
      </c>
      <c r="C109" s="148" t="s">
        <v>163</v>
      </c>
      <c r="D109" s="148" t="s">
        <v>260</v>
      </c>
      <c r="E109" s="192" t="s">
        <v>273</v>
      </c>
      <c r="F109" s="161" t="s">
        <v>0</v>
      </c>
      <c r="G109" s="193">
        <v>0</v>
      </c>
      <c r="H109" s="162">
        <v>40909</v>
      </c>
      <c r="I109" s="162">
        <v>41274</v>
      </c>
      <c r="J109" s="146" t="s">
        <v>20</v>
      </c>
      <c r="K109" s="986">
        <v>12</v>
      </c>
      <c r="L109" s="166" t="s">
        <v>112</v>
      </c>
      <c r="M109" s="166">
        <v>500</v>
      </c>
      <c r="N109" s="166" t="s">
        <v>112</v>
      </c>
      <c r="O109" s="167" t="s">
        <v>274</v>
      </c>
      <c r="P109" s="167">
        <v>31</v>
      </c>
      <c r="Q109" s="527" t="s">
        <v>275</v>
      </c>
      <c r="R109" s="8"/>
      <c r="S109" s="8"/>
      <c r="T109" s="8"/>
      <c r="U109" s="8"/>
      <c r="V109" s="8"/>
      <c r="W109" s="8"/>
      <c r="X109" s="8"/>
      <c r="Y109" s="8"/>
      <c r="Z109" s="8"/>
      <c r="AA109" s="495"/>
      <c r="AB109" s="495"/>
      <c r="AC109" s="495"/>
      <c r="AD109" s="495"/>
      <c r="AE109" s="495"/>
      <c r="AF109" s="495"/>
      <c r="AG109" s="495"/>
      <c r="AH109" s="495"/>
      <c r="AI109" s="495"/>
      <c r="AJ109" s="495"/>
      <c r="AK109" s="495"/>
      <c r="AL109" s="495"/>
      <c r="AM109" s="495"/>
      <c r="AN109" s="495"/>
      <c r="AO109" s="495"/>
      <c r="AP109" s="495"/>
      <c r="AQ109" s="495"/>
      <c r="AR109" s="495"/>
      <c r="AS109" s="495"/>
      <c r="AT109" s="495"/>
      <c r="AU109" s="495"/>
      <c r="AV109" s="495"/>
      <c r="AW109" s="495"/>
      <c r="AX109" s="495"/>
      <c r="AY109" s="495"/>
      <c r="AZ109" s="495"/>
      <c r="BA109" s="495"/>
      <c r="BB109" s="495"/>
      <c r="BC109" s="495"/>
      <c r="BD109" s="495"/>
      <c r="BE109" s="495"/>
      <c r="BF109" s="495"/>
      <c r="BG109" s="495"/>
      <c r="BH109" s="495"/>
      <c r="BI109" s="495"/>
      <c r="BJ109" s="495"/>
      <c r="BK109" s="495"/>
      <c r="BL109" s="495"/>
      <c r="BM109" s="495"/>
      <c r="BN109" s="495"/>
      <c r="BO109" s="495"/>
      <c r="BP109" s="495"/>
      <c r="BQ109" s="495"/>
      <c r="BR109" s="495"/>
      <c r="BS109" s="495"/>
      <c r="BT109" s="495"/>
      <c r="BU109" s="495"/>
      <c r="BV109" s="495"/>
      <c r="BW109" s="495"/>
      <c r="BX109" s="495"/>
      <c r="BY109" s="495"/>
      <c r="BZ109" s="495"/>
      <c r="CA109" s="495"/>
      <c r="CB109" s="495"/>
      <c r="CC109" s="495"/>
      <c r="CD109" s="495"/>
      <c r="CE109" s="495"/>
      <c r="CF109" s="495"/>
      <c r="CG109" s="495"/>
      <c r="CH109" s="495"/>
      <c r="CI109" s="495"/>
      <c r="CJ109" s="495"/>
      <c r="CK109" s="495"/>
      <c r="CL109" s="495"/>
      <c r="CM109" s="495"/>
      <c r="CN109" s="495"/>
      <c r="CO109" s="495"/>
      <c r="CP109" s="495"/>
      <c r="CQ109" s="495"/>
      <c r="CR109" s="495"/>
      <c r="CS109" s="495"/>
      <c r="CT109" s="495"/>
      <c r="CU109" s="495"/>
      <c r="CV109" s="495"/>
      <c r="CW109" s="495"/>
      <c r="CX109" s="495"/>
      <c r="CY109" s="495"/>
      <c r="CZ109" s="495"/>
      <c r="DA109" s="495"/>
      <c r="DB109" s="495"/>
      <c r="DC109" s="495"/>
      <c r="DD109" s="495"/>
      <c r="DE109" s="495"/>
      <c r="DF109" s="495"/>
      <c r="DG109" s="495"/>
      <c r="DH109" s="495"/>
      <c r="DI109" s="495"/>
      <c r="DJ109" s="495"/>
      <c r="DK109" s="495"/>
      <c r="DL109" s="495"/>
      <c r="DM109" s="495"/>
      <c r="DN109" s="495"/>
      <c r="DO109" s="495"/>
      <c r="DP109" s="495"/>
      <c r="DQ109" s="495"/>
      <c r="DR109" s="495"/>
      <c r="DS109" s="495"/>
      <c r="DT109" s="495"/>
      <c r="DU109" s="495"/>
      <c r="DV109" s="495"/>
      <c r="DW109" s="495"/>
      <c r="DX109" s="495"/>
      <c r="DY109" s="495"/>
      <c r="DZ109" s="495"/>
      <c r="EA109" s="495"/>
      <c r="EB109" s="495"/>
      <c r="EC109" s="495"/>
      <c r="ED109" s="495"/>
      <c r="EE109" s="495"/>
      <c r="EF109" s="495"/>
      <c r="EG109" s="495"/>
      <c r="EH109" s="495"/>
      <c r="EI109" s="495"/>
      <c r="EJ109" s="495"/>
      <c r="EK109" s="495"/>
      <c r="EL109" s="495"/>
      <c r="EM109" s="495"/>
      <c r="EN109" s="495"/>
      <c r="EO109" s="495"/>
      <c r="EP109" s="495"/>
      <c r="EQ109" s="495"/>
      <c r="ER109" s="495"/>
      <c r="ES109" s="495"/>
      <c r="ET109" s="495"/>
      <c r="EU109" s="495"/>
      <c r="EV109" s="495"/>
      <c r="EW109" s="495"/>
      <c r="EX109" s="495"/>
      <c r="EY109" s="495"/>
      <c r="EZ109" s="495"/>
      <c r="FA109" s="495"/>
      <c r="FB109" s="495"/>
      <c r="FC109" s="495"/>
      <c r="FD109" s="495"/>
      <c r="FE109" s="495"/>
      <c r="FF109" s="495"/>
      <c r="FG109" s="495"/>
      <c r="FH109" s="495"/>
      <c r="FI109" s="495"/>
      <c r="FJ109" s="495"/>
      <c r="FK109" s="495"/>
      <c r="FL109" s="495"/>
      <c r="FM109" s="495"/>
      <c r="FN109" s="495"/>
      <c r="FO109" s="495"/>
      <c r="FP109" s="495"/>
      <c r="FQ109" s="495"/>
      <c r="FR109" s="495"/>
      <c r="FS109" s="495"/>
      <c r="FT109" s="495"/>
      <c r="FU109" s="495"/>
      <c r="FV109" s="495"/>
      <c r="FW109" s="495"/>
      <c r="FX109" s="495"/>
      <c r="FY109" s="495"/>
      <c r="FZ109" s="495"/>
      <c r="GA109" s="495"/>
      <c r="GB109" s="495"/>
      <c r="GC109" s="495"/>
      <c r="GD109" s="495"/>
      <c r="GE109" s="495"/>
      <c r="GF109" s="495"/>
      <c r="GG109" s="495"/>
      <c r="GH109" s="495"/>
      <c r="GI109" s="495"/>
      <c r="GJ109" s="495"/>
      <c r="GK109" s="495"/>
      <c r="GL109" s="495"/>
      <c r="GM109" s="495"/>
      <c r="GN109" s="495"/>
      <c r="GO109" s="495"/>
      <c r="GP109" s="495"/>
      <c r="GQ109" s="495"/>
      <c r="GR109" s="495"/>
      <c r="GS109" s="495"/>
      <c r="GT109" s="495"/>
      <c r="GU109" s="495"/>
      <c r="GV109" s="495"/>
      <c r="GW109" s="495"/>
      <c r="GX109" s="495"/>
      <c r="GY109" s="495"/>
      <c r="GZ109" s="495"/>
      <c r="HA109" s="495"/>
      <c r="HB109" s="495"/>
      <c r="HC109" s="495"/>
      <c r="HD109" s="495"/>
      <c r="HE109" s="495"/>
      <c r="HF109" s="495"/>
      <c r="HG109" s="495"/>
      <c r="HH109" s="495"/>
      <c r="HI109" s="495"/>
      <c r="HJ109" s="495"/>
      <c r="HK109" s="495"/>
      <c r="HL109" s="495"/>
      <c r="HM109" s="495"/>
      <c r="HN109" s="495"/>
      <c r="HO109" s="495"/>
      <c r="HP109" s="495"/>
      <c r="HQ109" s="495"/>
      <c r="HR109" s="495"/>
      <c r="HS109" s="495"/>
      <c r="HT109" s="495"/>
      <c r="HU109" s="495"/>
      <c r="HV109" s="495"/>
      <c r="HW109" s="495"/>
      <c r="HX109" s="495"/>
      <c r="HY109" s="495"/>
      <c r="HZ109" s="495"/>
      <c r="IA109" s="495"/>
      <c r="IB109" s="495"/>
      <c r="IC109" s="495"/>
      <c r="ID109" s="495"/>
      <c r="IE109" s="495"/>
      <c r="IF109" s="495"/>
      <c r="IG109" s="495"/>
      <c r="IH109" s="495"/>
      <c r="II109" s="495"/>
      <c r="IJ109" s="495"/>
      <c r="IK109" s="495"/>
      <c r="IL109" s="495"/>
      <c r="IM109" s="495"/>
      <c r="IN109" s="495"/>
      <c r="IO109" s="495"/>
      <c r="IP109" s="495"/>
      <c r="IQ109" s="495"/>
      <c r="IR109" s="495"/>
      <c r="IS109" s="495"/>
      <c r="IT109" s="495"/>
      <c r="IU109" s="495"/>
      <c r="IV109" s="495"/>
    </row>
    <row r="110" spans="1:256" ht="57" x14ac:dyDescent="0.25">
      <c r="A110" s="503">
        <f>+A109+1</f>
        <v>2</v>
      </c>
      <c r="B110" s="148" t="s">
        <v>163</v>
      </c>
      <c r="C110" s="148" t="s">
        <v>163</v>
      </c>
      <c r="D110" s="148" t="s">
        <v>260</v>
      </c>
      <c r="E110" s="192" t="s">
        <v>276</v>
      </c>
      <c r="F110" s="161" t="s">
        <v>0</v>
      </c>
      <c r="G110" s="193">
        <v>0</v>
      </c>
      <c r="H110" s="162">
        <v>41640</v>
      </c>
      <c r="I110" s="162">
        <v>42004</v>
      </c>
      <c r="J110" s="146" t="s">
        <v>20</v>
      </c>
      <c r="K110" s="986">
        <f>12</f>
        <v>12</v>
      </c>
      <c r="L110" s="166" t="s">
        <v>112</v>
      </c>
      <c r="M110" s="166">
        <v>510</v>
      </c>
      <c r="N110" s="166" t="s">
        <v>112</v>
      </c>
      <c r="O110" s="167" t="s">
        <v>274</v>
      </c>
      <c r="P110" s="167">
        <v>31</v>
      </c>
      <c r="Q110" s="527" t="s">
        <v>275</v>
      </c>
      <c r="R110" s="8"/>
      <c r="S110" s="8"/>
      <c r="T110" s="8"/>
      <c r="U110" s="8"/>
      <c r="V110" s="8"/>
      <c r="W110" s="8"/>
      <c r="X110" s="8"/>
      <c r="Y110" s="8"/>
      <c r="Z110" s="8"/>
      <c r="AA110" s="495"/>
      <c r="AB110" s="495"/>
      <c r="AC110" s="495"/>
      <c r="AD110" s="495"/>
      <c r="AE110" s="495"/>
      <c r="AF110" s="495"/>
      <c r="AG110" s="495"/>
      <c r="AH110" s="495"/>
      <c r="AI110" s="495"/>
      <c r="AJ110" s="495"/>
      <c r="AK110" s="495"/>
      <c r="AL110" s="495"/>
      <c r="AM110" s="495"/>
      <c r="AN110" s="495"/>
      <c r="AO110" s="495"/>
      <c r="AP110" s="495"/>
      <c r="AQ110" s="495"/>
      <c r="AR110" s="495"/>
      <c r="AS110" s="495"/>
      <c r="AT110" s="495"/>
      <c r="AU110" s="495"/>
      <c r="AV110" s="495"/>
      <c r="AW110" s="495"/>
      <c r="AX110" s="495"/>
      <c r="AY110" s="495"/>
      <c r="AZ110" s="495"/>
      <c r="BA110" s="495"/>
      <c r="BB110" s="495"/>
      <c r="BC110" s="495"/>
      <c r="BD110" s="495"/>
      <c r="BE110" s="495"/>
      <c r="BF110" s="495"/>
      <c r="BG110" s="495"/>
      <c r="BH110" s="495"/>
      <c r="BI110" s="495"/>
      <c r="BJ110" s="495"/>
      <c r="BK110" s="495"/>
      <c r="BL110" s="495"/>
      <c r="BM110" s="495"/>
      <c r="BN110" s="495"/>
      <c r="BO110" s="495"/>
      <c r="BP110" s="495"/>
      <c r="BQ110" s="495"/>
      <c r="BR110" s="495"/>
      <c r="BS110" s="495"/>
      <c r="BT110" s="495"/>
      <c r="BU110" s="495"/>
      <c r="BV110" s="495"/>
      <c r="BW110" s="495"/>
      <c r="BX110" s="495"/>
      <c r="BY110" s="495"/>
      <c r="BZ110" s="495"/>
      <c r="CA110" s="495"/>
      <c r="CB110" s="495"/>
      <c r="CC110" s="495"/>
      <c r="CD110" s="495"/>
      <c r="CE110" s="495"/>
      <c r="CF110" s="495"/>
      <c r="CG110" s="495"/>
      <c r="CH110" s="495"/>
      <c r="CI110" s="495"/>
      <c r="CJ110" s="495"/>
      <c r="CK110" s="495"/>
      <c r="CL110" s="495"/>
      <c r="CM110" s="495"/>
      <c r="CN110" s="495"/>
      <c r="CO110" s="495"/>
      <c r="CP110" s="495"/>
      <c r="CQ110" s="495"/>
      <c r="CR110" s="495"/>
      <c r="CS110" s="495"/>
      <c r="CT110" s="495"/>
      <c r="CU110" s="495"/>
      <c r="CV110" s="495"/>
      <c r="CW110" s="495"/>
      <c r="CX110" s="495"/>
      <c r="CY110" s="495"/>
      <c r="CZ110" s="495"/>
      <c r="DA110" s="495"/>
      <c r="DB110" s="495"/>
      <c r="DC110" s="495"/>
      <c r="DD110" s="495"/>
      <c r="DE110" s="495"/>
      <c r="DF110" s="495"/>
      <c r="DG110" s="495"/>
      <c r="DH110" s="495"/>
      <c r="DI110" s="495"/>
      <c r="DJ110" s="495"/>
      <c r="DK110" s="495"/>
      <c r="DL110" s="495"/>
      <c r="DM110" s="495"/>
      <c r="DN110" s="495"/>
      <c r="DO110" s="495"/>
      <c r="DP110" s="495"/>
      <c r="DQ110" s="495"/>
      <c r="DR110" s="495"/>
      <c r="DS110" s="495"/>
      <c r="DT110" s="495"/>
      <c r="DU110" s="495"/>
      <c r="DV110" s="495"/>
      <c r="DW110" s="495"/>
      <c r="DX110" s="495"/>
      <c r="DY110" s="495"/>
      <c r="DZ110" s="495"/>
      <c r="EA110" s="495"/>
      <c r="EB110" s="495"/>
      <c r="EC110" s="495"/>
      <c r="ED110" s="495"/>
      <c r="EE110" s="495"/>
      <c r="EF110" s="495"/>
      <c r="EG110" s="495"/>
      <c r="EH110" s="495"/>
      <c r="EI110" s="495"/>
      <c r="EJ110" s="495"/>
      <c r="EK110" s="495"/>
      <c r="EL110" s="495"/>
      <c r="EM110" s="495"/>
      <c r="EN110" s="495"/>
      <c r="EO110" s="495"/>
      <c r="EP110" s="495"/>
      <c r="EQ110" s="495"/>
      <c r="ER110" s="495"/>
      <c r="ES110" s="495"/>
      <c r="ET110" s="495"/>
      <c r="EU110" s="495"/>
      <c r="EV110" s="495"/>
      <c r="EW110" s="495"/>
      <c r="EX110" s="495"/>
      <c r="EY110" s="495"/>
      <c r="EZ110" s="495"/>
      <c r="FA110" s="495"/>
      <c r="FB110" s="495"/>
      <c r="FC110" s="495"/>
      <c r="FD110" s="495"/>
      <c r="FE110" s="495"/>
      <c r="FF110" s="495"/>
      <c r="FG110" s="495"/>
      <c r="FH110" s="495"/>
      <c r="FI110" s="495"/>
      <c r="FJ110" s="495"/>
      <c r="FK110" s="495"/>
      <c r="FL110" s="495"/>
      <c r="FM110" s="495"/>
      <c r="FN110" s="495"/>
      <c r="FO110" s="495"/>
      <c r="FP110" s="495"/>
      <c r="FQ110" s="495"/>
      <c r="FR110" s="495"/>
      <c r="FS110" s="495"/>
      <c r="FT110" s="495"/>
      <c r="FU110" s="495"/>
      <c r="FV110" s="495"/>
      <c r="FW110" s="495"/>
      <c r="FX110" s="495"/>
      <c r="FY110" s="495"/>
      <c r="FZ110" s="495"/>
      <c r="GA110" s="495"/>
      <c r="GB110" s="495"/>
      <c r="GC110" s="495"/>
      <c r="GD110" s="495"/>
      <c r="GE110" s="495"/>
      <c r="GF110" s="495"/>
      <c r="GG110" s="495"/>
      <c r="GH110" s="495"/>
      <c r="GI110" s="495"/>
      <c r="GJ110" s="495"/>
      <c r="GK110" s="495"/>
      <c r="GL110" s="495"/>
      <c r="GM110" s="495"/>
      <c r="GN110" s="495"/>
      <c r="GO110" s="495"/>
      <c r="GP110" s="495"/>
      <c r="GQ110" s="495"/>
      <c r="GR110" s="495"/>
      <c r="GS110" s="495"/>
      <c r="GT110" s="495"/>
      <c r="GU110" s="495"/>
      <c r="GV110" s="495"/>
      <c r="GW110" s="495"/>
      <c r="GX110" s="495"/>
      <c r="GY110" s="495"/>
      <c r="GZ110" s="495"/>
      <c r="HA110" s="495"/>
      <c r="HB110" s="495"/>
      <c r="HC110" s="495"/>
      <c r="HD110" s="495"/>
      <c r="HE110" s="495"/>
      <c r="HF110" s="495"/>
      <c r="HG110" s="495"/>
      <c r="HH110" s="495"/>
      <c r="HI110" s="495"/>
      <c r="HJ110" s="495"/>
      <c r="HK110" s="495"/>
      <c r="HL110" s="495"/>
      <c r="HM110" s="495"/>
      <c r="HN110" s="495"/>
      <c r="HO110" s="495"/>
      <c r="HP110" s="495"/>
      <c r="HQ110" s="495"/>
      <c r="HR110" s="495"/>
      <c r="HS110" s="495"/>
      <c r="HT110" s="495"/>
      <c r="HU110" s="495"/>
      <c r="HV110" s="495"/>
      <c r="HW110" s="495"/>
      <c r="HX110" s="495"/>
      <c r="HY110" s="495"/>
      <c r="HZ110" s="495"/>
      <c r="IA110" s="495"/>
      <c r="IB110" s="495"/>
      <c r="IC110" s="495"/>
      <c r="ID110" s="495"/>
      <c r="IE110" s="495"/>
      <c r="IF110" s="495"/>
      <c r="IG110" s="495"/>
      <c r="IH110" s="495"/>
      <c r="II110" s="495"/>
      <c r="IJ110" s="495"/>
      <c r="IK110" s="495"/>
      <c r="IL110" s="495"/>
      <c r="IM110" s="495"/>
      <c r="IN110" s="495"/>
      <c r="IO110" s="495"/>
      <c r="IP110" s="495"/>
      <c r="IQ110" s="495"/>
      <c r="IR110" s="495"/>
      <c r="IS110" s="495"/>
      <c r="IT110" s="495"/>
      <c r="IU110" s="495"/>
      <c r="IV110" s="495"/>
    </row>
    <row r="111" spans="1:256" x14ac:dyDescent="0.25">
      <c r="A111" s="503">
        <f t="shared" ref="A111:A116" si="1">+A110+1</f>
        <v>3</v>
      </c>
      <c r="B111" s="4"/>
      <c r="C111" s="4"/>
      <c r="D111" s="4"/>
      <c r="E111" s="6"/>
      <c r="F111" s="498"/>
      <c r="G111" s="498"/>
      <c r="H111" s="498"/>
      <c r="I111" s="498"/>
      <c r="J111" s="498"/>
      <c r="K111" s="498"/>
      <c r="L111" s="498"/>
      <c r="M111" s="498"/>
      <c r="N111" s="498"/>
      <c r="O111" s="498"/>
      <c r="P111" s="498"/>
      <c r="Q111" s="498"/>
      <c r="R111" s="8"/>
      <c r="S111" s="8"/>
      <c r="T111" s="8"/>
      <c r="U111" s="8"/>
      <c r="V111" s="8"/>
      <c r="W111" s="8"/>
      <c r="X111" s="8"/>
      <c r="Y111" s="8"/>
      <c r="Z111" s="8"/>
      <c r="AA111" s="495"/>
      <c r="AB111" s="495"/>
      <c r="AC111" s="495"/>
      <c r="AD111" s="495"/>
      <c r="AE111" s="495"/>
      <c r="AF111" s="495"/>
      <c r="AG111" s="495"/>
      <c r="AH111" s="495"/>
      <c r="AI111" s="495"/>
      <c r="AJ111" s="495"/>
      <c r="AK111" s="495"/>
      <c r="AL111" s="495"/>
      <c r="AM111" s="495"/>
      <c r="AN111" s="495"/>
      <c r="AO111" s="495"/>
      <c r="AP111" s="495"/>
      <c r="AQ111" s="495"/>
      <c r="AR111" s="495"/>
      <c r="AS111" s="495"/>
      <c r="AT111" s="495"/>
      <c r="AU111" s="495"/>
      <c r="AV111" s="495"/>
      <c r="AW111" s="495"/>
      <c r="AX111" s="495"/>
      <c r="AY111" s="495"/>
      <c r="AZ111" s="495"/>
      <c r="BA111" s="495"/>
      <c r="BB111" s="495"/>
      <c r="BC111" s="495"/>
      <c r="BD111" s="495"/>
      <c r="BE111" s="495"/>
      <c r="BF111" s="495"/>
      <c r="BG111" s="495"/>
      <c r="BH111" s="495"/>
      <c r="BI111" s="495"/>
      <c r="BJ111" s="495"/>
      <c r="BK111" s="495"/>
      <c r="BL111" s="495"/>
      <c r="BM111" s="495"/>
      <c r="BN111" s="495"/>
      <c r="BO111" s="495"/>
      <c r="BP111" s="495"/>
      <c r="BQ111" s="495"/>
      <c r="BR111" s="495"/>
      <c r="BS111" s="495"/>
      <c r="BT111" s="495"/>
      <c r="BU111" s="495"/>
      <c r="BV111" s="495"/>
      <c r="BW111" s="495"/>
      <c r="BX111" s="495"/>
      <c r="BY111" s="495"/>
      <c r="BZ111" s="495"/>
      <c r="CA111" s="495"/>
      <c r="CB111" s="495"/>
      <c r="CC111" s="495"/>
      <c r="CD111" s="495"/>
      <c r="CE111" s="495"/>
      <c r="CF111" s="495"/>
      <c r="CG111" s="495"/>
      <c r="CH111" s="495"/>
      <c r="CI111" s="495"/>
      <c r="CJ111" s="495"/>
      <c r="CK111" s="495"/>
      <c r="CL111" s="495"/>
      <c r="CM111" s="495"/>
      <c r="CN111" s="495"/>
      <c r="CO111" s="495"/>
      <c r="CP111" s="495"/>
      <c r="CQ111" s="495"/>
      <c r="CR111" s="495"/>
      <c r="CS111" s="495"/>
      <c r="CT111" s="495"/>
      <c r="CU111" s="495"/>
      <c r="CV111" s="495"/>
      <c r="CW111" s="495"/>
      <c r="CX111" s="495"/>
      <c r="CY111" s="495"/>
      <c r="CZ111" s="495"/>
      <c r="DA111" s="495"/>
      <c r="DB111" s="495"/>
      <c r="DC111" s="495"/>
      <c r="DD111" s="495"/>
      <c r="DE111" s="495"/>
      <c r="DF111" s="495"/>
      <c r="DG111" s="495"/>
      <c r="DH111" s="495"/>
      <c r="DI111" s="495"/>
      <c r="DJ111" s="495"/>
      <c r="DK111" s="495"/>
      <c r="DL111" s="495"/>
      <c r="DM111" s="495"/>
      <c r="DN111" s="495"/>
      <c r="DO111" s="495"/>
      <c r="DP111" s="495"/>
      <c r="DQ111" s="495"/>
      <c r="DR111" s="495"/>
      <c r="DS111" s="495"/>
      <c r="DT111" s="495"/>
      <c r="DU111" s="495"/>
      <c r="DV111" s="495"/>
      <c r="DW111" s="495"/>
      <c r="DX111" s="495"/>
      <c r="DY111" s="495"/>
      <c r="DZ111" s="495"/>
      <c r="EA111" s="495"/>
      <c r="EB111" s="495"/>
      <c r="EC111" s="495"/>
      <c r="ED111" s="495"/>
      <c r="EE111" s="495"/>
      <c r="EF111" s="495"/>
      <c r="EG111" s="495"/>
      <c r="EH111" s="495"/>
      <c r="EI111" s="495"/>
      <c r="EJ111" s="495"/>
      <c r="EK111" s="495"/>
      <c r="EL111" s="495"/>
      <c r="EM111" s="495"/>
      <c r="EN111" s="495"/>
      <c r="EO111" s="495"/>
      <c r="EP111" s="495"/>
      <c r="EQ111" s="495"/>
      <c r="ER111" s="495"/>
      <c r="ES111" s="495"/>
      <c r="ET111" s="495"/>
      <c r="EU111" s="495"/>
      <c r="EV111" s="495"/>
      <c r="EW111" s="495"/>
      <c r="EX111" s="495"/>
      <c r="EY111" s="495"/>
      <c r="EZ111" s="495"/>
      <c r="FA111" s="495"/>
      <c r="FB111" s="495"/>
      <c r="FC111" s="495"/>
      <c r="FD111" s="495"/>
      <c r="FE111" s="495"/>
      <c r="FF111" s="495"/>
      <c r="FG111" s="495"/>
      <c r="FH111" s="495"/>
      <c r="FI111" s="495"/>
      <c r="FJ111" s="495"/>
      <c r="FK111" s="495"/>
      <c r="FL111" s="495"/>
      <c r="FM111" s="495"/>
      <c r="FN111" s="495"/>
      <c r="FO111" s="495"/>
      <c r="FP111" s="495"/>
      <c r="FQ111" s="495"/>
      <c r="FR111" s="495"/>
      <c r="FS111" s="495"/>
      <c r="FT111" s="495"/>
      <c r="FU111" s="495"/>
      <c r="FV111" s="495"/>
      <c r="FW111" s="495"/>
      <c r="FX111" s="495"/>
      <c r="FY111" s="495"/>
      <c r="FZ111" s="495"/>
      <c r="GA111" s="495"/>
      <c r="GB111" s="495"/>
      <c r="GC111" s="495"/>
      <c r="GD111" s="495"/>
      <c r="GE111" s="495"/>
      <c r="GF111" s="495"/>
      <c r="GG111" s="495"/>
      <c r="GH111" s="495"/>
      <c r="GI111" s="495"/>
      <c r="GJ111" s="495"/>
      <c r="GK111" s="495"/>
      <c r="GL111" s="495"/>
      <c r="GM111" s="495"/>
      <c r="GN111" s="495"/>
      <c r="GO111" s="495"/>
      <c r="GP111" s="495"/>
      <c r="GQ111" s="495"/>
      <c r="GR111" s="495"/>
      <c r="GS111" s="495"/>
      <c r="GT111" s="495"/>
      <c r="GU111" s="495"/>
      <c r="GV111" s="495"/>
      <c r="GW111" s="495"/>
      <c r="GX111" s="495"/>
      <c r="GY111" s="495"/>
      <c r="GZ111" s="495"/>
      <c r="HA111" s="495"/>
      <c r="HB111" s="495"/>
      <c r="HC111" s="495"/>
      <c r="HD111" s="495"/>
      <c r="HE111" s="495"/>
      <c r="HF111" s="495"/>
      <c r="HG111" s="495"/>
      <c r="HH111" s="495"/>
      <c r="HI111" s="495"/>
      <c r="HJ111" s="495"/>
      <c r="HK111" s="495"/>
      <c r="HL111" s="495"/>
      <c r="HM111" s="495"/>
      <c r="HN111" s="495"/>
      <c r="HO111" s="495"/>
      <c r="HP111" s="495"/>
      <c r="HQ111" s="495"/>
      <c r="HR111" s="495"/>
      <c r="HS111" s="495"/>
      <c r="HT111" s="495"/>
      <c r="HU111" s="495"/>
      <c r="HV111" s="495"/>
      <c r="HW111" s="495"/>
      <c r="HX111" s="495"/>
      <c r="HY111" s="495"/>
      <c r="HZ111" s="495"/>
      <c r="IA111" s="495"/>
      <c r="IB111" s="495"/>
      <c r="IC111" s="495"/>
      <c r="ID111" s="495"/>
      <c r="IE111" s="495"/>
      <c r="IF111" s="495"/>
      <c r="IG111" s="495"/>
      <c r="IH111" s="495"/>
      <c r="II111" s="495"/>
      <c r="IJ111" s="495"/>
      <c r="IK111" s="495"/>
      <c r="IL111" s="495"/>
      <c r="IM111" s="495"/>
      <c r="IN111" s="495"/>
      <c r="IO111" s="495"/>
      <c r="IP111" s="495"/>
      <c r="IQ111" s="495"/>
      <c r="IR111" s="495"/>
      <c r="IS111" s="495"/>
      <c r="IT111" s="495"/>
      <c r="IU111" s="495"/>
      <c r="IV111" s="495"/>
    </row>
    <row r="112" spans="1:256" x14ac:dyDescent="0.25">
      <c r="A112" s="503">
        <f t="shared" si="1"/>
        <v>4</v>
      </c>
      <c r="B112" s="4"/>
      <c r="C112" s="5"/>
      <c r="D112" s="4"/>
      <c r="E112" s="27"/>
      <c r="F112" s="28"/>
      <c r="G112" s="24"/>
      <c r="H112" s="24"/>
      <c r="I112" s="24"/>
      <c r="J112" s="21"/>
      <c r="K112" s="24"/>
      <c r="L112" s="24"/>
      <c r="M112" s="24"/>
      <c r="N112" s="24"/>
      <c r="O112" s="24"/>
      <c r="P112" s="24"/>
      <c r="Q112" s="498"/>
      <c r="R112" s="8"/>
      <c r="S112" s="8"/>
      <c r="T112" s="8"/>
      <c r="U112" s="8"/>
      <c r="V112" s="8"/>
      <c r="W112" s="8"/>
      <c r="X112" s="8"/>
      <c r="Y112" s="8"/>
      <c r="Z112" s="8"/>
      <c r="AA112" s="495"/>
      <c r="AB112" s="495"/>
      <c r="AC112" s="495"/>
      <c r="AD112" s="495"/>
      <c r="AE112" s="495"/>
      <c r="AF112" s="495"/>
      <c r="AG112" s="495"/>
      <c r="AH112" s="495"/>
      <c r="AI112" s="495"/>
      <c r="AJ112" s="495"/>
      <c r="AK112" s="495"/>
      <c r="AL112" s="495"/>
      <c r="AM112" s="495"/>
      <c r="AN112" s="495"/>
      <c r="AO112" s="495"/>
      <c r="AP112" s="495"/>
      <c r="AQ112" s="495"/>
      <c r="AR112" s="495"/>
      <c r="AS112" s="495"/>
      <c r="AT112" s="495"/>
      <c r="AU112" s="495"/>
      <c r="AV112" s="495"/>
      <c r="AW112" s="495"/>
      <c r="AX112" s="495"/>
      <c r="AY112" s="495"/>
      <c r="AZ112" s="495"/>
      <c r="BA112" s="495"/>
      <c r="BB112" s="495"/>
      <c r="BC112" s="495"/>
      <c r="BD112" s="495"/>
      <c r="BE112" s="495"/>
      <c r="BF112" s="495"/>
      <c r="BG112" s="495"/>
      <c r="BH112" s="495"/>
      <c r="BI112" s="495"/>
      <c r="BJ112" s="495"/>
      <c r="BK112" s="495"/>
      <c r="BL112" s="495"/>
      <c r="BM112" s="495"/>
      <c r="BN112" s="495"/>
      <c r="BO112" s="495"/>
      <c r="BP112" s="495"/>
      <c r="BQ112" s="495"/>
      <c r="BR112" s="495"/>
      <c r="BS112" s="495"/>
      <c r="BT112" s="495"/>
      <c r="BU112" s="495"/>
      <c r="BV112" s="495"/>
      <c r="BW112" s="495"/>
      <c r="BX112" s="495"/>
      <c r="BY112" s="495"/>
      <c r="BZ112" s="495"/>
      <c r="CA112" s="495"/>
      <c r="CB112" s="495"/>
      <c r="CC112" s="495"/>
      <c r="CD112" s="495"/>
      <c r="CE112" s="495"/>
      <c r="CF112" s="495"/>
      <c r="CG112" s="495"/>
      <c r="CH112" s="495"/>
      <c r="CI112" s="495"/>
      <c r="CJ112" s="495"/>
      <c r="CK112" s="495"/>
      <c r="CL112" s="495"/>
      <c r="CM112" s="495"/>
      <c r="CN112" s="495"/>
      <c r="CO112" s="495"/>
      <c r="CP112" s="495"/>
      <c r="CQ112" s="495"/>
      <c r="CR112" s="495"/>
      <c r="CS112" s="495"/>
      <c r="CT112" s="495"/>
      <c r="CU112" s="495"/>
      <c r="CV112" s="495"/>
      <c r="CW112" s="495"/>
      <c r="CX112" s="495"/>
      <c r="CY112" s="495"/>
      <c r="CZ112" s="495"/>
      <c r="DA112" s="495"/>
      <c r="DB112" s="495"/>
      <c r="DC112" s="495"/>
      <c r="DD112" s="495"/>
      <c r="DE112" s="495"/>
      <c r="DF112" s="495"/>
      <c r="DG112" s="495"/>
      <c r="DH112" s="495"/>
      <c r="DI112" s="495"/>
      <c r="DJ112" s="495"/>
      <c r="DK112" s="495"/>
      <c r="DL112" s="495"/>
      <c r="DM112" s="495"/>
      <c r="DN112" s="495"/>
      <c r="DO112" s="495"/>
      <c r="DP112" s="495"/>
      <c r="DQ112" s="495"/>
      <c r="DR112" s="495"/>
      <c r="DS112" s="495"/>
      <c r="DT112" s="495"/>
      <c r="DU112" s="495"/>
      <c r="DV112" s="495"/>
      <c r="DW112" s="495"/>
      <c r="DX112" s="495"/>
      <c r="DY112" s="495"/>
      <c r="DZ112" s="495"/>
      <c r="EA112" s="495"/>
      <c r="EB112" s="495"/>
      <c r="EC112" s="495"/>
      <c r="ED112" s="495"/>
      <c r="EE112" s="495"/>
      <c r="EF112" s="495"/>
      <c r="EG112" s="495"/>
      <c r="EH112" s="495"/>
      <c r="EI112" s="495"/>
      <c r="EJ112" s="495"/>
      <c r="EK112" s="495"/>
      <c r="EL112" s="495"/>
      <c r="EM112" s="495"/>
      <c r="EN112" s="495"/>
      <c r="EO112" s="495"/>
      <c r="EP112" s="495"/>
      <c r="EQ112" s="495"/>
      <c r="ER112" s="495"/>
      <c r="ES112" s="495"/>
      <c r="ET112" s="495"/>
      <c r="EU112" s="495"/>
      <c r="EV112" s="495"/>
      <c r="EW112" s="495"/>
      <c r="EX112" s="495"/>
      <c r="EY112" s="495"/>
      <c r="EZ112" s="495"/>
      <c r="FA112" s="495"/>
      <c r="FB112" s="495"/>
      <c r="FC112" s="495"/>
      <c r="FD112" s="495"/>
      <c r="FE112" s="495"/>
      <c r="FF112" s="495"/>
      <c r="FG112" s="495"/>
      <c r="FH112" s="495"/>
      <c r="FI112" s="495"/>
      <c r="FJ112" s="495"/>
      <c r="FK112" s="495"/>
      <c r="FL112" s="495"/>
      <c r="FM112" s="495"/>
      <c r="FN112" s="495"/>
      <c r="FO112" s="495"/>
      <c r="FP112" s="495"/>
      <c r="FQ112" s="495"/>
      <c r="FR112" s="495"/>
      <c r="FS112" s="495"/>
      <c r="FT112" s="495"/>
      <c r="FU112" s="495"/>
      <c r="FV112" s="495"/>
      <c r="FW112" s="495"/>
      <c r="FX112" s="495"/>
      <c r="FY112" s="495"/>
      <c r="FZ112" s="495"/>
      <c r="GA112" s="495"/>
      <c r="GB112" s="495"/>
      <c r="GC112" s="495"/>
      <c r="GD112" s="495"/>
      <c r="GE112" s="495"/>
      <c r="GF112" s="495"/>
      <c r="GG112" s="495"/>
      <c r="GH112" s="495"/>
      <c r="GI112" s="495"/>
      <c r="GJ112" s="495"/>
      <c r="GK112" s="495"/>
      <c r="GL112" s="495"/>
      <c r="GM112" s="495"/>
      <c r="GN112" s="495"/>
      <c r="GO112" s="495"/>
      <c r="GP112" s="495"/>
      <c r="GQ112" s="495"/>
      <c r="GR112" s="495"/>
      <c r="GS112" s="495"/>
      <c r="GT112" s="495"/>
      <c r="GU112" s="495"/>
      <c r="GV112" s="495"/>
      <c r="GW112" s="495"/>
      <c r="GX112" s="495"/>
      <c r="GY112" s="495"/>
      <c r="GZ112" s="495"/>
      <c r="HA112" s="495"/>
      <c r="HB112" s="495"/>
      <c r="HC112" s="495"/>
      <c r="HD112" s="495"/>
      <c r="HE112" s="495"/>
      <c r="HF112" s="495"/>
      <c r="HG112" s="495"/>
      <c r="HH112" s="495"/>
      <c r="HI112" s="495"/>
      <c r="HJ112" s="495"/>
      <c r="HK112" s="495"/>
      <c r="HL112" s="495"/>
      <c r="HM112" s="495"/>
      <c r="HN112" s="495"/>
      <c r="HO112" s="495"/>
      <c r="HP112" s="495"/>
      <c r="HQ112" s="495"/>
      <c r="HR112" s="495"/>
      <c r="HS112" s="495"/>
      <c r="HT112" s="495"/>
      <c r="HU112" s="495"/>
      <c r="HV112" s="495"/>
      <c r="HW112" s="495"/>
      <c r="HX112" s="495"/>
      <c r="HY112" s="495"/>
      <c r="HZ112" s="495"/>
      <c r="IA112" s="495"/>
      <c r="IB112" s="495"/>
      <c r="IC112" s="495"/>
      <c r="ID112" s="495"/>
      <c r="IE112" s="495"/>
      <c r="IF112" s="495"/>
      <c r="IG112" s="495"/>
      <c r="IH112" s="495"/>
      <c r="II112" s="495"/>
      <c r="IJ112" s="495"/>
      <c r="IK112" s="495"/>
      <c r="IL112" s="495"/>
      <c r="IM112" s="495"/>
      <c r="IN112" s="495"/>
      <c r="IO112" s="495"/>
      <c r="IP112" s="495"/>
      <c r="IQ112" s="495"/>
      <c r="IR112" s="495"/>
      <c r="IS112" s="495"/>
      <c r="IT112" s="495"/>
      <c r="IU112" s="495"/>
      <c r="IV112" s="495"/>
    </row>
    <row r="113" spans="1:256" x14ac:dyDescent="0.25">
      <c r="A113" s="503">
        <f t="shared" si="1"/>
        <v>5</v>
      </c>
      <c r="B113" s="4"/>
      <c r="C113" s="5"/>
      <c r="D113" s="4"/>
      <c r="E113" s="27"/>
      <c r="F113" s="28"/>
      <c r="G113" s="28"/>
      <c r="H113" s="28"/>
      <c r="I113" s="21"/>
      <c r="J113" s="21"/>
      <c r="K113" s="21"/>
      <c r="L113" s="21"/>
      <c r="M113" s="24"/>
      <c r="N113" s="24"/>
      <c r="O113" s="25"/>
      <c r="P113" s="25"/>
      <c r="Q113" s="498"/>
      <c r="R113" s="8"/>
      <c r="S113" s="8"/>
      <c r="T113" s="8"/>
      <c r="U113" s="8"/>
      <c r="V113" s="8"/>
      <c r="W113" s="8"/>
      <c r="X113" s="8"/>
      <c r="Y113" s="8"/>
      <c r="Z113" s="8"/>
      <c r="AA113" s="495"/>
      <c r="AB113" s="495"/>
      <c r="AC113" s="495"/>
      <c r="AD113" s="495"/>
      <c r="AE113" s="495"/>
      <c r="AF113" s="495"/>
      <c r="AG113" s="495"/>
      <c r="AH113" s="495"/>
      <c r="AI113" s="495"/>
      <c r="AJ113" s="495"/>
      <c r="AK113" s="495"/>
      <c r="AL113" s="495"/>
      <c r="AM113" s="495"/>
      <c r="AN113" s="495"/>
      <c r="AO113" s="495"/>
      <c r="AP113" s="495"/>
      <c r="AQ113" s="495"/>
      <c r="AR113" s="495"/>
      <c r="AS113" s="495"/>
      <c r="AT113" s="495"/>
      <c r="AU113" s="495"/>
      <c r="AV113" s="495"/>
      <c r="AW113" s="495"/>
      <c r="AX113" s="495"/>
      <c r="AY113" s="495"/>
      <c r="AZ113" s="495"/>
      <c r="BA113" s="495"/>
      <c r="BB113" s="495"/>
      <c r="BC113" s="495"/>
      <c r="BD113" s="495"/>
      <c r="BE113" s="495"/>
      <c r="BF113" s="495"/>
      <c r="BG113" s="495"/>
      <c r="BH113" s="495"/>
      <c r="BI113" s="495"/>
      <c r="BJ113" s="495"/>
      <c r="BK113" s="495"/>
      <c r="BL113" s="495"/>
      <c r="BM113" s="495"/>
      <c r="BN113" s="495"/>
      <c r="BO113" s="495"/>
      <c r="BP113" s="495"/>
      <c r="BQ113" s="495"/>
      <c r="BR113" s="495"/>
      <c r="BS113" s="495"/>
      <c r="BT113" s="495"/>
      <c r="BU113" s="495"/>
      <c r="BV113" s="495"/>
      <c r="BW113" s="495"/>
      <c r="BX113" s="495"/>
      <c r="BY113" s="495"/>
      <c r="BZ113" s="495"/>
      <c r="CA113" s="495"/>
      <c r="CB113" s="495"/>
      <c r="CC113" s="495"/>
      <c r="CD113" s="495"/>
      <c r="CE113" s="495"/>
      <c r="CF113" s="495"/>
      <c r="CG113" s="495"/>
      <c r="CH113" s="495"/>
      <c r="CI113" s="495"/>
      <c r="CJ113" s="495"/>
      <c r="CK113" s="495"/>
      <c r="CL113" s="495"/>
      <c r="CM113" s="495"/>
      <c r="CN113" s="495"/>
      <c r="CO113" s="495"/>
      <c r="CP113" s="495"/>
      <c r="CQ113" s="495"/>
      <c r="CR113" s="495"/>
      <c r="CS113" s="495"/>
      <c r="CT113" s="495"/>
      <c r="CU113" s="495"/>
      <c r="CV113" s="495"/>
      <c r="CW113" s="495"/>
      <c r="CX113" s="495"/>
      <c r="CY113" s="495"/>
      <c r="CZ113" s="495"/>
      <c r="DA113" s="495"/>
      <c r="DB113" s="495"/>
      <c r="DC113" s="495"/>
      <c r="DD113" s="495"/>
      <c r="DE113" s="495"/>
      <c r="DF113" s="495"/>
      <c r="DG113" s="495"/>
      <c r="DH113" s="495"/>
      <c r="DI113" s="495"/>
      <c r="DJ113" s="495"/>
      <c r="DK113" s="495"/>
      <c r="DL113" s="495"/>
      <c r="DM113" s="495"/>
      <c r="DN113" s="495"/>
      <c r="DO113" s="495"/>
      <c r="DP113" s="495"/>
      <c r="DQ113" s="495"/>
      <c r="DR113" s="495"/>
      <c r="DS113" s="495"/>
      <c r="DT113" s="495"/>
      <c r="DU113" s="495"/>
      <c r="DV113" s="495"/>
      <c r="DW113" s="495"/>
      <c r="DX113" s="495"/>
      <c r="DY113" s="495"/>
      <c r="DZ113" s="495"/>
      <c r="EA113" s="495"/>
      <c r="EB113" s="495"/>
      <c r="EC113" s="495"/>
      <c r="ED113" s="495"/>
      <c r="EE113" s="495"/>
      <c r="EF113" s="495"/>
      <c r="EG113" s="495"/>
      <c r="EH113" s="495"/>
      <c r="EI113" s="495"/>
      <c r="EJ113" s="495"/>
      <c r="EK113" s="495"/>
      <c r="EL113" s="495"/>
      <c r="EM113" s="495"/>
      <c r="EN113" s="495"/>
      <c r="EO113" s="495"/>
      <c r="EP113" s="495"/>
      <c r="EQ113" s="495"/>
      <c r="ER113" s="495"/>
      <c r="ES113" s="495"/>
      <c r="ET113" s="495"/>
      <c r="EU113" s="495"/>
      <c r="EV113" s="495"/>
      <c r="EW113" s="495"/>
      <c r="EX113" s="495"/>
      <c r="EY113" s="495"/>
      <c r="EZ113" s="495"/>
      <c r="FA113" s="495"/>
      <c r="FB113" s="495"/>
      <c r="FC113" s="495"/>
      <c r="FD113" s="495"/>
      <c r="FE113" s="495"/>
      <c r="FF113" s="495"/>
      <c r="FG113" s="495"/>
      <c r="FH113" s="495"/>
      <c r="FI113" s="495"/>
      <c r="FJ113" s="495"/>
      <c r="FK113" s="495"/>
      <c r="FL113" s="495"/>
      <c r="FM113" s="495"/>
      <c r="FN113" s="495"/>
      <c r="FO113" s="495"/>
      <c r="FP113" s="495"/>
      <c r="FQ113" s="495"/>
      <c r="FR113" s="495"/>
      <c r="FS113" s="495"/>
      <c r="FT113" s="495"/>
      <c r="FU113" s="495"/>
      <c r="FV113" s="495"/>
      <c r="FW113" s="495"/>
      <c r="FX113" s="495"/>
      <c r="FY113" s="495"/>
      <c r="FZ113" s="495"/>
      <c r="GA113" s="495"/>
      <c r="GB113" s="495"/>
      <c r="GC113" s="495"/>
      <c r="GD113" s="495"/>
      <c r="GE113" s="495"/>
      <c r="GF113" s="495"/>
      <c r="GG113" s="495"/>
      <c r="GH113" s="495"/>
      <c r="GI113" s="495"/>
      <c r="GJ113" s="495"/>
      <c r="GK113" s="495"/>
      <c r="GL113" s="495"/>
      <c r="GM113" s="495"/>
      <c r="GN113" s="495"/>
      <c r="GO113" s="495"/>
      <c r="GP113" s="495"/>
      <c r="GQ113" s="495"/>
      <c r="GR113" s="495"/>
      <c r="GS113" s="495"/>
      <c r="GT113" s="495"/>
      <c r="GU113" s="495"/>
      <c r="GV113" s="495"/>
      <c r="GW113" s="495"/>
      <c r="GX113" s="495"/>
      <c r="GY113" s="495"/>
      <c r="GZ113" s="495"/>
      <c r="HA113" s="495"/>
      <c r="HB113" s="495"/>
      <c r="HC113" s="495"/>
      <c r="HD113" s="495"/>
      <c r="HE113" s="495"/>
      <c r="HF113" s="495"/>
      <c r="HG113" s="495"/>
      <c r="HH113" s="495"/>
      <c r="HI113" s="495"/>
      <c r="HJ113" s="495"/>
      <c r="HK113" s="495"/>
      <c r="HL113" s="495"/>
      <c r="HM113" s="495"/>
      <c r="HN113" s="495"/>
      <c r="HO113" s="495"/>
      <c r="HP113" s="495"/>
      <c r="HQ113" s="495"/>
      <c r="HR113" s="495"/>
      <c r="HS113" s="495"/>
      <c r="HT113" s="495"/>
      <c r="HU113" s="495"/>
      <c r="HV113" s="495"/>
      <c r="HW113" s="495"/>
      <c r="HX113" s="495"/>
      <c r="HY113" s="495"/>
      <c r="HZ113" s="495"/>
      <c r="IA113" s="495"/>
      <c r="IB113" s="495"/>
      <c r="IC113" s="495"/>
      <c r="ID113" s="495"/>
      <c r="IE113" s="495"/>
      <c r="IF113" s="495"/>
      <c r="IG113" s="495"/>
      <c r="IH113" s="495"/>
      <c r="II113" s="495"/>
      <c r="IJ113" s="495"/>
      <c r="IK113" s="495"/>
      <c r="IL113" s="495"/>
      <c r="IM113" s="495"/>
      <c r="IN113" s="495"/>
      <c r="IO113" s="495"/>
      <c r="IP113" s="495"/>
      <c r="IQ113" s="495"/>
      <c r="IR113" s="495"/>
      <c r="IS113" s="495"/>
      <c r="IT113" s="495"/>
      <c r="IU113" s="495"/>
      <c r="IV113" s="495"/>
    </row>
    <row r="114" spans="1:256" x14ac:dyDescent="0.25">
      <c r="A114" s="503">
        <f t="shared" si="1"/>
        <v>6</v>
      </c>
      <c r="B114" s="4"/>
      <c r="C114" s="5"/>
      <c r="D114" s="4"/>
      <c r="E114" s="27"/>
      <c r="F114" s="28"/>
      <c r="G114" s="28"/>
      <c r="H114" s="28"/>
      <c r="I114" s="21"/>
      <c r="J114" s="21"/>
      <c r="K114" s="21"/>
      <c r="L114" s="21"/>
      <c r="M114" s="24"/>
      <c r="N114" s="24"/>
      <c r="O114" s="25"/>
      <c r="P114" s="25"/>
      <c r="Q114" s="498"/>
      <c r="R114" s="8"/>
      <c r="S114" s="8"/>
      <c r="T114" s="8"/>
      <c r="U114" s="8"/>
      <c r="V114" s="8"/>
      <c r="W114" s="8"/>
      <c r="X114" s="8"/>
      <c r="Y114" s="8"/>
      <c r="Z114" s="8"/>
      <c r="AA114" s="495"/>
      <c r="AB114" s="495"/>
      <c r="AC114" s="495"/>
      <c r="AD114" s="495"/>
      <c r="AE114" s="495"/>
      <c r="AF114" s="495"/>
      <c r="AG114" s="495"/>
      <c r="AH114" s="495"/>
      <c r="AI114" s="495"/>
      <c r="AJ114" s="495"/>
      <c r="AK114" s="495"/>
      <c r="AL114" s="495"/>
      <c r="AM114" s="495"/>
      <c r="AN114" s="495"/>
      <c r="AO114" s="495"/>
      <c r="AP114" s="495"/>
      <c r="AQ114" s="495"/>
      <c r="AR114" s="495"/>
      <c r="AS114" s="495"/>
      <c r="AT114" s="495"/>
      <c r="AU114" s="495"/>
      <c r="AV114" s="495"/>
      <c r="AW114" s="495"/>
      <c r="AX114" s="495"/>
      <c r="AY114" s="495"/>
      <c r="AZ114" s="495"/>
      <c r="BA114" s="495"/>
      <c r="BB114" s="495"/>
      <c r="BC114" s="495"/>
      <c r="BD114" s="495"/>
      <c r="BE114" s="495"/>
      <c r="BF114" s="495"/>
      <c r="BG114" s="495"/>
      <c r="BH114" s="495"/>
      <c r="BI114" s="495"/>
      <c r="BJ114" s="495"/>
      <c r="BK114" s="495"/>
      <c r="BL114" s="495"/>
      <c r="BM114" s="495"/>
      <c r="BN114" s="495"/>
      <c r="BO114" s="495"/>
      <c r="BP114" s="495"/>
      <c r="BQ114" s="495"/>
      <c r="BR114" s="495"/>
      <c r="BS114" s="495"/>
      <c r="BT114" s="495"/>
      <c r="BU114" s="495"/>
      <c r="BV114" s="495"/>
      <c r="BW114" s="495"/>
      <c r="BX114" s="495"/>
      <c r="BY114" s="495"/>
      <c r="BZ114" s="495"/>
      <c r="CA114" s="495"/>
      <c r="CB114" s="495"/>
      <c r="CC114" s="495"/>
      <c r="CD114" s="495"/>
      <c r="CE114" s="495"/>
      <c r="CF114" s="495"/>
      <c r="CG114" s="495"/>
      <c r="CH114" s="495"/>
      <c r="CI114" s="495"/>
      <c r="CJ114" s="495"/>
      <c r="CK114" s="495"/>
      <c r="CL114" s="495"/>
      <c r="CM114" s="495"/>
      <c r="CN114" s="495"/>
      <c r="CO114" s="495"/>
      <c r="CP114" s="495"/>
      <c r="CQ114" s="495"/>
      <c r="CR114" s="495"/>
      <c r="CS114" s="495"/>
      <c r="CT114" s="495"/>
      <c r="CU114" s="495"/>
      <c r="CV114" s="495"/>
      <c r="CW114" s="495"/>
      <c r="CX114" s="495"/>
      <c r="CY114" s="495"/>
      <c r="CZ114" s="495"/>
      <c r="DA114" s="495"/>
      <c r="DB114" s="495"/>
      <c r="DC114" s="495"/>
      <c r="DD114" s="495"/>
      <c r="DE114" s="495"/>
      <c r="DF114" s="495"/>
      <c r="DG114" s="495"/>
      <c r="DH114" s="495"/>
      <c r="DI114" s="495"/>
      <c r="DJ114" s="495"/>
      <c r="DK114" s="495"/>
      <c r="DL114" s="495"/>
      <c r="DM114" s="495"/>
      <c r="DN114" s="495"/>
      <c r="DO114" s="495"/>
      <c r="DP114" s="495"/>
      <c r="DQ114" s="495"/>
      <c r="DR114" s="495"/>
      <c r="DS114" s="495"/>
      <c r="DT114" s="495"/>
      <c r="DU114" s="495"/>
      <c r="DV114" s="495"/>
      <c r="DW114" s="495"/>
      <c r="DX114" s="495"/>
      <c r="DY114" s="495"/>
      <c r="DZ114" s="495"/>
      <c r="EA114" s="495"/>
      <c r="EB114" s="495"/>
      <c r="EC114" s="495"/>
      <c r="ED114" s="495"/>
      <c r="EE114" s="495"/>
      <c r="EF114" s="495"/>
      <c r="EG114" s="495"/>
      <c r="EH114" s="495"/>
      <c r="EI114" s="495"/>
      <c r="EJ114" s="495"/>
      <c r="EK114" s="495"/>
      <c r="EL114" s="495"/>
      <c r="EM114" s="495"/>
      <c r="EN114" s="495"/>
      <c r="EO114" s="495"/>
      <c r="EP114" s="495"/>
      <c r="EQ114" s="495"/>
      <c r="ER114" s="495"/>
      <c r="ES114" s="495"/>
      <c r="ET114" s="495"/>
      <c r="EU114" s="495"/>
      <c r="EV114" s="495"/>
      <c r="EW114" s="495"/>
      <c r="EX114" s="495"/>
      <c r="EY114" s="495"/>
      <c r="EZ114" s="495"/>
      <c r="FA114" s="495"/>
      <c r="FB114" s="495"/>
      <c r="FC114" s="495"/>
      <c r="FD114" s="495"/>
      <c r="FE114" s="495"/>
      <c r="FF114" s="495"/>
      <c r="FG114" s="495"/>
      <c r="FH114" s="495"/>
      <c r="FI114" s="495"/>
      <c r="FJ114" s="495"/>
      <c r="FK114" s="495"/>
      <c r="FL114" s="495"/>
      <c r="FM114" s="495"/>
      <c r="FN114" s="495"/>
      <c r="FO114" s="495"/>
      <c r="FP114" s="495"/>
      <c r="FQ114" s="495"/>
      <c r="FR114" s="495"/>
      <c r="FS114" s="495"/>
      <c r="FT114" s="495"/>
      <c r="FU114" s="495"/>
      <c r="FV114" s="495"/>
      <c r="FW114" s="495"/>
      <c r="FX114" s="495"/>
      <c r="FY114" s="495"/>
      <c r="FZ114" s="495"/>
      <c r="GA114" s="495"/>
      <c r="GB114" s="495"/>
      <c r="GC114" s="495"/>
      <c r="GD114" s="495"/>
      <c r="GE114" s="495"/>
      <c r="GF114" s="495"/>
      <c r="GG114" s="495"/>
      <c r="GH114" s="495"/>
      <c r="GI114" s="495"/>
      <c r="GJ114" s="495"/>
      <c r="GK114" s="495"/>
      <c r="GL114" s="495"/>
      <c r="GM114" s="495"/>
      <c r="GN114" s="495"/>
      <c r="GO114" s="495"/>
      <c r="GP114" s="495"/>
      <c r="GQ114" s="495"/>
      <c r="GR114" s="495"/>
      <c r="GS114" s="495"/>
      <c r="GT114" s="495"/>
      <c r="GU114" s="495"/>
      <c r="GV114" s="495"/>
      <c r="GW114" s="495"/>
      <c r="GX114" s="495"/>
      <c r="GY114" s="495"/>
      <c r="GZ114" s="495"/>
      <c r="HA114" s="495"/>
      <c r="HB114" s="495"/>
      <c r="HC114" s="495"/>
      <c r="HD114" s="495"/>
      <c r="HE114" s="495"/>
      <c r="HF114" s="495"/>
      <c r="HG114" s="495"/>
      <c r="HH114" s="495"/>
      <c r="HI114" s="495"/>
      <c r="HJ114" s="495"/>
      <c r="HK114" s="495"/>
      <c r="HL114" s="495"/>
      <c r="HM114" s="495"/>
      <c r="HN114" s="495"/>
      <c r="HO114" s="495"/>
      <c r="HP114" s="495"/>
      <c r="HQ114" s="495"/>
      <c r="HR114" s="495"/>
      <c r="HS114" s="495"/>
      <c r="HT114" s="495"/>
      <c r="HU114" s="495"/>
      <c r="HV114" s="495"/>
      <c r="HW114" s="495"/>
      <c r="HX114" s="495"/>
      <c r="HY114" s="495"/>
      <c r="HZ114" s="495"/>
      <c r="IA114" s="495"/>
      <c r="IB114" s="495"/>
      <c r="IC114" s="495"/>
      <c r="ID114" s="495"/>
      <c r="IE114" s="495"/>
      <c r="IF114" s="495"/>
      <c r="IG114" s="495"/>
      <c r="IH114" s="495"/>
      <c r="II114" s="495"/>
      <c r="IJ114" s="495"/>
      <c r="IK114" s="495"/>
      <c r="IL114" s="495"/>
      <c r="IM114" s="495"/>
      <c r="IN114" s="495"/>
      <c r="IO114" s="495"/>
      <c r="IP114" s="495"/>
      <c r="IQ114" s="495"/>
      <c r="IR114" s="495"/>
      <c r="IS114" s="495"/>
      <c r="IT114" s="495"/>
      <c r="IU114" s="495"/>
      <c r="IV114" s="495"/>
    </row>
    <row r="115" spans="1:256" x14ac:dyDescent="0.25">
      <c r="A115" s="503">
        <f t="shared" si="1"/>
        <v>7</v>
      </c>
      <c r="B115" s="4"/>
      <c r="C115" s="5"/>
      <c r="D115" s="4"/>
      <c r="E115" s="27"/>
      <c r="F115" s="28"/>
      <c r="G115" s="28"/>
      <c r="H115" s="28"/>
      <c r="I115" s="21"/>
      <c r="J115" s="21"/>
      <c r="K115" s="21"/>
      <c r="L115" s="21"/>
      <c r="M115" s="24"/>
      <c r="N115" s="24"/>
      <c r="O115" s="25"/>
      <c r="P115" s="25"/>
      <c r="Q115" s="498"/>
      <c r="R115" s="8"/>
      <c r="S115" s="8"/>
      <c r="T115" s="8"/>
      <c r="U115" s="8"/>
      <c r="V115" s="8"/>
      <c r="W115" s="8"/>
      <c r="X115" s="8"/>
      <c r="Y115" s="8"/>
      <c r="Z115" s="8"/>
      <c r="AA115" s="495"/>
      <c r="AB115" s="495"/>
      <c r="AC115" s="495"/>
      <c r="AD115" s="495"/>
      <c r="AE115" s="495"/>
      <c r="AF115" s="495"/>
      <c r="AG115" s="495"/>
      <c r="AH115" s="495"/>
      <c r="AI115" s="495"/>
      <c r="AJ115" s="495"/>
      <c r="AK115" s="495"/>
      <c r="AL115" s="495"/>
      <c r="AM115" s="495"/>
      <c r="AN115" s="495"/>
      <c r="AO115" s="495"/>
      <c r="AP115" s="495"/>
      <c r="AQ115" s="495"/>
      <c r="AR115" s="495"/>
      <c r="AS115" s="495"/>
      <c r="AT115" s="495"/>
      <c r="AU115" s="495"/>
      <c r="AV115" s="495"/>
      <c r="AW115" s="495"/>
      <c r="AX115" s="495"/>
      <c r="AY115" s="495"/>
      <c r="AZ115" s="495"/>
      <c r="BA115" s="495"/>
      <c r="BB115" s="495"/>
      <c r="BC115" s="495"/>
      <c r="BD115" s="495"/>
      <c r="BE115" s="495"/>
      <c r="BF115" s="495"/>
      <c r="BG115" s="495"/>
      <c r="BH115" s="495"/>
      <c r="BI115" s="495"/>
      <c r="BJ115" s="495"/>
      <c r="BK115" s="495"/>
      <c r="BL115" s="495"/>
      <c r="BM115" s="495"/>
      <c r="BN115" s="495"/>
      <c r="BO115" s="495"/>
      <c r="BP115" s="495"/>
      <c r="BQ115" s="495"/>
      <c r="BR115" s="495"/>
      <c r="BS115" s="495"/>
      <c r="BT115" s="495"/>
      <c r="BU115" s="495"/>
      <c r="BV115" s="495"/>
      <c r="BW115" s="495"/>
      <c r="BX115" s="495"/>
      <c r="BY115" s="495"/>
      <c r="BZ115" s="495"/>
      <c r="CA115" s="495"/>
      <c r="CB115" s="495"/>
      <c r="CC115" s="495"/>
      <c r="CD115" s="495"/>
      <c r="CE115" s="495"/>
      <c r="CF115" s="495"/>
      <c r="CG115" s="495"/>
      <c r="CH115" s="495"/>
      <c r="CI115" s="495"/>
      <c r="CJ115" s="495"/>
      <c r="CK115" s="495"/>
      <c r="CL115" s="495"/>
      <c r="CM115" s="495"/>
      <c r="CN115" s="495"/>
      <c r="CO115" s="495"/>
      <c r="CP115" s="495"/>
      <c r="CQ115" s="495"/>
      <c r="CR115" s="495"/>
      <c r="CS115" s="495"/>
      <c r="CT115" s="495"/>
      <c r="CU115" s="495"/>
      <c r="CV115" s="495"/>
      <c r="CW115" s="495"/>
      <c r="CX115" s="495"/>
      <c r="CY115" s="495"/>
      <c r="CZ115" s="495"/>
      <c r="DA115" s="495"/>
      <c r="DB115" s="495"/>
      <c r="DC115" s="495"/>
      <c r="DD115" s="495"/>
      <c r="DE115" s="495"/>
      <c r="DF115" s="495"/>
      <c r="DG115" s="495"/>
      <c r="DH115" s="495"/>
      <c r="DI115" s="495"/>
      <c r="DJ115" s="495"/>
      <c r="DK115" s="495"/>
      <c r="DL115" s="495"/>
      <c r="DM115" s="495"/>
      <c r="DN115" s="495"/>
      <c r="DO115" s="495"/>
      <c r="DP115" s="495"/>
      <c r="DQ115" s="495"/>
      <c r="DR115" s="495"/>
      <c r="DS115" s="495"/>
      <c r="DT115" s="495"/>
      <c r="DU115" s="495"/>
      <c r="DV115" s="495"/>
      <c r="DW115" s="495"/>
      <c r="DX115" s="495"/>
      <c r="DY115" s="495"/>
      <c r="DZ115" s="495"/>
      <c r="EA115" s="495"/>
      <c r="EB115" s="495"/>
      <c r="EC115" s="495"/>
      <c r="ED115" s="495"/>
      <c r="EE115" s="495"/>
      <c r="EF115" s="495"/>
      <c r="EG115" s="495"/>
      <c r="EH115" s="495"/>
      <c r="EI115" s="495"/>
      <c r="EJ115" s="495"/>
      <c r="EK115" s="495"/>
      <c r="EL115" s="495"/>
      <c r="EM115" s="495"/>
      <c r="EN115" s="495"/>
      <c r="EO115" s="495"/>
      <c r="EP115" s="495"/>
      <c r="EQ115" s="495"/>
      <c r="ER115" s="495"/>
      <c r="ES115" s="495"/>
      <c r="ET115" s="495"/>
      <c r="EU115" s="495"/>
      <c r="EV115" s="495"/>
      <c r="EW115" s="495"/>
      <c r="EX115" s="495"/>
      <c r="EY115" s="495"/>
      <c r="EZ115" s="495"/>
      <c r="FA115" s="495"/>
      <c r="FB115" s="495"/>
      <c r="FC115" s="495"/>
      <c r="FD115" s="495"/>
      <c r="FE115" s="495"/>
      <c r="FF115" s="495"/>
      <c r="FG115" s="495"/>
      <c r="FH115" s="495"/>
      <c r="FI115" s="495"/>
      <c r="FJ115" s="495"/>
      <c r="FK115" s="495"/>
      <c r="FL115" s="495"/>
      <c r="FM115" s="495"/>
      <c r="FN115" s="495"/>
      <c r="FO115" s="495"/>
      <c r="FP115" s="495"/>
      <c r="FQ115" s="495"/>
      <c r="FR115" s="495"/>
      <c r="FS115" s="495"/>
      <c r="FT115" s="495"/>
      <c r="FU115" s="495"/>
      <c r="FV115" s="495"/>
      <c r="FW115" s="495"/>
      <c r="FX115" s="495"/>
      <c r="FY115" s="495"/>
      <c r="FZ115" s="495"/>
      <c r="GA115" s="495"/>
      <c r="GB115" s="495"/>
      <c r="GC115" s="495"/>
      <c r="GD115" s="495"/>
      <c r="GE115" s="495"/>
      <c r="GF115" s="495"/>
      <c r="GG115" s="495"/>
      <c r="GH115" s="495"/>
      <c r="GI115" s="495"/>
      <c r="GJ115" s="495"/>
      <c r="GK115" s="495"/>
      <c r="GL115" s="495"/>
      <c r="GM115" s="495"/>
      <c r="GN115" s="495"/>
      <c r="GO115" s="495"/>
      <c r="GP115" s="495"/>
      <c r="GQ115" s="495"/>
      <c r="GR115" s="495"/>
      <c r="GS115" s="495"/>
      <c r="GT115" s="495"/>
      <c r="GU115" s="495"/>
      <c r="GV115" s="495"/>
      <c r="GW115" s="495"/>
      <c r="GX115" s="495"/>
      <c r="GY115" s="495"/>
      <c r="GZ115" s="495"/>
      <c r="HA115" s="495"/>
      <c r="HB115" s="495"/>
      <c r="HC115" s="495"/>
      <c r="HD115" s="495"/>
      <c r="HE115" s="495"/>
      <c r="HF115" s="495"/>
      <c r="HG115" s="495"/>
      <c r="HH115" s="495"/>
      <c r="HI115" s="495"/>
      <c r="HJ115" s="495"/>
      <c r="HK115" s="495"/>
      <c r="HL115" s="495"/>
      <c r="HM115" s="495"/>
      <c r="HN115" s="495"/>
      <c r="HO115" s="495"/>
      <c r="HP115" s="495"/>
      <c r="HQ115" s="495"/>
      <c r="HR115" s="495"/>
      <c r="HS115" s="495"/>
      <c r="HT115" s="495"/>
      <c r="HU115" s="495"/>
      <c r="HV115" s="495"/>
      <c r="HW115" s="495"/>
      <c r="HX115" s="495"/>
      <c r="HY115" s="495"/>
      <c r="HZ115" s="495"/>
      <c r="IA115" s="495"/>
      <c r="IB115" s="495"/>
      <c r="IC115" s="495"/>
      <c r="ID115" s="495"/>
      <c r="IE115" s="495"/>
      <c r="IF115" s="495"/>
      <c r="IG115" s="495"/>
      <c r="IH115" s="495"/>
      <c r="II115" s="495"/>
      <c r="IJ115" s="495"/>
      <c r="IK115" s="495"/>
      <c r="IL115" s="495"/>
      <c r="IM115" s="495"/>
      <c r="IN115" s="495"/>
      <c r="IO115" s="495"/>
      <c r="IP115" s="495"/>
      <c r="IQ115" s="495"/>
      <c r="IR115" s="495"/>
      <c r="IS115" s="495"/>
      <c r="IT115" s="495"/>
      <c r="IU115" s="495"/>
      <c r="IV115" s="495"/>
    </row>
    <row r="116" spans="1:256" x14ac:dyDescent="0.25">
      <c r="A116" s="503">
        <f t="shared" si="1"/>
        <v>8</v>
      </c>
      <c r="B116" s="4"/>
      <c r="C116" s="5"/>
      <c r="D116" s="4"/>
      <c r="E116" s="27"/>
      <c r="F116" s="28"/>
      <c r="G116" s="28"/>
      <c r="H116" s="28"/>
      <c r="I116" s="21"/>
      <c r="J116" s="21"/>
      <c r="K116" s="21"/>
      <c r="L116" s="21"/>
      <c r="M116" s="24"/>
      <c r="N116" s="24"/>
      <c r="O116" s="25"/>
      <c r="P116" s="25"/>
      <c r="Q116" s="498"/>
      <c r="R116" s="8"/>
      <c r="S116" s="8"/>
      <c r="T116" s="8"/>
      <c r="U116" s="8"/>
      <c r="V116" s="8"/>
      <c r="W116" s="8"/>
      <c r="X116" s="8"/>
      <c r="Y116" s="8"/>
      <c r="Z116" s="8"/>
      <c r="AA116" s="495"/>
      <c r="AB116" s="495"/>
      <c r="AC116" s="495"/>
      <c r="AD116" s="495"/>
      <c r="AE116" s="495"/>
      <c r="AF116" s="495"/>
      <c r="AG116" s="495"/>
      <c r="AH116" s="495"/>
      <c r="AI116" s="495"/>
      <c r="AJ116" s="495"/>
      <c r="AK116" s="495"/>
      <c r="AL116" s="495"/>
      <c r="AM116" s="495"/>
      <c r="AN116" s="495"/>
      <c r="AO116" s="495"/>
      <c r="AP116" s="495"/>
      <c r="AQ116" s="495"/>
      <c r="AR116" s="495"/>
      <c r="AS116" s="495"/>
      <c r="AT116" s="495"/>
      <c r="AU116" s="495"/>
      <c r="AV116" s="495"/>
      <c r="AW116" s="495"/>
      <c r="AX116" s="495"/>
      <c r="AY116" s="495"/>
      <c r="AZ116" s="495"/>
      <c r="BA116" s="495"/>
      <c r="BB116" s="495"/>
      <c r="BC116" s="495"/>
      <c r="BD116" s="495"/>
      <c r="BE116" s="495"/>
      <c r="BF116" s="495"/>
      <c r="BG116" s="495"/>
      <c r="BH116" s="495"/>
      <c r="BI116" s="495"/>
      <c r="BJ116" s="495"/>
      <c r="BK116" s="495"/>
      <c r="BL116" s="495"/>
      <c r="BM116" s="495"/>
      <c r="BN116" s="495"/>
      <c r="BO116" s="495"/>
      <c r="BP116" s="495"/>
      <c r="BQ116" s="495"/>
      <c r="BR116" s="495"/>
      <c r="BS116" s="495"/>
      <c r="BT116" s="495"/>
      <c r="BU116" s="495"/>
      <c r="BV116" s="495"/>
      <c r="BW116" s="495"/>
      <c r="BX116" s="495"/>
      <c r="BY116" s="495"/>
      <c r="BZ116" s="495"/>
      <c r="CA116" s="495"/>
      <c r="CB116" s="495"/>
      <c r="CC116" s="495"/>
      <c r="CD116" s="495"/>
      <c r="CE116" s="495"/>
      <c r="CF116" s="495"/>
      <c r="CG116" s="495"/>
      <c r="CH116" s="495"/>
      <c r="CI116" s="495"/>
      <c r="CJ116" s="495"/>
      <c r="CK116" s="495"/>
      <c r="CL116" s="495"/>
      <c r="CM116" s="495"/>
      <c r="CN116" s="495"/>
      <c r="CO116" s="495"/>
      <c r="CP116" s="495"/>
      <c r="CQ116" s="495"/>
      <c r="CR116" s="495"/>
      <c r="CS116" s="495"/>
      <c r="CT116" s="495"/>
      <c r="CU116" s="495"/>
      <c r="CV116" s="495"/>
      <c r="CW116" s="495"/>
      <c r="CX116" s="495"/>
      <c r="CY116" s="495"/>
      <c r="CZ116" s="495"/>
      <c r="DA116" s="495"/>
      <c r="DB116" s="495"/>
      <c r="DC116" s="495"/>
      <c r="DD116" s="495"/>
      <c r="DE116" s="495"/>
      <c r="DF116" s="495"/>
      <c r="DG116" s="495"/>
      <c r="DH116" s="495"/>
      <c r="DI116" s="495"/>
      <c r="DJ116" s="495"/>
      <c r="DK116" s="495"/>
      <c r="DL116" s="495"/>
      <c r="DM116" s="495"/>
      <c r="DN116" s="495"/>
      <c r="DO116" s="495"/>
      <c r="DP116" s="495"/>
      <c r="DQ116" s="495"/>
      <c r="DR116" s="495"/>
      <c r="DS116" s="495"/>
      <c r="DT116" s="495"/>
      <c r="DU116" s="495"/>
      <c r="DV116" s="495"/>
      <c r="DW116" s="495"/>
      <c r="DX116" s="495"/>
      <c r="DY116" s="495"/>
      <c r="DZ116" s="495"/>
      <c r="EA116" s="495"/>
      <c r="EB116" s="495"/>
      <c r="EC116" s="495"/>
      <c r="ED116" s="495"/>
      <c r="EE116" s="495"/>
      <c r="EF116" s="495"/>
      <c r="EG116" s="495"/>
      <c r="EH116" s="495"/>
      <c r="EI116" s="495"/>
      <c r="EJ116" s="495"/>
      <c r="EK116" s="495"/>
      <c r="EL116" s="495"/>
      <c r="EM116" s="495"/>
      <c r="EN116" s="495"/>
      <c r="EO116" s="495"/>
      <c r="EP116" s="495"/>
      <c r="EQ116" s="495"/>
      <c r="ER116" s="495"/>
      <c r="ES116" s="495"/>
      <c r="ET116" s="495"/>
      <c r="EU116" s="495"/>
      <c r="EV116" s="495"/>
      <c r="EW116" s="495"/>
      <c r="EX116" s="495"/>
      <c r="EY116" s="495"/>
      <c r="EZ116" s="495"/>
      <c r="FA116" s="495"/>
      <c r="FB116" s="495"/>
      <c r="FC116" s="495"/>
      <c r="FD116" s="495"/>
      <c r="FE116" s="495"/>
      <c r="FF116" s="495"/>
      <c r="FG116" s="495"/>
      <c r="FH116" s="495"/>
      <c r="FI116" s="495"/>
      <c r="FJ116" s="495"/>
      <c r="FK116" s="495"/>
      <c r="FL116" s="495"/>
      <c r="FM116" s="495"/>
      <c r="FN116" s="495"/>
      <c r="FO116" s="495"/>
      <c r="FP116" s="495"/>
      <c r="FQ116" s="495"/>
      <c r="FR116" s="495"/>
      <c r="FS116" s="495"/>
      <c r="FT116" s="495"/>
      <c r="FU116" s="495"/>
      <c r="FV116" s="495"/>
      <c r="FW116" s="495"/>
      <c r="FX116" s="495"/>
      <c r="FY116" s="495"/>
      <c r="FZ116" s="495"/>
      <c r="GA116" s="495"/>
      <c r="GB116" s="495"/>
      <c r="GC116" s="495"/>
      <c r="GD116" s="495"/>
      <c r="GE116" s="495"/>
      <c r="GF116" s="495"/>
      <c r="GG116" s="495"/>
      <c r="GH116" s="495"/>
      <c r="GI116" s="495"/>
      <c r="GJ116" s="495"/>
      <c r="GK116" s="495"/>
      <c r="GL116" s="495"/>
      <c r="GM116" s="495"/>
      <c r="GN116" s="495"/>
      <c r="GO116" s="495"/>
      <c r="GP116" s="495"/>
      <c r="GQ116" s="495"/>
      <c r="GR116" s="495"/>
      <c r="GS116" s="495"/>
      <c r="GT116" s="495"/>
      <c r="GU116" s="495"/>
      <c r="GV116" s="495"/>
      <c r="GW116" s="495"/>
      <c r="GX116" s="495"/>
      <c r="GY116" s="495"/>
      <c r="GZ116" s="495"/>
      <c r="HA116" s="495"/>
      <c r="HB116" s="495"/>
      <c r="HC116" s="495"/>
      <c r="HD116" s="495"/>
      <c r="HE116" s="495"/>
      <c r="HF116" s="495"/>
      <c r="HG116" s="495"/>
      <c r="HH116" s="495"/>
      <c r="HI116" s="495"/>
      <c r="HJ116" s="495"/>
      <c r="HK116" s="495"/>
      <c r="HL116" s="495"/>
      <c r="HM116" s="495"/>
      <c r="HN116" s="495"/>
      <c r="HO116" s="495"/>
      <c r="HP116" s="495"/>
      <c r="HQ116" s="495"/>
      <c r="HR116" s="495"/>
      <c r="HS116" s="495"/>
      <c r="HT116" s="495"/>
      <c r="HU116" s="495"/>
      <c r="HV116" s="495"/>
      <c r="HW116" s="495"/>
      <c r="HX116" s="495"/>
      <c r="HY116" s="495"/>
      <c r="HZ116" s="495"/>
      <c r="IA116" s="495"/>
      <c r="IB116" s="495"/>
      <c r="IC116" s="495"/>
      <c r="ID116" s="495"/>
      <c r="IE116" s="495"/>
      <c r="IF116" s="495"/>
      <c r="IG116" s="495"/>
      <c r="IH116" s="495"/>
      <c r="II116" s="495"/>
      <c r="IJ116" s="495"/>
      <c r="IK116" s="495"/>
      <c r="IL116" s="495"/>
      <c r="IM116" s="495"/>
      <c r="IN116" s="495"/>
      <c r="IO116" s="495"/>
      <c r="IP116" s="495"/>
      <c r="IQ116" s="495"/>
      <c r="IR116" s="495"/>
      <c r="IS116" s="495"/>
      <c r="IT116" s="495"/>
      <c r="IU116" s="495"/>
      <c r="IV116" s="495"/>
    </row>
    <row r="117" spans="1:256" x14ac:dyDescent="0.25">
      <c r="A117" s="503"/>
      <c r="B117" s="26" t="s">
        <v>30</v>
      </c>
      <c r="C117" s="5"/>
      <c r="D117" s="4"/>
      <c r="E117" s="27"/>
      <c r="F117" s="28"/>
      <c r="G117" s="28"/>
      <c r="H117" s="28"/>
      <c r="I117" s="21"/>
      <c r="J117" s="21"/>
      <c r="K117" s="30" t="s">
        <v>277</v>
      </c>
      <c r="L117" s="30">
        <f>SUM(L109:L116)</f>
        <v>0</v>
      </c>
      <c r="M117" s="29">
        <v>510</v>
      </c>
      <c r="N117" s="30">
        <f>SUM(N109:N116)</f>
        <v>0</v>
      </c>
      <c r="O117" s="25"/>
      <c r="P117" s="25"/>
      <c r="Q117" s="498"/>
      <c r="R117" s="495"/>
      <c r="S117" s="495"/>
      <c r="T117" s="495"/>
      <c r="U117" s="495"/>
      <c r="V117" s="495"/>
      <c r="W117" s="495"/>
      <c r="X117" s="495"/>
      <c r="Y117" s="495"/>
      <c r="Z117" s="495"/>
      <c r="AA117" s="495"/>
      <c r="AB117" s="495"/>
      <c r="AC117" s="495"/>
      <c r="AD117" s="495"/>
      <c r="AE117" s="495"/>
      <c r="AF117" s="495"/>
      <c r="AG117" s="495"/>
      <c r="AH117" s="495"/>
      <c r="AI117" s="495"/>
      <c r="AJ117" s="495"/>
      <c r="AK117" s="495"/>
      <c r="AL117" s="495"/>
      <c r="AM117" s="495"/>
      <c r="AN117" s="495"/>
      <c r="AO117" s="495"/>
      <c r="AP117" s="495"/>
      <c r="AQ117" s="495"/>
      <c r="AR117" s="495"/>
      <c r="AS117" s="495"/>
      <c r="AT117" s="495"/>
      <c r="AU117" s="495"/>
      <c r="AV117" s="495"/>
      <c r="AW117" s="495"/>
      <c r="AX117" s="495"/>
      <c r="AY117" s="495"/>
      <c r="AZ117" s="495"/>
      <c r="BA117" s="495"/>
      <c r="BB117" s="495"/>
      <c r="BC117" s="495"/>
      <c r="BD117" s="495"/>
      <c r="BE117" s="495"/>
      <c r="BF117" s="495"/>
      <c r="BG117" s="495"/>
      <c r="BH117" s="495"/>
      <c r="BI117" s="495"/>
      <c r="BJ117" s="495"/>
      <c r="BK117" s="495"/>
      <c r="BL117" s="495"/>
      <c r="BM117" s="495"/>
      <c r="BN117" s="495"/>
      <c r="BO117" s="495"/>
      <c r="BP117" s="495"/>
      <c r="BQ117" s="495"/>
      <c r="BR117" s="495"/>
      <c r="BS117" s="495"/>
      <c r="BT117" s="495"/>
      <c r="BU117" s="495"/>
      <c r="BV117" s="495"/>
      <c r="BW117" s="495"/>
      <c r="BX117" s="495"/>
      <c r="BY117" s="495"/>
      <c r="BZ117" s="495"/>
      <c r="CA117" s="495"/>
      <c r="CB117" s="495"/>
      <c r="CC117" s="495"/>
      <c r="CD117" s="495"/>
      <c r="CE117" s="495"/>
      <c r="CF117" s="495"/>
      <c r="CG117" s="495"/>
      <c r="CH117" s="495"/>
      <c r="CI117" s="495"/>
      <c r="CJ117" s="495"/>
      <c r="CK117" s="495"/>
      <c r="CL117" s="495"/>
      <c r="CM117" s="495"/>
      <c r="CN117" s="495"/>
      <c r="CO117" s="495"/>
      <c r="CP117" s="495"/>
      <c r="CQ117" s="495"/>
      <c r="CR117" s="495"/>
      <c r="CS117" s="495"/>
      <c r="CT117" s="495"/>
      <c r="CU117" s="495"/>
      <c r="CV117" s="495"/>
      <c r="CW117" s="495"/>
      <c r="CX117" s="495"/>
      <c r="CY117" s="495"/>
      <c r="CZ117" s="495"/>
      <c r="DA117" s="495"/>
      <c r="DB117" s="495"/>
      <c r="DC117" s="495"/>
      <c r="DD117" s="495"/>
      <c r="DE117" s="495"/>
      <c r="DF117" s="495"/>
      <c r="DG117" s="495"/>
      <c r="DH117" s="495"/>
      <c r="DI117" s="495"/>
      <c r="DJ117" s="495"/>
      <c r="DK117" s="495"/>
      <c r="DL117" s="495"/>
      <c r="DM117" s="495"/>
      <c r="DN117" s="495"/>
      <c r="DO117" s="495"/>
      <c r="DP117" s="495"/>
      <c r="DQ117" s="495"/>
      <c r="DR117" s="495"/>
      <c r="DS117" s="495"/>
      <c r="DT117" s="495"/>
      <c r="DU117" s="495"/>
      <c r="DV117" s="495"/>
      <c r="DW117" s="495"/>
      <c r="DX117" s="495"/>
      <c r="DY117" s="495"/>
      <c r="DZ117" s="495"/>
      <c r="EA117" s="495"/>
      <c r="EB117" s="495"/>
      <c r="EC117" s="495"/>
      <c r="ED117" s="495"/>
      <c r="EE117" s="495"/>
      <c r="EF117" s="495"/>
      <c r="EG117" s="495"/>
      <c r="EH117" s="495"/>
      <c r="EI117" s="495"/>
      <c r="EJ117" s="495"/>
      <c r="EK117" s="495"/>
      <c r="EL117" s="495"/>
      <c r="EM117" s="495"/>
      <c r="EN117" s="495"/>
      <c r="EO117" s="495"/>
      <c r="EP117" s="495"/>
      <c r="EQ117" s="495"/>
      <c r="ER117" s="495"/>
      <c r="ES117" s="495"/>
      <c r="ET117" s="495"/>
      <c r="EU117" s="495"/>
      <c r="EV117" s="495"/>
      <c r="EW117" s="495"/>
      <c r="EX117" s="495"/>
      <c r="EY117" s="495"/>
      <c r="EZ117" s="495"/>
      <c r="FA117" s="495"/>
      <c r="FB117" s="495"/>
      <c r="FC117" s="495"/>
      <c r="FD117" s="495"/>
      <c r="FE117" s="495"/>
      <c r="FF117" s="495"/>
      <c r="FG117" s="495"/>
      <c r="FH117" s="495"/>
      <c r="FI117" s="495"/>
      <c r="FJ117" s="495"/>
      <c r="FK117" s="495"/>
      <c r="FL117" s="495"/>
      <c r="FM117" s="495"/>
      <c r="FN117" s="495"/>
      <c r="FO117" s="495"/>
      <c r="FP117" s="495"/>
      <c r="FQ117" s="495"/>
      <c r="FR117" s="495"/>
      <c r="FS117" s="495"/>
      <c r="FT117" s="495"/>
      <c r="FU117" s="495"/>
      <c r="FV117" s="495"/>
      <c r="FW117" s="495"/>
      <c r="FX117" s="495"/>
      <c r="FY117" s="495"/>
      <c r="FZ117" s="495"/>
      <c r="GA117" s="495"/>
      <c r="GB117" s="495"/>
      <c r="GC117" s="495"/>
      <c r="GD117" s="495"/>
      <c r="GE117" s="495"/>
      <c r="GF117" s="495"/>
      <c r="GG117" s="495"/>
      <c r="GH117" s="495"/>
      <c r="GI117" s="495"/>
      <c r="GJ117" s="495"/>
      <c r="GK117" s="495"/>
      <c r="GL117" s="495"/>
      <c r="GM117" s="495"/>
      <c r="GN117" s="495"/>
      <c r="GO117" s="495"/>
      <c r="GP117" s="495"/>
      <c r="GQ117" s="495"/>
      <c r="GR117" s="495"/>
      <c r="GS117" s="495"/>
      <c r="GT117" s="495"/>
      <c r="GU117" s="495"/>
      <c r="GV117" s="495"/>
      <c r="GW117" s="495"/>
      <c r="GX117" s="495"/>
      <c r="GY117" s="495"/>
      <c r="GZ117" s="495"/>
      <c r="HA117" s="495"/>
      <c r="HB117" s="495"/>
      <c r="HC117" s="495"/>
      <c r="HD117" s="495"/>
      <c r="HE117" s="495"/>
      <c r="HF117" s="495"/>
      <c r="HG117" s="495"/>
      <c r="HH117" s="495"/>
      <c r="HI117" s="495"/>
      <c r="HJ117" s="495"/>
      <c r="HK117" s="495"/>
      <c r="HL117" s="495"/>
      <c r="HM117" s="495"/>
      <c r="HN117" s="495"/>
      <c r="HO117" s="495"/>
      <c r="HP117" s="495"/>
      <c r="HQ117" s="495"/>
      <c r="HR117" s="495"/>
      <c r="HS117" s="495"/>
      <c r="HT117" s="495"/>
      <c r="HU117" s="495"/>
      <c r="HV117" s="495"/>
      <c r="HW117" s="495"/>
      <c r="HX117" s="495"/>
      <c r="HY117" s="495"/>
      <c r="HZ117" s="495"/>
      <c r="IA117" s="495"/>
      <c r="IB117" s="495"/>
      <c r="IC117" s="495"/>
      <c r="ID117" s="495"/>
      <c r="IE117" s="495"/>
      <c r="IF117" s="495"/>
      <c r="IG117" s="495"/>
      <c r="IH117" s="495"/>
      <c r="II117" s="495"/>
      <c r="IJ117" s="495"/>
      <c r="IK117" s="495"/>
      <c r="IL117" s="495"/>
      <c r="IM117" s="495"/>
      <c r="IN117" s="495"/>
      <c r="IO117" s="495"/>
      <c r="IP117" s="495"/>
      <c r="IQ117" s="495"/>
      <c r="IR117" s="495"/>
      <c r="IS117" s="495"/>
      <c r="IT117" s="495"/>
      <c r="IU117" s="495"/>
      <c r="IV117" s="495"/>
    </row>
    <row r="118" spans="1:256" x14ac:dyDescent="0.25">
      <c r="E118" s="46"/>
    </row>
    <row r="119" spans="1:256" ht="18" x14ac:dyDescent="0.25">
      <c r="B119" s="50" t="s">
        <v>95</v>
      </c>
      <c r="C119" s="100" t="str">
        <f>+K117</f>
        <v>24,2</v>
      </c>
      <c r="H119" s="33"/>
      <c r="I119" s="33"/>
      <c r="J119" s="33"/>
      <c r="K119" s="33"/>
      <c r="L119" s="33"/>
      <c r="M119" s="33"/>
    </row>
    <row r="121" spans="1:256" ht="15" thickBot="1" x14ac:dyDescent="0.3"/>
    <row r="122" spans="1:256" ht="30.75" thickBot="1" x14ac:dyDescent="0.3">
      <c r="B122" s="86" t="s">
        <v>96</v>
      </c>
      <c r="C122" s="87" t="s">
        <v>97</v>
      </c>
      <c r="D122" s="86" t="s">
        <v>29</v>
      </c>
      <c r="E122" s="87" t="s">
        <v>98</v>
      </c>
    </row>
    <row r="123" spans="1:256" x14ac:dyDescent="0.25">
      <c r="B123" s="503" t="s">
        <v>99</v>
      </c>
      <c r="C123" s="88">
        <v>20</v>
      </c>
      <c r="D123" s="88">
        <v>0</v>
      </c>
      <c r="E123" s="1066">
        <f>+D123+D124+D125</f>
        <v>40</v>
      </c>
    </row>
    <row r="124" spans="1:256" x14ac:dyDescent="0.25">
      <c r="B124" s="503" t="s">
        <v>100</v>
      </c>
      <c r="C124" s="500">
        <v>30</v>
      </c>
      <c r="D124" s="500">
        <v>0</v>
      </c>
      <c r="E124" s="1067"/>
    </row>
    <row r="125" spans="1:256" ht="15" thickBot="1" x14ac:dyDescent="0.3">
      <c r="B125" s="503" t="s">
        <v>101</v>
      </c>
      <c r="C125" s="89">
        <v>40</v>
      </c>
      <c r="D125" s="89">
        <v>40</v>
      </c>
      <c r="E125" s="1068"/>
    </row>
    <row r="127" spans="1:256" ht="15" thickBot="1" x14ac:dyDescent="0.3"/>
    <row r="128" spans="1:256" ht="27" thickBot="1" x14ac:dyDescent="0.3">
      <c r="B128" s="1165" t="s">
        <v>102</v>
      </c>
      <c r="C128" s="1166"/>
      <c r="D128" s="1166"/>
      <c r="E128" s="1166"/>
      <c r="F128" s="1166"/>
      <c r="G128" s="1166"/>
      <c r="H128" s="1166"/>
      <c r="I128" s="1166"/>
      <c r="J128" s="1166"/>
      <c r="K128" s="1166"/>
      <c r="L128" s="1166"/>
      <c r="M128" s="1166"/>
      <c r="N128" s="1167"/>
    </row>
    <row r="130" spans="2:17" ht="15" x14ac:dyDescent="0.25">
      <c r="B130" s="1054" t="s">
        <v>77</v>
      </c>
      <c r="C130" s="1054" t="s">
        <v>78</v>
      </c>
      <c r="D130" s="1054" t="s">
        <v>79</v>
      </c>
      <c r="E130" s="1054" t="s">
        <v>80</v>
      </c>
      <c r="F130" s="1054" t="s">
        <v>81</v>
      </c>
      <c r="G130" s="1054" t="s">
        <v>82</v>
      </c>
      <c r="H130" s="1054" t="s">
        <v>83</v>
      </c>
      <c r="I130" s="1054" t="s">
        <v>84</v>
      </c>
      <c r="J130" s="1056" t="s">
        <v>85</v>
      </c>
      <c r="K130" s="1057"/>
      <c r="L130" s="1058"/>
      <c r="M130" s="1054" t="s">
        <v>86</v>
      </c>
      <c r="N130" s="1054" t="s">
        <v>335</v>
      </c>
      <c r="O130" s="1054" t="s">
        <v>336</v>
      </c>
      <c r="P130" s="1059" t="s">
        <v>21</v>
      </c>
      <c r="Q130" s="1060"/>
    </row>
    <row r="131" spans="2:17" ht="15" x14ac:dyDescent="0.25">
      <c r="B131" s="1055"/>
      <c r="C131" s="1055"/>
      <c r="D131" s="1055"/>
      <c r="E131" s="1055"/>
      <c r="F131" s="1055"/>
      <c r="G131" s="1055"/>
      <c r="H131" s="1055"/>
      <c r="I131" s="1055"/>
      <c r="J131" s="494" t="s">
        <v>87</v>
      </c>
      <c r="K131" s="494" t="s">
        <v>88</v>
      </c>
      <c r="L131" s="494" t="s">
        <v>89</v>
      </c>
      <c r="M131" s="1055"/>
      <c r="N131" s="1055"/>
      <c r="O131" s="1055"/>
      <c r="P131" s="1061"/>
      <c r="Q131" s="1062"/>
    </row>
    <row r="132" spans="2:17" s="62" customFormat="1" ht="57" x14ac:dyDescent="0.2">
      <c r="B132" s="503" t="s">
        <v>146</v>
      </c>
      <c r="C132" s="503">
        <v>202</v>
      </c>
      <c r="D132" s="503" t="s">
        <v>278</v>
      </c>
      <c r="E132" s="503">
        <v>35253011</v>
      </c>
      <c r="F132" s="503" t="s">
        <v>279</v>
      </c>
      <c r="G132" s="503" t="s">
        <v>118</v>
      </c>
      <c r="H132" s="7">
        <v>39227</v>
      </c>
      <c r="I132" s="503" t="s">
        <v>280</v>
      </c>
      <c r="J132" s="503" t="s">
        <v>281</v>
      </c>
      <c r="K132" s="7" t="s">
        <v>282</v>
      </c>
      <c r="L132" s="37" t="s">
        <v>283</v>
      </c>
      <c r="M132" s="500" t="s">
        <v>0</v>
      </c>
      <c r="N132" s="500" t="s">
        <v>0</v>
      </c>
      <c r="O132" s="500" t="s">
        <v>0</v>
      </c>
      <c r="P132" s="1044" t="s">
        <v>467</v>
      </c>
      <c r="Q132" s="1194"/>
    </row>
    <row r="133" spans="2:17" s="62" customFormat="1" ht="57" x14ac:dyDescent="0.2">
      <c r="B133" s="503" t="s">
        <v>114</v>
      </c>
      <c r="C133" s="503">
        <v>202</v>
      </c>
      <c r="D133" s="503" t="s">
        <v>463</v>
      </c>
      <c r="E133" s="500" t="s">
        <v>284</v>
      </c>
      <c r="F133" s="503" t="s">
        <v>466</v>
      </c>
      <c r="G133" s="503" t="s">
        <v>285</v>
      </c>
      <c r="H133" s="155">
        <v>36035</v>
      </c>
      <c r="I133" s="503" t="s">
        <v>112</v>
      </c>
      <c r="J133" s="503" t="s">
        <v>2044</v>
      </c>
      <c r="K133" s="503" t="s">
        <v>2045</v>
      </c>
      <c r="L133" s="37" t="s">
        <v>2046</v>
      </c>
      <c r="M133" s="500" t="s">
        <v>0</v>
      </c>
      <c r="N133" s="500" t="s">
        <v>0</v>
      </c>
      <c r="O133" s="500" t="s">
        <v>0</v>
      </c>
      <c r="P133" s="1044" t="s">
        <v>468</v>
      </c>
      <c r="Q133" s="1194"/>
    </row>
    <row r="134" spans="2:17" s="62" customFormat="1" ht="69" customHeight="1" x14ac:dyDescent="0.25">
      <c r="B134" s="503" t="s">
        <v>115</v>
      </c>
      <c r="C134" s="503">
        <v>202</v>
      </c>
      <c r="D134" s="503" t="s">
        <v>464</v>
      </c>
      <c r="E134" s="500" t="s">
        <v>159</v>
      </c>
      <c r="F134" s="500" t="s">
        <v>127</v>
      </c>
      <c r="G134" s="503" t="s">
        <v>465</v>
      </c>
      <c r="H134" s="155">
        <v>41620</v>
      </c>
      <c r="I134" s="500" t="s">
        <v>150</v>
      </c>
      <c r="J134" s="500" t="s">
        <v>161</v>
      </c>
      <c r="K134" s="500" t="s">
        <v>162</v>
      </c>
      <c r="L134" s="500" t="s">
        <v>162</v>
      </c>
      <c r="M134" s="500" t="s">
        <v>122</v>
      </c>
      <c r="N134" s="500" t="s">
        <v>0</v>
      </c>
      <c r="O134" s="500" t="s">
        <v>122</v>
      </c>
      <c r="P134" s="1046"/>
      <c r="Q134" s="1043"/>
    </row>
    <row r="137" spans="2:17" ht="15" thickBot="1" x14ac:dyDescent="0.3"/>
    <row r="138" spans="2:17" ht="30" x14ac:dyDescent="0.25">
      <c r="B138" s="493" t="s">
        <v>19</v>
      </c>
      <c r="C138" s="493" t="s">
        <v>96</v>
      </c>
      <c r="D138" s="494" t="s">
        <v>97</v>
      </c>
      <c r="E138" s="493" t="s">
        <v>29</v>
      </c>
      <c r="F138" s="87" t="s">
        <v>103</v>
      </c>
      <c r="G138" s="64"/>
    </row>
    <row r="139" spans="2:17" ht="108" x14ac:dyDescent="0.2">
      <c r="B139" s="1009" t="s">
        <v>104</v>
      </c>
      <c r="C139" s="93" t="s">
        <v>105</v>
      </c>
      <c r="D139" s="500">
        <v>25</v>
      </c>
      <c r="E139" s="500">
        <v>25</v>
      </c>
      <c r="F139" s="1049">
        <f>+E139+E140+E141</f>
        <v>60</v>
      </c>
      <c r="G139" s="492"/>
    </row>
    <row r="140" spans="2:17" ht="96" x14ac:dyDescent="0.2">
      <c r="B140" s="1009"/>
      <c r="C140" s="93" t="s">
        <v>106</v>
      </c>
      <c r="D140" s="503">
        <v>25</v>
      </c>
      <c r="E140" s="500">
        <v>25</v>
      </c>
      <c r="F140" s="1050"/>
      <c r="G140" s="492"/>
    </row>
    <row r="141" spans="2:17" ht="60" x14ac:dyDescent="0.2">
      <c r="B141" s="1009"/>
      <c r="C141" s="93" t="s">
        <v>107</v>
      </c>
      <c r="D141" s="500">
        <v>10</v>
      </c>
      <c r="E141" s="500">
        <v>10</v>
      </c>
      <c r="F141" s="1051"/>
      <c r="G141" s="492"/>
    </row>
    <row r="142" spans="2:17" x14ac:dyDescent="0.2">
      <c r="C142" s="59"/>
    </row>
    <row r="145" spans="2:5" ht="15" x14ac:dyDescent="0.25">
      <c r="B145" s="75" t="s">
        <v>108</v>
      </c>
    </row>
    <row r="148" spans="2:5" ht="15" x14ac:dyDescent="0.25">
      <c r="B148" s="494" t="s">
        <v>19</v>
      </c>
      <c r="C148" s="494" t="s">
        <v>28</v>
      </c>
      <c r="D148" s="493" t="s">
        <v>29</v>
      </c>
      <c r="E148" s="493" t="s">
        <v>30</v>
      </c>
    </row>
    <row r="149" spans="2:5" ht="42.75" x14ac:dyDescent="0.25">
      <c r="B149" s="505" t="s">
        <v>338</v>
      </c>
      <c r="C149" s="503">
        <v>40</v>
      </c>
      <c r="D149" s="500">
        <f>+E123</f>
        <v>40</v>
      </c>
      <c r="E149" s="1052">
        <f>+D149+D150</f>
        <v>100</v>
      </c>
    </row>
    <row r="150" spans="2:5" ht="71.25" x14ac:dyDescent="0.25">
      <c r="B150" s="505" t="s">
        <v>339</v>
      </c>
      <c r="C150" s="503">
        <v>60</v>
      </c>
      <c r="D150" s="500">
        <v>60</v>
      </c>
      <c r="E150" s="1053"/>
    </row>
  </sheetData>
  <mergeCells count="69">
    <mergeCell ref="M46:N46"/>
    <mergeCell ref="B2:P2"/>
    <mergeCell ref="B4:P4"/>
    <mergeCell ref="A5:L5"/>
    <mergeCell ref="C7:N7"/>
    <mergeCell ref="C8:N8"/>
    <mergeCell ref="C9:N9"/>
    <mergeCell ref="C10:N10"/>
    <mergeCell ref="C11:E11"/>
    <mergeCell ref="B15:C22"/>
    <mergeCell ref="B23:C23"/>
    <mergeCell ref="E41:E42"/>
    <mergeCell ref="P75:Q75"/>
    <mergeCell ref="B60:B61"/>
    <mergeCell ref="C60:C61"/>
    <mergeCell ref="D60:E60"/>
    <mergeCell ref="C64:N64"/>
    <mergeCell ref="B66:N66"/>
    <mergeCell ref="P69:Q69"/>
    <mergeCell ref="P70:Q70"/>
    <mergeCell ref="P71:Q71"/>
    <mergeCell ref="P72:Q72"/>
    <mergeCell ref="P73:Q73"/>
    <mergeCell ref="P74:Q74"/>
    <mergeCell ref="P87:Q88"/>
    <mergeCell ref="P89:Q89"/>
    <mergeCell ref="P76:Q76"/>
    <mergeCell ref="B82:N82"/>
    <mergeCell ref="B87:B88"/>
    <mergeCell ref="C87:C88"/>
    <mergeCell ref="D87:D88"/>
    <mergeCell ref="E87:E88"/>
    <mergeCell ref="F87:F88"/>
    <mergeCell ref="G87:G88"/>
    <mergeCell ref="H87:H88"/>
    <mergeCell ref="I87:I88"/>
    <mergeCell ref="D99:E99"/>
    <mergeCell ref="J87:L87"/>
    <mergeCell ref="M87:M88"/>
    <mergeCell ref="N87:N88"/>
    <mergeCell ref="O87:O88"/>
    <mergeCell ref="P90:Q90"/>
    <mergeCell ref="P91:Q91"/>
    <mergeCell ref="P92:Q92"/>
    <mergeCell ref="B95:N95"/>
    <mergeCell ref="D98:E98"/>
    <mergeCell ref="B102:P102"/>
    <mergeCell ref="B105:N105"/>
    <mergeCell ref="E123:E125"/>
    <mergeCell ref="B128:N128"/>
    <mergeCell ref="B130:B131"/>
    <mergeCell ref="C130:C131"/>
    <mergeCell ref="D130:D131"/>
    <mergeCell ref="E130:E131"/>
    <mergeCell ref="F130:F131"/>
    <mergeCell ref="G130:G131"/>
    <mergeCell ref="B139:B141"/>
    <mergeCell ref="F139:F141"/>
    <mergeCell ref="H130:H131"/>
    <mergeCell ref="I130:I131"/>
    <mergeCell ref="J130:L130"/>
    <mergeCell ref="E149:E150"/>
    <mergeCell ref="P130:Q131"/>
    <mergeCell ref="P132:Q132"/>
    <mergeCell ref="P133:Q133"/>
    <mergeCell ref="P134:Q134"/>
    <mergeCell ref="M130:M131"/>
    <mergeCell ref="N130:N131"/>
    <mergeCell ref="O130:O131"/>
  </mergeCells>
  <dataValidations disablePrompts="1" count="2">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1:IS65581 SO65561:SO65581 ACK65561:ACK65581 AMG65561:AMG65581 AWC65561:AWC65581 BFY65561:BFY65581 BPU65561:BPU65581 BZQ65561:BZQ65581 CJM65561:CJM65581 CTI65561:CTI65581 DDE65561:DDE65581 DNA65561:DNA65581 DWW65561:DWW65581 EGS65561:EGS65581 EQO65561:EQO65581 FAK65561:FAK65581 FKG65561:FKG65581 FUC65561:FUC65581 GDY65561:GDY65581 GNU65561:GNU65581 GXQ65561:GXQ65581 HHM65561:HHM65581 HRI65561:HRI65581 IBE65561:IBE65581 ILA65561:ILA65581 IUW65561:IUW65581 JES65561:JES65581 JOO65561:JOO65581 JYK65561:JYK65581 KIG65561:KIG65581 KSC65561:KSC65581 LBY65561:LBY65581 LLU65561:LLU65581 LVQ65561:LVQ65581 MFM65561:MFM65581 MPI65561:MPI65581 MZE65561:MZE65581 NJA65561:NJA65581 NSW65561:NSW65581 OCS65561:OCS65581 OMO65561:OMO65581 OWK65561:OWK65581 PGG65561:PGG65581 PQC65561:PQC65581 PZY65561:PZY65581 QJU65561:QJU65581 QTQ65561:QTQ65581 RDM65561:RDM65581 RNI65561:RNI65581 RXE65561:RXE65581 SHA65561:SHA65581 SQW65561:SQW65581 TAS65561:TAS65581 TKO65561:TKO65581 TUK65561:TUK65581 UEG65561:UEG65581 UOC65561:UOC65581 UXY65561:UXY65581 VHU65561:VHU65581 VRQ65561:VRQ65581 WBM65561:WBM65581 WLI65561:WLI65581 WVE65561:WVE65581 XFA65561:XFA65581 IS131097:IS131117 SO131097:SO131117 ACK131097:ACK131117 AMG131097:AMG131117 AWC131097:AWC131117 BFY131097:BFY131117 BPU131097:BPU131117 BZQ131097:BZQ131117 CJM131097:CJM131117 CTI131097:CTI131117 DDE131097:DDE131117 DNA131097:DNA131117 DWW131097:DWW131117 EGS131097:EGS131117 EQO131097:EQO131117 FAK131097:FAK131117 FKG131097:FKG131117 FUC131097:FUC131117 GDY131097:GDY131117 GNU131097:GNU131117 GXQ131097:GXQ131117 HHM131097:HHM131117 HRI131097:HRI131117 IBE131097:IBE131117 ILA131097:ILA131117 IUW131097:IUW131117 JES131097:JES131117 JOO131097:JOO131117 JYK131097:JYK131117 KIG131097:KIG131117 KSC131097:KSC131117 LBY131097:LBY131117 LLU131097:LLU131117 LVQ131097:LVQ131117 MFM131097:MFM131117 MPI131097:MPI131117 MZE131097:MZE131117 NJA131097:NJA131117 NSW131097:NSW131117 OCS131097:OCS131117 OMO131097:OMO131117 OWK131097:OWK131117 PGG131097:PGG131117 PQC131097:PQC131117 PZY131097:PZY131117 QJU131097:QJU131117 QTQ131097:QTQ131117 RDM131097:RDM131117 RNI131097:RNI131117 RXE131097:RXE131117 SHA131097:SHA131117 SQW131097:SQW131117 TAS131097:TAS131117 TKO131097:TKO131117 TUK131097:TUK131117 UEG131097:UEG131117 UOC131097:UOC131117 UXY131097:UXY131117 VHU131097:VHU131117 VRQ131097:VRQ131117 WBM131097:WBM131117 WLI131097:WLI131117 WVE131097:WVE131117 XFA131097:XFA131117 IS196633:IS196653 SO196633:SO196653 ACK196633:ACK196653 AMG196633:AMG196653 AWC196633:AWC196653 BFY196633:BFY196653 BPU196633:BPU196653 BZQ196633:BZQ196653 CJM196633:CJM196653 CTI196633:CTI196653 DDE196633:DDE196653 DNA196633:DNA196653 DWW196633:DWW196653 EGS196633:EGS196653 EQO196633:EQO196653 FAK196633:FAK196653 FKG196633:FKG196653 FUC196633:FUC196653 GDY196633:GDY196653 GNU196633:GNU196653 GXQ196633:GXQ196653 HHM196633:HHM196653 HRI196633:HRI196653 IBE196633:IBE196653 ILA196633:ILA196653 IUW196633:IUW196653 JES196633:JES196653 JOO196633:JOO196653 JYK196633:JYK196653 KIG196633:KIG196653 KSC196633:KSC196653 LBY196633:LBY196653 LLU196633:LLU196653 LVQ196633:LVQ196653 MFM196633:MFM196653 MPI196633:MPI196653 MZE196633:MZE196653 NJA196633:NJA196653 NSW196633:NSW196653 OCS196633:OCS196653 OMO196633:OMO196653 OWK196633:OWK196653 PGG196633:PGG196653 PQC196633:PQC196653 PZY196633:PZY196653 QJU196633:QJU196653 QTQ196633:QTQ196653 RDM196633:RDM196653 RNI196633:RNI196653 RXE196633:RXE196653 SHA196633:SHA196653 SQW196633:SQW196653 TAS196633:TAS196653 TKO196633:TKO196653 TUK196633:TUK196653 UEG196633:UEG196653 UOC196633:UOC196653 UXY196633:UXY196653 VHU196633:VHU196653 VRQ196633:VRQ196653 WBM196633:WBM196653 WLI196633:WLI196653 WVE196633:WVE196653 XFA196633:XFA196653 IS262169:IS262189 SO262169:SO262189 ACK262169:ACK262189 AMG262169:AMG262189 AWC262169:AWC262189 BFY262169:BFY262189 BPU262169:BPU262189 BZQ262169:BZQ262189 CJM262169:CJM262189 CTI262169:CTI262189 DDE262169:DDE262189 DNA262169:DNA262189 DWW262169:DWW262189 EGS262169:EGS262189 EQO262169:EQO262189 FAK262169:FAK262189 FKG262169:FKG262189 FUC262169:FUC262189 GDY262169:GDY262189 GNU262169:GNU262189 GXQ262169:GXQ262189 HHM262169:HHM262189 HRI262169:HRI262189 IBE262169:IBE262189 ILA262169:ILA262189 IUW262169:IUW262189 JES262169:JES262189 JOO262169:JOO262189 JYK262169:JYK262189 KIG262169:KIG262189 KSC262169:KSC262189 LBY262169:LBY262189 LLU262169:LLU262189 LVQ262169:LVQ262189 MFM262169:MFM262189 MPI262169:MPI262189 MZE262169:MZE262189 NJA262169:NJA262189 NSW262169:NSW262189 OCS262169:OCS262189 OMO262169:OMO262189 OWK262169:OWK262189 PGG262169:PGG262189 PQC262169:PQC262189 PZY262169:PZY262189 QJU262169:QJU262189 QTQ262169:QTQ262189 RDM262169:RDM262189 RNI262169:RNI262189 RXE262169:RXE262189 SHA262169:SHA262189 SQW262169:SQW262189 TAS262169:TAS262189 TKO262169:TKO262189 TUK262169:TUK262189 UEG262169:UEG262189 UOC262169:UOC262189 UXY262169:UXY262189 VHU262169:VHU262189 VRQ262169:VRQ262189 WBM262169:WBM262189 WLI262169:WLI262189 WVE262169:WVE262189 XFA262169:XFA262189 IS327705:IS327725 SO327705:SO327725 ACK327705:ACK327725 AMG327705:AMG327725 AWC327705:AWC327725 BFY327705:BFY327725 BPU327705:BPU327725 BZQ327705:BZQ327725 CJM327705:CJM327725 CTI327705:CTI327725 DDE327705:DDE327725 DNA327705:DNA327725 DWW327705:DWW327725 EGS327705:EGS327725 EQO327705:EQO327725 FAK327705:FAK327725 FKG327705:FKG327725 FUC327705:FUC327725 GDY327705:GDY327725 GNU327705:GNU327725 GXQ327705:GXQ327725 HHM327705:HHM327725 HRI327705:HRI327725 IBE327705:IBE327725 ILA327705:ILA327725 IUW327705:IUW327725 JES327705:JES327725 JOO327705:JOO327725 JYK327705:JYK327725 KIG327705:KIG327725 KSC327705:KSC327725 LBY327705:LBY327725 LLU327705:LLU327725 LVQ327705:LVQ327725 MFM327705:MFM327725 MPI327705:MPI327725 MZE327705:MZE327725 NJA327705:NJA327725 NSW327705:NSW327725 OCS327705:OCS327725 OMO327705:OMO327725 OWK327705:OWK327725 PGG327705:PGG327725 PQC327705:PQC327725 PZY327705:PZY327725 QJU327705:QJU327725 QTQ327705:QTQ327725 RDM327705:RDM327725 RNI327705:RNI327725 RXE327705:RXE327725 SHA327705:SHA327725 SQW327705:SQW327725 TAS327705:TAS327725 TKO327705:TKO327725 TUK327705:TUK327725 UEG327705:UEG327725 UOC327705:UOC327725 UXY327705:UXY327725 VHU327705:VHU327725 VRQ327705:VRQ327725 WBM327705:WBM327725 WLI327705:WLI327725 WVE327705:WVE327725 XFA327705:XFA327725 IS393241:IS393261 SO393241:SO393261 ACK393241:ACK393261 AMG393241:AMG393261 AWC393241:AWC393261 BFY393241:BFY393261 BPU393241:BPU393261 BZQ393241:BZQ393261 CJM393241:CJM393261 CTI393241:CTI393261 DDE393241:DDE393261 DNA393241:DNA393261 DWW393241:DWW393261 EGS393241:EGS393261 EQO393241:EQO393261 FAK393241:FAK393261 FKG393241:FKG393261 FUC393241:FUC393261 GDY393241:GDY393261 GNU393241:GNU393261 GXQ393241:GXQ393261 HHM393241:HHM393261 HRI393241:HRI393261 IBE393241:IBE393261 ILA393241:ILA393261 IUW393241:IUW393261 JES393241:JES393261 JOO393241:JOO393261 JYK393241:JYK393261 KIG393241:KIG393261 KSC393241:KSC393261 LBY393241:LBY393261 LLU393241:LLU393261 LVQ393241:LVQ393261 MFM393241:MFM393261 MPI393241:MPI393261 MZE393241:MZE393261 NJA393241:NJA393261 NSW393241:NSW393261 OCS393241:OCS393261 OMO393241:OMO393261 OWK393241:OWK393261 PGG393241:PGG393261 PQC393241:PQC393261 PZY393241:PZY393261 QJU393241:QJU393261 QTQ393241:QTQ393261 RDM393241:RDM393261 RNI393241:RNI393261 RXE393241:RXE393261 SHA393241:SHA393261 SQW393241:SQW393261 TAS393241:TAS393261 TKO393241:TKO393261 TUK393241:TUK393261 UEG393241:UEG393261 UOC393241:UOC393261 UXY393241:UXY393261 VHU393241:VHU393261 VRQ393241:VRQ393261 WBM393241:WBM393261 WLI393241:WLI393261 WVE393241:WVE393261 XFA393241:XFA393261 IS458777:IS458797 SO458777:SO458797 ACK458777:ACK458797 AMG458777:AMG458797 AWC458777:AWC458797 BFY458777:BFY458797 BPU458777:BPU458797 BZQ458777:BZQ458797 CJM458777:CJM458797 CTI458777:CTI458797 DDE458777:DDE458797 DNA458777:DNA458797 DWW458777:DWW458797 EGS458777:EGS458797 EQO458777:EQO458797 FAK458777:FAK458797 FKG458777:FKG458797 FUC458777:FUC458797 GDY458777:GDY458797 GNU458777:GNU458797 GXQ458777:GXQ458797 HHM458777:HHM458797 HRI458777:HRI458797 IBE458777:IBE458797 ILA458777:ILA458797 IUW458777:IUW458797 JES458777:JES458797 JOO458777:JOO458797 JYK458777:JYK458797 KIG458777:KIG458797 KSC458777:KSC458797 LBY458777:LBY458797 LLU458777:LLU458797 LVQ458777:LVQ458797 MFM458777:MFM458797 MPI458777:MPI458797 MZE458777:MZE458797 NJA458777:NJA458797 NSW458777:NSW458797 OCS458777:OCS458797 OMO458777:OMO458797 OWK458777:OWK458797 PGG458777:PGG458797 PQC458777:PQC458797 PZY458777:PZY458797 QJU458777:QJU458797 QTQ458777:QTQ458797 RDM458777:RDM458797 RNI458777:RNI458797 RXE458777:RXE458797 SHA458777:SHA458797 SQW458777:SQW458797 TAS458777:TAS458797 TKO458777:TKO458797 TUK458777:TUK458797 UEG458777:UEG458797 UOC458777:UOC458797 UXY458777:UXY458797 VHU458777:VHU458797 VRQ458777:VRQ458797 WBM458777:WBM458797 WLI458777:WLI458797 WVE458777:WVE458797 XFA458777:XFA458797 IS524313:IS524333 SO524313:SO524333 ACK524313:ACK524333 AMG524313:AMG524333 AWC524313:AWC524333 BFY524313:BFY524333 BPU524313:BPU524333 BZQ524313:BZQ524333 CJM524313:CJM524333 CTI524313:CTI524333 DDE524313:DDE524333 DNA524313:DNA524333 DWW524313:DWW524333 EGS524313:EGS524333 EQO524313:EQO524333 FAK524313:FAK524333 FKG524313:FKG524333 FUC524313:FUC524333 GDY524313:GDY524333 GNU524313:GNU524333 GXQ524313:GXQ524333 HHM524313:HHM524333 HRI524313:HRI524333 IBE524313:IBE524333 ILA524313:ILA524333 IUW524313:IUW524333 JES524313:JES524333 JOO524313:JOO524333 JYK524313:JYK524333 KIG524313:KIG524333 KSC524313:KSC524333 LBY524313:LBY524333 LLU524313:LLU524333 LVQ524313:LVQ524333 MFM524313:MFM524333 MPI524313:MPI524333 MZE524313:MZE524333 NJA524313:NJA524333 NSW524313:NSW524333 OCS524313:OCS524333 OMO524313:OMO524333 OWK524313:OWK524333 PGG524313:PGG524333 PQC524313:PQC524333 PZY524313:PZY524333 QJU524313:QJU524333 QTQ524313:QTQ524333 RDM524313:RDM524333 RNI524313:RNI524333 RXE524313:RXE524333 SHA524313:SHA524333 SQW524313:SQW524333 TAS524313:TAS524333 TKO524313:TKO524333 TUK524313:TUK524333 UEG524313:UEG524333 UOC524313:UOC524333 UXY524313:UXY524333 VHU524313:VHU524333 VRQ524313:VRQ524333 WBM524313:WBM524333 WLI524313:WLI524333 WVE524313:WVE524333 XFA524313:XFA524333 IS589849:IS589869 SO589849:SO589869 ACK589849:ACK589869 AMG589849:AMG589869 AWC589849:AWC589869 BFY589849:BFY589869 BPU589849:BPU589869 BZQ589849:BZQ589869 CJM589849:CJM589869 CTI589849:CTI589869 DDE589849:DDE589869 DNA589849:DNA589869 DWW589849:DWW589869 EGS589849:EGS589869 EQO589849:EQO589869 FAK589849:FAK589869 FKG589849:FKG589869 FUC589849:FUC589869 GDY589849:GDY589869 GNU589849:GNU589869 GXQ589849:GXQ589869 HHM589849:HHM589869 HRI589849:HRI589869 IBE589849:IBE589869 ILA589849:ILA589869 IUW589849:IUW589869 JES589849:JES589869 JOO589849:JOO589869 JYK589849:JYK589869 KIG589849:KIG589869 KSC589849:KSC589869 LBY589849:LBY589869 LLU589849:LLU589869 LVQ589849:LVQ589869 MFM589849:MFM589869 MPI589849:MPI589869 MZE589849:MZE589869 NJA589849:NJA589869 NSW589849:NSW589869 OCS589849:OCS589869 OMO589849:OMO589869 OWK589849:OWK589869 PGG589849:PGG589869 PQC589849:PQC589869 PZY589849:PZY589869 QJU589849:QJU589869 QTQ589849:QTQ589869 RDM589849:RDM589869 RNI589849:RNI589869 RXE589849:RXE589869 SHA589849:SHA589869 SQW589849:SQW589869 TAS589849:TAS589869 TKO589849:TKO589869 TUK589849:TUK589869 UEG589849:UEG589869 UOC589849:UOC589869 UXY589849:UXY589869 VHU589849:VHU589869 VRQ589849:VRQ589869 WBM589849:WBM589869 WLI589849:WLI589869 WVE589849:WVE589869 XFA589849:XFA589869 IS655385:IS655405 SO655385:SO655405 ACK655385:ACK655405 AMG655385:AMG655405 AWC655385:AWC655405 BFY655385:BFY655405 BPU655385:BPU655405 BZQ655385:BZQ655405 CJM655385:CJM655405 CTI655385:CTI655405 DDE655385:DDE655405 DNA655385:DNA655405 DWW655385:DWW655405 EGS655385:EGS655405 EQO655385:EQO655405 FAK655385:FAK655405 FKG655385:FKG655405 FUC655385:FUC655405 GDY655385:GDY655405 GNU655385:GNU655405 GXQ655385:GXQ655405 HHM655385:HHM655405 HRI655385:HRI655405 IBE655385:IBE655405 ILA655385:ILA655405 IUW655385:IUW655405 JES655385:JES655405 JOO655385:JOO655405 JYK655385:JYK655405 KIG655385:KIG655405 KSC655385:KSC655405 LBY655385:LBY655405 LLU655385:LLU655405 LVQ655385:LVQ655405 MFM655385:MFM655405 MPI655385:MPI655405 MZE655385:MZE655405 NJA655385:NJA655405 NSW655385:NSW655405 OCS655385:OCS655405 OMO655385:OMO655405 OWK655385:OWK655405 PGG655385:PGG655405 PQC655385:PQC655405 PZY655385:PZY655405 QJU655385:QJU655405 QTQ655385:QTQ655405 RDM655385:RDM655405 RNI655385:RNI655405 RXE655385:RXE655405 SHA655385:SHA655405 SQW655385:SQW655405 TAS655385:TAS655405 TKO655385:TKO655405 TUK655385:TUK655405 UEG655385:UEG655405 UOC655385:UOC655405 UXY655385:UXY655405 VHU655385:VHU655405 VRQ655385:VRQ655405 WBM655385:WBM655405 WLI655385:WLI655405 WVE655385:WVE655405 XFA655385:XFA655405 IS720921:IS720941 SO720921:SO720941 ACK720921:ACK720941 AMG720921:AMG720941 AWC720921:AWC720941 BFY720921:BFY720941 BPU720921:BPU720941 BZQ720921:BZQ720941 CJM720921:CJM720941 CTI720921:CTI720941 DDE720921:DDE720941 DNA720921:DNA720941 DWW720921:DWW720941 EGS720921:EGS720941 EQO720921:EQO720941 FAK720921:FAK720941 FKG720921:FKG720941 FUC720921:FUC720941 GDY720921:GDY720941 GNU720921:GNU720941 GXQ720921:GXQ720941 HHM720921:HHM720941 HRI720921:HRI720941 IBE720921:IBE720941 ILA720921:ILA720941 IUW720921:IUW720941 JES720921:JES720941 JOO720921:JOO720941 JYK720921:JYK720941 KIG720921:KIG720941 KSC720921:KSC720941 LBY720921:LBY720941 LLU720921:LLU720941 LVQ720921:LVQ720941 MFM720921:MFM720941 MPI720921:MPI720941 MZE720921:MZE720941 NJA720921:NJA720941 NSW720921:NSW720941 OCS720921:OCS720941 OMO720921:OMO720941 OWK720921:OWK720941 PGG720921:PGG720941 PQC720921:PQC720941 PZY720921:PZY720941 QJU720921:QJU720941 QTQ720921:QTQ720941 RDM720921:RDM720941 RNI720921:RNI720941 RXE720921:RXE720941 SHA720921:SHA720941 SQW720921:SQW720941 TAS720921:TAS720941 TKO720921:TKO720941 TUK720921:TUK720941 UEG720921:UEG720941 UOC720921:UOC720941 UXY720921:UXY720941 VHU720921:VHU720941 VRQ720921:VRQ720941 WBM720921:WBM720941 WLI720921:WLI720941 WVE720921:WVE720941 XFA720921:XFA720941 IS786457:IS786477 SO786457:SO786477 ACK786457:ACK786477 AMG786457:AMG786477 AWC786457:AWC786477 BFY786457:BFY786477 BPU786457:BPU786477 BZQ786457:BZQ786477 CJM786457:CJM786477 CTI786457:CTI786477 DDE786457:DDE786477 DNA786457:DNA786477 DWW786457:DWW786477 EGS786457:EGS786477 EQO786457:EQO786477 FAK786457:FAK786477 FKG786457:FKG786477 FUC786457:FUC786477 GDY786457:GDY786477 GNU786457:GNU786477 GXQ786457:GXQ786477 HHM786457:HHM786477 HRI786457:HRI786477 IBE786457:IBE786477 ILA786457:ILA786477 IUW786457:IUW786477 JES786457:JES786477 JOO786457:JOO786477 JYK786457:JYK786477 KIG786457:KIG786477 KSC786457:KSC786477 LBY786457:LBY786477 LLU786457:LLU786477 LVQ786457:LVQ786477 MFM786457:MFM786477 MPI786457:MPI786477 MZE786457:MZE786477 NJA786457:NJA786477 NSW786457:NSW786477 OCS786457:OCS786477 OMO786457:OMO786477 OWK786457:OWK786477 PGG786457:PGG786477 PQC786457:PQC786477 PZY786457:PZY786477 QJU786457:QJU786477 QTQ786457:QTQ786477 RDM786457:RDM786477 RNI786457:RNI786477 RXE786457:RXE786477 SHA786457:SHA786477 SQW786457:SQW786477 TAS786457:TAS786477 TKO786457:TKO786477 TUK786457:TUK786477 UEG786457:UEG786477 UOC786457:UOC786477 UXY786457:UXY786477 VHU786457:VHU786477 VRQ786457:VRQ786477 WBM786457:WBM786477 WLI786457:WLI786477 WVE786457:WVE786477 XFA786457:XFA786477 IS851993:IS852013 SO851993:SO852013 ACK851993:ACK852013 AMG851993:AMG852013 AWC851993:AWC852013 BFY851993:BFY852013 BPU851993:BPU852013 BZQ851993:BZQ852013 CJM851993:CJM852013 CTI851993:CTI852013 DDE851993:DDE852013 DNA851993:DNA852013 DWW851993:DWW852013 EGS851993:EGS852013 EQO851993:EQO852013 FAK851993:FAK852013 FKG851993:FKG852013 FUC851993:FUC852013 GDY851993:GDY852013 GNU851993:GNU852013 GXQ851993:GXQ852013 HHM851993:HHM852013 HRI851993:HRI852013 IBE851993:IBE852013 ILA851993:ILA852013 IUW851993:IUW852013 JES851993:JES852013 JOO851993:JOO852013 JYK851993:JYK852013 KIG851993:KIG852013 KSC851993:KSC852013 LBY851993:LBY852013 LLU851993:LLU852013 LVQ851993:LVQ852013 MFM851993:MFM852013 MPI851993:MPI852013 MZE851993:MZE852013 NJA851993:NJA852013 NSW851993:NSW852013 OCS851993:OCS852013 OMO851993:OMO852013 OWK851993:OWK852013 PGG851993:PGG852013 PQC851993:PQC852013 PZY851993:PZY852013 QJU851993:QJU852013 QTQ851993:QTQ852013 RDM851993:RDM852013 RNI851993:RNI852013 RXE851993:RXE852013 SHA851993:SHA852013 SQW851993:SQW852013 TAS851993:TAS852013 TKO851993:TKO852013 TUK851993:TUK852013 UEG851993:UEG852013 UOC851993:UOC852013 UXY851993:UXY852013 VHU851993:VHU852013 VRQ851993:VRQ852013 WBM851993:WBM852013 WLI851993:WLI852013 WVE851993:WVE852013 XFA851993:XFA852013 IS917529:IS917549 SO917529:SO917549 ACK917529:ACK917549 AMG917529:AMG917549 AWC917529:AWC917549 BFY917529:BFY917549 BPU917529:BPU917549 BZQ917529:BZQ917549 CJM917529:CJM917549 CTI917529:CTI917549 DDE917529:DDE917549 DNA917529:DNA917549 DWW917529:DWW917549 EGS917529:EGS917549 EQO917529:EQO917549 FAK917529:FAK917549 FKG917529:FKG917549 FUC917529:FUC917549 GDY917529:GDY917549 GNU917529:GNU917549 GXQ917529:GXQ917549 HHM917529:HHM917549 HRI917529:HRI917549 IBE917529:IBE917549 ILA917529:ILA917549 IUW917529:IUW917549 JES917529:JES917549 JOO917529:JOO917549 JYK917529:JYK917549 KIG917529:KIG917549 KSC917529:KSC917549 LBY917529:LBY917549 LLU917529:LLU917549 LVQ917529:LVQ917549 MFM917529:MFM917549 MPI917529:MPI917549 MZE917529:MZE917549 NJA917529:NJA917549 NSW917529:NSW917549 OCS917529:OCS917549 OMO917529:OMO917549 OWK917529:OWK917549 PGG917529:PGG917549 PQC917529:PQC917549 PZY917529:PZY917549 QJU917529:QJU917549 QTQ917529:QTQ917549 RDM917529:RDM917549 RNI917529:RNI917549 RXE917529:RXE917549 SHA917529:SHA917549 SQW917529:SQW917549 TAS917529:TAS917549 TKO917529:TKO917549 TUK917529:TUK917549 UEG917529:UEG917549 UOC917529:UOC917549 UXY917529:UXY917549 VHU917529:VHU917549 VRQ917529:VRQ917549 WBM917529:WBM917549 WLI917529:WLI917549 WVE917529:WVE917549 XFA917529:XFA917549 IS983065:IS983085 SO983065:SO983085 ACK983065:ACK983085 AMG983065:AMG983085 AWC983065:AWC983085 BFY983065:BFY983085 BPU983065:BPU983085 BZQ983065:BZQ983085 CJM983065:CJM983085 CTI983065:CTI983085 DDE983065:DDE983085 DNA983065:DNA983085 DWW983065:DWW983085 EGS983065:EGS983085 EQO983065:EQO983085 FAK983065:FAK983085 FKG983065:FKG983085 FUC983065:FUC983085 GDY983065:GDY983085 GNU983065:GNU983085 GXQ983065:GXQ983085 HHM983065:HHM983085 HRI983065:HRI983085 IBE983065:IBE983085 ILA983065:ILA983085 IUW983065:IUW983085 JES983065:JES983085 JOO983065:JOO983085 JYK983065:JYK983085 KIG983065:KIG983085 KSC983065:KSC983085 LBY983065:LBY983085 LLU983065:LLU983085 LVQ983065:LVQ983085 MFM983065:MFM983085 MPI983065:MPI983085 MZE983065:MZE983085 NJA983065:NJA983085 NSW983065:NSW983085 OCS983065:OCS983085 OMO983065:OMO983085 OWK983065:OWK983085 PGG983065:PGG983085 PQC983065:PQC983085 PZY983065:PZY983085 QJU983065:QJU983085 QTQ983065:QTQ983085 RDM983065:RDM983085 RNI983065:RNI983085 RXE983065:RXE983085 SHA983065:SHA983085 SQW983065:SQW983085 TAS983065:TAS983085 TKO983065:TKO983085 TUK983065:TUK983085 UEG983065:UEG983085 UOC983065:UOC983085 UXY983065:UXY983085 VHU983065:VHU983085 VRQ983065:VRQ983085 WBM983065:WBM983085 WLI983065:WLI983085 WVE983065:WVE983085 XFA983065:XFA983085 A25:A45 IW25:IW45 SS25:SS45 ACO25:ACO45 AMK25:AMK45 AWG25:AWG45 BGC25:BGC45 BPY25:BPY45 BZU25:BZU45 CJQ25:CJQ45 CTM25:CTM45 DDI25:DDI45 DNE25:DNE45 DXA25:DXA45 EGW25:EGW45 EQS25:EQS45 FAO25:FAO45 FKK25:FKK45 FUG25:FUG45 GEC25:GEC45 GNY25:GNY45 GXU25:GXU45 HHQ25:HHQ45 HRM25:HRM45 IBI25:IBI45 ILE25:ILE45 IVA25:IVA45 JEW25:JEW45 JOS25:JOS45 JYO25:JYO45 KIK25:KIK45 KSG25:KSG45 LCC25:LCC45 LLY25:LLY45 LVU25:LVU45 MFQ25:MFQ45 MPM25:MPM45 MZI25:MZI45 NJE25:NJE45 NTA25:NTA45 OCW25:OCW45 OMS25:OMS45 OWO25:OWO45 PGK25:PGK45 PQG25:PQG45 QAC25:QAC45 QJY25:QJY45 QTU25:QTU45 RDQ25:RDQ45 RNM25:RNM45 RXI25:RXI45 SHE25:SHE45 SRA25:SRA45 TAW25:TAW45 TKS25:TKS45 TUO25:TUO45 UEK25:UEK45 UOG25:UOG45 UYC25:UYC45 VHY25:VHY45 VRU25:VRU45 WBQ25:WBQ45 WLM25:WLM45 WVI25:WVI45 A65561:A65581 IW65561:IW65581 SS65561:SS65581 ACO65561:ACO65581 AMK65561:AMK65581 AWG65561:AWG65581 BGC65561:BGC65581 BPY65561:BPY65581 BZU65561:BZU65581 CJQ65561:CJQ65581 CTM65561:CTM65581 DDI65561:DDI65581 DNE65561:DNE65581 DXA65561:DXA65581 EGW65561:EGW65581 EQS65561:EQS65581 FAO65561:FAO65581 FKK65561:FKK65581 FUG65561:FUG65581 GEC65561:GEC65581 GNY65561:GNY65581 GXU65561:GXU65581 HHQ65561:HHQ65581 HRM65561:HRM65581 IBI65561:IBI65581 ILE65561:ILE65581 IVA65561:IVA65581 JEW65561:JEW65581 JOS65561:JOS65581 JYO65561:JYO65581 KIK65561:KIK65581 KSG65561:KSG65581 LCC65561:LCC65581 LLY65561:LLY65581 LVU65561:LVU65581 MFQ65561:MFQ65581 MPM65561:MPM65581 MZI65561:MZI65581 NJE65561:NJE65581 NTA65561:NTA65581 OCW65561:OCW65581 OMS65561:OMS65581 OWO65561:OWO65581 PGK65561:PGK65581 PQG65561:PQG65581 QAC65561:QAC65581 QJY65561:QJY65581 QTU65561:QTU65581 RDQ65561:RDQ65581 RNM65561:RNM65581 RXI65561:RXI65581 SHE65561:SHE65581 SRA65561:SRA65581 TAW65561:TAW65581 TKS65561:TKS65581 TUO65561:TUO65581 UEK65561:UEK65581 UOG65561:UOG65581 UYC65561:UYC65581 VHY65561:VHY65581 VRU65561:VRU65581 WBQ65561:WBQ65581 WLM65561:WLM65581 WVI65561:WVI65581 A131097:A131117 IW131097:IW131117 SS131097:SS131117 ACO131097:ACO131117 AMK131097:AMK131117 AWG131097:AWG131117 BGC131097:BGC131117 BPY131097:BPY131117 BZU131097:BZU131117 CJQ131097:CJQ131117 CTM131097:CTM131117 DDI131097:DDI131117 DNE131097:DNE131117 DXA131097:DXA131117 EGW131097:EGW131117 EQS131097:EQS131117 FAO131097:FAO131117 FKK131097:FKK131117 FUG131097:FUG131117 GEC131097:GEC131117 GNY131097:GNY131117 GXU131097:GXU131117 HHQ131097:HHQ131117 HRM131097:HRM131117 IBI131097:IBI131117 ILE131097:ILE131117 IVA131097:IVA131117 JEW131097:JEW131117 JOS131097:JOS131117 JYO131097:JYO131117 KIK131097:KIK131117 KSG131097:KSG131117 LCC131097:LCC131117 LLY131097:LLY131117 LVU131097:LVU131117 MFQ131097:MFQ131117 MPM131097:MPM131117 MZI131097:MZI131117 NJE131097:NJE131117 NTA131097:NTA131117 OCW131097:OCW131117 OMS131097:OMS131117 OWO131097:OWO131117 PGK131097:PGK131117 PQG131097:PQG131117 QAC131097:QAC131117 QJY131097:QJY131117 QTU131097:QTU131117 RDQ131097:RDQ131117 RNM131097:RNM131117 RXI131097:RXI131117 SHE131097:SHE131117 SRA131097:SRA131117 TAW131097:TAW131117 TKS131097:TKS131117 TUO131097:TUO131117 UEK131097:UEK131117 UOG131097:UOG131117 UYC131097:UYC131117 VHY131097:VHY131117 VRU131097:VRU131117 WBQ131097:WBQ131117 WLM131097:WLM131117 WVI131097:WVI131117 A196633:A196653 IW196633:IW196653 SS196633:SS196653 ACO196633:ACO196653 AMK196633:AMK196653 AWG196633:AWG196653 BGC196633:BGC196653 BPY196633:BPY196653 BZU196633:BZU196653 CJQ196633:CJQ196653 CTM196633:CTM196653 DDI196633:DDI196653 DNE196633:DNE196653 DXA196633:DXA196653 EGW196633:EGW196653 EQS196633:EQS196653 FAO196633:FAO196653 FKK196633:FKK196653 FUG196633:FUG196653 GEC196633:GEC196653 GNY196633:GNY196653 GXU196633:GXU196653 HHQ196633:HHQ196653 HRM196633:HRM196653 IBI196633:IBI196653 ILE196633:ILE196653 IVA196633:IVA196653 JEW196633:JEW196653 JOS196633:JOS196653 JYO196633:JYO196653 KIK196633:KIK196653 KSG196633:KSG196653 LCC196633:LCC196653 LLY196633:LLY196653 LVU196633:LVU196653 MFQ196633:MFQ196653 MPM196633:MPM196653 MZI196633:MZI196653 NJE196633:NJE196653 NTA196633:NTA196653 OCW196633:OCW196653 OMS196633:OMS196653 OWO196633:OWO196653 PGK196633:PGK196653 PQG196633:PQG196653 QAC196633:QAC196653 QJY196633:QJY196653 QTU196633:QTU196653 RDQ196633:RDQ196653 RNM196633:RNM196653 RXI196633:RXI196653 SHE196633:SHE196653 SRA196633:SRA196653 TAW196633:TAW196653 TKS196633:TKS196653 TUO196633:TUO196653 UEK196633:UEK196653 UOG196633:UOG196653 UYC196633:UYC196653 VHY196633:VHY196653 VRU196633:VRU196653 WBQ196633:WBQ196653 WLM196633:WLM196653 WVI196633:WVI196653 A262169:A262189 IW262169:IW262189 SS262169:SS262189 ACO262169:ACO262189 AMK262169:AMK262189 AWG262169:AWG262189 BGC262169:BGC262189 BPY262169:BPY262189 BZU262169:BZU262189 CJQ262169:CJQ262189 CTM262169:CTM262189 DDI262169:DDI262189 DNE262169:DNE262189 DXA262169:DXA262189 EGW262169:EGW262189 EQS262169:EQS262189 FAO262169:FAO262189 FKK262169:FKK262189 FUG262169:FUG262189 GEC262169:GEC262189 GNY262169:GNY262189 GXU262169:GXU262189 HHQ262169:HHQ262189 HRM262169:HRM262189 IBI262169:IBI262189 ILE262169:ILE262189 IVA262169:IVA262189 JEW262169:JEW262189 JOS262169:JOS262189 JYO262169:JYO262189 KIK262169:KIK262189 KSG262169:KSG262189 LCC262169:LCC262189 LLY262169:LLY262189 LVU262169:LVU262189 MFQ262169:MFQ262189 MPM262169:MPM262189 MZI262169:MZI262189 NJE262169:NJE262189 NTA262169:NTA262189 OCW262169:OCW262189 OMS262169:OMS262189 OWO262169:OWO262189 PGK262169:PGK262189 PQG262169:PQG262189 QAC262169:QAC262189 QJY262169:QJY262189 QTU262169:QTU262189 RDQ262169:RDQ262189 RNM262169:RNM262189 RXI262169:RXI262189 SHE262169:SHE262189 SRA262169:SRA262189 TAW262169:TAW262189 TKS262169:TKS262189 TUO262169:TUO262189 UEK262169:UEK262189 UOG262169:UOG262189 UYC262169:UYC262189 VHY262169:VHY262189 VRU262169:VRU262189 WBQ262169:WBQ262189 WLM262169:WLM262189 WVI262169:WVI262189 A327705:A327725 IW327705:IW327725 SS327705:SS327725 ACO327705:ACO327725 AMK327705:AMK327725 AWG327705:AWG327725 BGC327705:BGC327725 BPY327705:BPY327725 BZU327705:BZU327725 CJQ327705:CJQ327725 CTM327705:CTM327725 DDI327705:DDI327725 DNE327705:DNE327725 DXA327705:DXA327725 EGW327705:EGW327725 EQS327705:EQS327725 FAO327705:FAO327725 FKK327705:FKK327725 FUG327705:FUG327725 GEC327705:GEC327725 GNY327705:GNY327725 GXU327705:GXU327725 HHQ327705:HHQ327725 HRM327705:HRM327725 IBI327705:IBI327725 ILE327705:ILE327725 IVA327705:IVA327725 JEW327705:JEW327725 JOS327705:JOS327725 JYO327705:JYO327725 KIK327705:KIK327725 KSG327705:KSG327725 LCC327705:LCC327725 LLY327705:LLY327725 LVU327705:LVU327725 MFQ327705:MFQ327725 MPM327705:MPM327725 MZI327705:MZI327725 NJE327705:NJE327725 NTA327705:NTA327725 OCW327705:OCW327725 OMS327705:OMS327725 OWO327705:OWO327725 PGK327705:PGK327725 PQG327705:PQG327725 QAC327705:QAC327725 QJY327705:QJY327725 QTU327705:QTU327725 RDQ327705:RDQ327725 RNM327705:RNM327725 RXI327705:RXI327725 SHE327705:SHE327725 SRA327705:SRA327725 TAW327705:TAW327725 TKS327705:TKS327725 TUO327705:TUO327725 UEK327705:UEK327725 UOG327705:UOG327725 UYC327705:UYC327725 VHY327705:VHY327725 VRU327705:VRU327725 WBQ327705:WBQ327725 WLM327705:WLM327725 WVI327705:WVI327725 A393241:A393261 IW393241:IW393261 SS393241:SS393261 ACO393241:ACO393261 AMK393241:AMK393261 AWG393241:AWG393261 BGC393241:BGC393261 BPY393241:BPY393261 BZU393241:BZU393261 CJQ393241:CJQ393261 CTM393241:CTM393261 DDI393241:DDI393261 DNE393241:DNE393261 DXA393241:DXA393261 EGW393241:EGW393261 EQS393241:EQS393261 FAO393241:FAO393261 FKK393241:FKK393261 FUG393241:FUG393261 GEC393241:GEC393261 GNY393241:GNY393261 GXU393241:GXU393261 HHQ393241:HHQ393261 HRM393241:HRM393261 IBI393241:IBI393261 ILE393241:ILE393261 IVA393241:IVA393261 JEW393241:JEW393261 JOS393241:JOS393261 JYO393241:JYO393261 KIK393241:KIK393261 KSG393241:KSG393261 LCC393241:LCC393261 LLY393241:LLY393261 LVU393241:LVU393261 MFQ393241:MFQ393261 MPM393241:MPM393261 MZI393241:MZI393261 NJE393241:NJE393261 NTA393241:NTA393261 OCW393241:OCW393261 OMS393241:OMS393261 OWO393241:OWO393261 PGK393241:PGK393261 PQG393241:PQG393261 QAC393241:QAC393261 QJY393241:QJY393261 QTU393241:QTU393261 RDQ393241:RDQ393261 RNM393241:RNM393261 RXI393241:RXI393261 SHE393241:SHE393261 SRA393241:SRA393261 TAW393241:TAW393261 TKS393241:TKS393261 TUO393241:TUO393261 UEK393241:UEK393261 UOG393241:UOG393261 UYC393241:UYC393261 VHY393241:VHY393261 VRU393241:VRU393261 WBQ393241:WBQ393261 WLM393241:WLM393261 WVI393241:WVI393261 A458777:A458797 IW458777:IW458797 SS458777:SS458797 ACO458777:ACO458797 AMK458777:AMK458797 AWG458777:AWG458797 BGC458777:BGC458797 BPY458777:BPY458797 BZU458777:BZU458797 CJQ458777:CJQ458797 CTM458777:CTM458797 DDI458777:DDI458797 DNE458777:DNE458797 DXA458777:DXA458797 EGW458777:EGW458797 EQS458777:EQS458797 FAO458777:FAO458797 FKK458777:FKK458797 FUG458777:FUG458797 GEC458777:GEC458797 GNY458777:GNY458797 GXU458777:GXU458797 HHQ458777:HHQ458797 HRM458777:HRM458797 IBI458777:IBI458797 ILE458777:ILE458797 IVA458777:IVA458797 JEW458777:JEW458797 JOS458777:JOS458797 JYO458777:JYO458797 KIK458777:KIK458797 KSG458777:KSG458797 LCC458777:LCC458797 LLY458777:LLY458797 LVU458777:LVU458797 MFQ458777:MFQ458797 MPM458777:MPM458797 MZI458777:MZI458797 NJE458777:NJE458797 NTA458777:NTA458797 OCW458777:OCW458797 OMS458777:OMS458797 OWO458777:OWO458797 PGK458777:PGK458797 PQG458777:PQG458797 QAC458777:QAC458797 QJY458777:QJY458797 QTU458777:QTU458797 RDQ458777:RDQ458797 RNM458777:RNM458797 RXI458777:RXI458797 SHE458777:SHE458797 SRA458777:SRA458797 TAW458777:TAW458797 TKS458777:TKS458797 TUO458777:TUO458797 UEK458777:UEK458797 UOG458777:UOG458797 UYC458777:UYC458797 VHY458777:VHY458797 VRU458777:VRU458797 WBQ458777:WBQ458797 WLM458777:WLM458797 WVI458777:WVI458797 A524313:A524333 IW524313:IW524333 SS524313:SS524333 ACO524313:ACO524333 AMK524313:AMK524333 AWG524313:AWG524333 BGC524313:BGC524333 BPY524313:BPY524333 BZU524313:BZU524333 CJQ524313:CJQ524333 CTM524313:CTM524333 DDI524313:DDI524333 DNE524313:DNE524333 DXA524313:DXA524333 EGW524313:EGW524333 EQS524313:EQS524333 FAO524313:FAO524333 FKK524313:FKK524333 FUG524313:FUG524333 GEC524313:GEC524333 GNY524313:GNY524333 GXU524313:GXU524333 HHQ524313:HHQ524333 HRM524313:HRM524333 IBI524313:IBI524333 ILE524313:ILE524333 IVA524313:IVA524333 JEW524313:JEW524333 JOS524313:JOS524333 JYO524313:JYO524333 KIK524313:KIK524333 KSG524313:KSG524333 LCC524313:LCC524333 LLY524313:LLY524333 LVU524313:LVU524333 MFQ524313:MFQ524333 MPM524313:MPM524333 MZI524313:MZI524333 NJE524313:NJE524333 NTA524313:NTA524333 OCW524313:OCW524333 OMS524313:OMS524333 OWO524313:OWO524333 PGK524313:PGK524333 PQG524313:PQG524333 QAC524313:QAC524333 QJY524313:QJY524333 QTU524313:QTU524333 RDQ524313:RDQ524333 RNM524313:RNM524333 RXI524313:RXI524333 SHE524313:SHE524333 SRA524313:SRA524333 TAW524313:TAW524333 TKS524313:TKS524333 TUO524313:TUO524333 UEK524313:UEK524333 UOG524313:UOG524333 UYC524313:UYC524333 VHY524313:VHY524333 VRU524313:VRU524333 WBQ524313:WBQ524333 WLM524313:WLM524333 WVI524313:WVI524333 A589849:A589869 IW589849:IW589869 SS589849:SS589869 ACO589849:ACO589869 AMK589849:AMK589869 AWG589849:AWG589869 BGC589849:BGC589869 BPY589849:BPY589869 BZU589849:BZU589869 CJQ589849:CJQ589869 CTM589849:CTM589869 DDI589849:DDI589869 DNE589849:DNE589869 DXA589849:DXA589869 EGW589849:EGW589869 EQS589849:EQS589869 FAO589849:FAO589869 FKK589849:FKK589869 FUG589849:FUG589869 GEC589849:GEC589869 GNY589849:GNY589869 GXU589849:GXU589869 HHQ589849:HHQ589869 HRM589849:HRM589869 IBI589849:IBI589869 ILE589849:ILE589869 IVA589849:IVA589869 JEW589849:JEW589869 JOS589849:JOS589869 JYO589849:JYO589869 KIK589849:KIK589869 KSG589849:KSG589869 LCC589849:LCC589869 LLY589849:LLY589869 LVU589849:LVU589869 MFQ589849:MFQ589869 MPM589849:MPM589869 MZI589849:MZI589869 NJE589849:NJE589869 NTA589849:NTA589869 OCW589849:OCW589869 OMS589849:OMS589869 OWO589849:OWO589869 PGK589849:PGK589869 PQG589849:PQG589869 QAC589849:QAC589869 QJY589849:QJY589869 QTU589849:QTU589869 RDQ589849:RDQ589869 RNM589849:RNM589869 RXI589849:RXI589869 SHE589849:SHE589869 SRA589849:SRA589869 TAW589849:TAW589869 TKS589849:TKS589869 TUO589849:TUO589869 UEK589849:UEK589869 UOG589849:UOG589869 UYC589849:UYC589869 VHY589849:VHY589869 VRU589849:VRU589869 WBQ589849:WBQ589869 WLM589849:WLM589869 WVI589849:WVI589869 A655385:A655405 IW655385:IW655405 SS655385:SS655405 ACO655385:ACO655405 AMK655385:AMK655405 AWG655385:AWG655405 BGC655385:BGC655405 BPY655385:BPY655405 BZU655385:BZU655405 CJQ655385:CJQ655405 CTM655385:CTM655405 DDI655385:DDI655405 DNE655385:DNE655405 DXA655385:DXA655405 EGW655385:EGW655405 EQS655385:EQS655405 FAO655385:FAO655405 FKK655385:FKK655405 FUG655385:FUG655405 GEC655385:GEC655405 GNY655385:GNY655405 GXU655385:GXU655405 HHQ655385:HHQ655405 HRM655385:HRM655405 IBI655385:IBI655405 ILE655385:ILE655405 IVA655385:IVA655405 JEW655385:JEW655405 JOS655385:JOS655405 JYO655385:JYO655405 KIK655385:KIK655405 KSG655385:KSG655405 LCC655385:LCC655405 LLY655385:LLY655405 LVU655385:LVU655405 MFQ655385:MFQ655405 MPM655385:MPM655405 MZI655385:MZI655405 NJE655385:NJE655405 NTA655385:NTA655405 OCW655385:OCW655405 OMS655385:OMS655405 OWO655385:OWO655405 PGK655385:PGK655405 PQG655385:PQG655405 QAC655385:QAC655405 QJY655385:QJY655405 QTU655385:QTU655405 RDQ655385:RDQ655405 RNM655385:RNM655405 RXI655385:RXI655405 SHE655385:SHE655405 SRA655385:SRA655405 TAW655385:TAW655405 TKS655385:TKS655405 TUO655385:TUO655405 UEK655385:UEK655405 UOG655385:UOG655405 UYC655385:UYC655405 VHY655385:VHY655405 VRU655385:VRU655405 WBQ655385:WBQ655405 WLM655385:WLM655405 WVI655385:WVI655405 A720921:A720941 IW720921:IW720941 SS720921:SS720941 ACO720921:ACO720941 AMK720921:AMK720941 AWG720921:AWG720941 BGC720921:BGC720941 BPY720921:BPY720941 BZU720921:BZU720941 CJQ720921:CJQ720941 CTM720921:CTM720941 DDI720921:DDI720941 DNE720921:DNE720941 DXA720921:DXA720941 EGW720921:EGW720941 EQS720921:EQS720941 FAO720921:FAO720941 FKK720921:FKK720941 FUG720921:FUG720941 GEC720921:GEC720941 GNY720921:GNY720941 GXU720921:GXU720941 HHQ720921:HHQ720941 HRM720921:HRM720941 IBI720921:IBI720941 ILE720921:ILE720941 IVA720921:IVA720941 JEW720921:JEW720941 JOS720921:JOS720941 JYO720921:JYO720941 KIK720921:KIK720941 KSG720921:KSG720941 LCC720921:LCC720941 LLY720921:LLY720941 LVU720921:LVU720941 MFQ720921:MFQ720941 MPM720921:MPM720941 MZI720921:MZI720941 NJE720921:NJE720941 NTA720921:NTA720941 OCW720921:OCW720941 OMS720921:OMS720941 OWO720921:OWO720941 PGK720921:PGK720941 PQG720921:PQG720941 QAC720921:QAC720941 QJY720921:QJY720941 QTU720921:QTU720941 RDQ720921:RDQ720941 RNM720921:RNM720941 RXI720921:RXI720941 SHE720921:SHE720941 SRA720921:SRA720941 TAW720921:TAW720941 TKS720921:TKS720941 TUO720921:TUO720941 UEK720921:UEK720941 UOG720921:UOG720941 UYC720921:UYC720941 VHY720921:VHY720941 VRU720921:VRU720941 WBQ720921:WBQ720941 WLM720921:WLM720941 WVI720921:WVI720941 A786457:A786477 IW786457:IW786477 SS786457:SS786477 ACO786457:ACO786477 AMK786457:AMK786477 AWG786457:AWG786477 BGC786457:BGC786477 BPY786457:BPY786477 BZU786457:BZU786477 CJQ786457:CJQ786477 CTM786457:CTM786477 DDI786457:DDI786477 DNE786457:DNE786477 DXA786457:DXA786477 EGW786457:EGW786477 EQS786457:EQS786477 FAO786457:FAO786477 FKK786457:FKK786477 FUG786457:FUG786477 GEC786457:GEC786477 GNY786457:GNY786477 GXU786457:GXU786477 HHQ786457:HHQ786477 HRM786457:HRM786477 IBI786457:IBI786477 ILE786457:ILE786477 IVA786457:IVA786477 JEW786457:JEW786477 JOS786457:JOS786477 JYO786457:JYO786477 KIK786457:KIK786477 KSG786457:KSG786477 LCC786457:LCC786477 LLY786457:LLY786477 LVU786457:LVU786477 MFQ786457:MFQ786477 MPM786457:MPM786477 MZI786457:MZI786477 NJE786457:NJE786477 NTA786457:NTA786477 OCW786457:OCW786477 OMS786457:OMS786477 OWO786457:OWO786477 PGK786457:PGK786477 PQG786457:PQG786477 QAC786457:QAC786477 QJY786457:QJY786477 QTU786457:QTU786477 RDQ786457:RDQ786477 RNM786457:RNM786477 RXI786457:RXI786477 SHE786457:SHE786477 SRA786457:SRA786477 TAW786457:TAW786477 TKS786457:TKS786477 TUO786457:TUO786477 UEK786457:UEK786477 UOG786457:UOG786477 UYC786457:UYC786477 VHY786457:VHY786477 VRU786457:VRU786477 WBQ786457:WBQ786477 WLM786457:WLM786477 WVI786457:WVI786477 A851993:A852013 IW851993:IW852013 SS851993:SS852013 ACO851993:ACO852013 AMK851993:AMK852013 AWG851993:AWG852013 BGC851993:BGC852013 BPY851993:BPY852013 BZU851993:BZU852013 CJQ851993:CJQ852013 CTM851993:CTM852013 DDI851993:DDI852013 DNE851993:DNE852013 DXA851993:DXA852013 EGW851993:EGW852013 EQS851993:EQS852013 FAO851993:FAO852013 FKK851993:FKK852013 FUG851993:FUG852013 GEC851993:GEC852013 GNY851993:GNY852013 GXU851993:GXU852013 HHQ851993:HHQ852013 HRM851993:HRM852013 IBI851993:IBI852013 ILE851993:ILE852013 IVA851993:IVA852013 JEW851993:JEW852013 JOS851993:JOS852013 JYO851993:JYO852013 KIK851993:KIK852013 KSG851993:KSG852013 LCC851993:LCC852013 LLY851993:LLY852013 LVU851993:LVU852013 MFQ851993:MFQ852013 MPM851993:MPM852013 MZI851993:MZI852013 NJE851993:NJE852013 NTA851993:NTA852013 OCW851993:OCW852013 OMS851993:OMS852013 OWO851993:OWO852013 PGK851993:PGK852013 PQG851993:PQG852013 QAC851993:QAC852013 QJY851993:QJY852013 QTU851993:QTU852013 RDQ851993:RDQ852013 RNM851993:RNM852013 RXI851993:RXI852013 SHE851993:SHE852013 SRA851993:SRA852013 TAW851993:TAW852013 TKS851993:TKS852013 TUO851993:TUO852013 UEK851993:UEK852013 UOG851993:UOG852013 UYC851993:UYC852013 VHY851993:VHY852013 VRU851993:VRU852013 WBQ851993:WBQ852013 WLM851993:WLM852013 WVI851993:WVI852013 A917529:A917549 IW917529:IW917549 SS917529:SS917549 ACO917529:ACO917549 AMK917529:AMK917549 AWG917529:AWG917549 BGC917529:BGC917549 BPY917529:BPY917549 BZU917529:BZU917549 CJQ917529:CJQ917549 CTM917529:CTM917549 DDI917529:DDI917549 DNE917529:DNE917549 DXA917529:DXA917549 EGW917529:EGW917549 EQS917529:EQS917549 FAO917529:FAO917549 FKK917529:FKK917549 FUG917529:FUG917549 GEC917529:GEC917549 GNY917529:GNY917549 GXU917529:GXU917549 HHQ917529:HHQ917549 HRM917529:HRM917549 IBI917529:IBI917549 ILE917529:ILE917549 IVA917529:IVA917549 JEW917529:JEW917549 JOS917529:JOS917549 JYO917529:JYO917549 KIK917529:KIK917549 KSG917529:KSG917549 LCC917529:LCC917549 LLY917529:LLY917549 LVU917529:LVU917549 MFQ917529:MFQ917549 MPM917529:MPM917549 MZI917529:MZI917549 NJE917529:NJE917549 NTA917529:NTA917549 OCW917529:OCW917549 OMS917529:OMS917549 OWO917529:OWO917549 PGK917529:PGK917549 PQG917529:PQG917549 QAC917529:QAC917549 QJY917529:QJY917549 QTU917529:QTU917549 RDQ917529:RDQ917549 RNM917529:RNM917549 RXI917529:RXI917549 SHE917529:SHE917549 SRA917529:SRA917549 TAW917529:TAW917549 TKS917529:TKS917549 TUO917529:TUO917549 UEK917529:UEK917549 UOG917529:UOG917549 UYC917529:UYC917549 VHY917529:VHY917549 VRU917529:VRU917549 WBQ917529:WBQ917549 WLM917529:WLM917549 WVI917529:WVI917549 A983065:A983085 IW983065:IW983085 SS983065:SS983085 ACO983065:ACO983085 AMK983065:AMK983085 AWG983065:AWG983085 BGC983065:BGC983085 BPY983065:BPY983085 BZU983065:BZU983085 CJQ983065:CJQ983085 CTM983065:CTM983085 DDI983065:DDI983085 DNE983065:DNE983085 DXA983065:DXA983085 EGW983065:EGW983085 EQS983065:EQS983085 FAO983065:FAO983085 FKK983065:FKK983085 FUG983065:FUG983085 GEC983065:GEC983085 GNY983065:GNY983085 GXU983065:GXU983085 HHQ983065:HHQ983085 HRM983065:HRM983085 IBI983065:IBI983085 ILE983065:ILE983085 IVA983065:IVA983085 JEW983065:JEW983085 JOS983065:JOS983085 JYO983065:JYO983085 KIK983065:KIK983085 KSG983065:KSG983085 LCC983065:LCC983085 LLY983065:LLY983085 LVU983065:LVU983085 MFQ983065:MFQ983085 MPM983065:MPM983085 MZI983065:MZI983085 NJE983065:NJE983085 NTA983065:NTA983085 OCW983065:OCW983085 OMS983065:OMS983085 OWO983065:OWO983085 PGK983065:PGK983085 PQG983065:PQG983085 QAC983065:QAC983085 QJY983065:QJY983085 QTU983065:QTU983085 RDQ983065:RDQ983085 RNM983065:RNM983085 RXI983065:RXI983085 SHE983065:SHE983085 SRA983065:SRA983085 TAW983065:TAW983085 TKS983065:TKS983085 TUO983065:TUO983085 UEK983065:UEK983085 UOG983065:UOG983085 UYC983065:UYC983085 VHY983065:VHY983085 VRU983065:VRU983085 WBQ983065:WBQ983085 WLM983065:WLM983085 WVI983065:WVI983085">
      <formula1>"1,2,3,4,5"</formula1>
    </dataValidation>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1:IV65581 SR65561:SR65581 ACN65561:ACN65581 AMJ65561:AMJ65581 AWF65561:AWF65581 BGB65561:BGB65581 BPX65561:BPX65581 BZT65561:BZT65581 CJP65561:CJP65581 CTL65561:CTL65581 DDH65561:DDH65581 DND65561:DND65581 DWZ65561:DWZ65581 EGV65561:EGV65581 EQR65561:EQR65581 FAN65561:FAN65581 FKJ65561:FKJ65581 FUF65561:FUF65581 GEB65561:GEB65581 GNX65561:GNX65581 GXT65561:GXT65581 HHP65561:HHP65581 HRL65561:HRL65581 IBH65561:IBH65581 ILD65561:ILD65581 IUZ65561:IUZ65581 JEV65561:JEV65581 JOR65561:JOR65581 JYN65561:JYN65581 KIJ65561:KIJ65581 KSF65561:KSF65581 LCB65561:LCB65581 LLX65561:LLX65581 LVT65561:LVT65581 MFP65561:MFP65581 MPL65561:MPL65581 MZH65561:MZH65581 NJD65561:NJD65581 NSZ65561:NSZ65581 OCV65561:OCV65581 OMR65561:OMR65581 OWN65561:OWN65581 PGJ65561:PGJ65581 PQF65561:PQF65581 QAB65561:QAB65581 QJX65561:QJX65581 QTT65561:QTT65581 RDP65561:RDP65581 RNL65561:RNL65581 RXH65561:RXH65581 SHD65561:SHD65581 SQZ65561:SQZ65581 TAV65561:TAV65581 TKR65561:TKR65581 TUN65561:TUN65581 UEJ65561:UEJ65581 UOF65561:UOF65581 UYB65561:UYB65581 VHX65561:VHX65581 VRT65561:VRT65581 WBP65561:WBP65581 WLL65561:WLL65581 WVH65561:WVH65581 XFD65561:XFD65581 IV131097:IV131117 SR131097:SR131117 ACN131097:ACN131117 AMJ131097:AMJ131117 AWF131097:AWF131117 BGB131097:BGB131117 BPX131097:BPX131117 BZT131097:BZT131117 CJP131097:CJP131117 CTL131097:CTL131117 DDH131097:DDH131117 DND131097:DND131117 DWZ131097:DWZ131117 EGV131097:EGV131117 EQR131097:EQR131117 FAN131097:FAN131117 FKJ131097:FKJ131117 FUF131097:FUF131117 GEB131097:GEB131117 GNX131097:GNX131117 GXT131097:GXT131117 HHP131097:HHP131117 HRL131097:HRL131117 IBH131097:IBH131117 ILD131097:ILD131117 IUZ131097:IUZ131117 JEV131097:JEV131117 JOR131097:JOR131117 JYN131097:JYN131117 KIJ131097:KIJ131117 KSF131097:KSF131117 LCB131097:LCB131117 LLX131097:LLX131117 LVT131097:LVT131117 MFP131097:MFP131117 MPL131097:MPL131117 MZH131097:MZH131117 NJD131097:NJD131117 NSZ131097:NSZ131117 OCV131097:OCV131117 OMR131097:OMR131117 OWN131097:OWN131117 PGJ131097:PGJ131117 PQF131097:PQF131117 QAB131097:QAB131117 QJX131097:QJX131117 QTT131097:QTT131117 RDP131097:RDP131117 RNL131097:RNL131117 RXH131097:RXH131117 SHD131097:SHD131117 SQZ131097:SQZ131117 TAV131097:TAV131117 TKR131097:TKR131117 TUN131097:TUN131117 UEJ131097:UEJ131117 UOF131097:UOF131117 UYB131097:UYB131117 VHX131097:VHX131117 VRT131097:VRT131117 WBP131097:WBP131117 WLL131097:WLL131117 WVH131097:WVH131117 XFD131097:XFD131117 IV196633:IV196653 SR196633:SR196653 ACN196633:ACN196653 AMJ196633:AMJ196653 AWF196633:AWF196653 BGB196633:BGB196653 BPX196633:BPX196653 BZT196633:BZT196653 CJP196633:CJP196653 CTL196633:CTL196653 DDH196633:DDH196653 DND196633:DND196653 DWZ196633:DWZ196653 EGV196633:EGV196653 EQR196633:EQR196653 FAN196633:FAN196653 FKJ196633:FKJ196653 FUF196633:FUF196653 GEB196633:GEB196653 GNX196633:GNX196653 GXT196633:GXT196653 HHP196633:HHP196653 HRL196633:HRL196653 IBH196633:IBH196653 ILD196633:ILD196653 IUZ196633:IUZ196653 JEV196633:JEV196653 JOR196633:JOR196653 JYN196633:JYN196653 KIJ196633:KIJ196653 KSF196633:KSF196653 LCB196633:LCB196653 LLX196633:LLX196653 LVT196633:LVT196653 MFP196633:MFP196653 MPL196633:MPL196653 MZH196633:MZH196653 NJD196633:NJD196653 NSZ196633:NSZ196653 OCV196633:OCV196653 OMR196633:OMR196653 OWN196633:OWN196653 PGJ196633:PGJ196653 PQF196633:PQF196653 QAB196633:QAB196653 QJX196633:QJX196653 QTT196633:QTT196653 RDP196633:RDP196653 RNL196633:RNL196653 RXH196633:RXH196653 SHD196633:SHD196653 SQZ196633:SQZ196653 TAV196633:TAV196653 TKR196633:TKR196653 TUN196633:TUN196653 UEJ196633:UEJ196653 UOF196633:UOF196653 UYB196633:UYB196653 VHX196633:VHX196653 VRT196633:VRT196653 WBP196633:WBP196653 WLL196633:WLL196653 WVH196633:WVH196653 XFD196633:XFD196653 IV262169:IV262189 SR262169:SR262189 ACN262169:ACN262189 AMJ262169:AMJ262189 AWF262169:AWF262189 BGB262169:BGB262189 BPX262169:BPX262189 BZT262169:BZT262189 CJP262169:CJP262189 CTL262169:CTL262189 DDH262169:DDH262189 DND262169:DND262189 DWZ262169:DWZ262189 EGV262169:EGV262189 EQR262169:EQR262189 FAN262169:FAN262189 FKJ262169:FKJ262189 FUF262169:FUF262189 GEB262169:GEB262189 GNX262169:GNX262189 GXT262169:GXT262189 HHP262169:HHP262189 HRL262169:HRL262189 IBH262169:IBH262189 ILD262169:ILD262189 IUZ262169:IUZ262189 JEV262169:JEV262189 JOR262169:JOR262189 JYN262169:JYN262189 KIJ262169:KIJ262189 KSF262169:KSF262189 LCB262169:LCB262189 LLX262169:LLX262189 LVT262169:LVT262189 MFP262169:MFP262189 MPL262169:MPL262189 MZH262169:MZH262189 NJD262169:NJD262189 NSZ262169:NSZ262189 OCV262169:OCV262189 OMR262169:OMR262189 OWN262169:OWN262189 PGJ262169:PGJ262189 PQF262169:PQF262189 QAB262169:QAB262189 QJX262169:QJX262189 QTT262169:QTT262189 RDP262169:RDP262189 RNL262169:RNL262189 RXH262169:RXH262189 SHD262169:SHD262189 SQZ262169:SQZ262189 TAV262169:TAV262189 TKR262169:TKR262189 TUN262169:TUN262189 UEJ262169:UEJ262189 UOF262169:UOF262189 UYB262169:UYB262189 VHX262169:VHX262189 VRT262169:VRT262189 WBP262169:WBP262189 WLL262169:WLL262189 WVH262169:WVH262189 XFD262169:XFD262189 IV327705:IV327725 SR327705:SR327725 ACN327705:ACN327725 AMJ327705:AMJ327725 AWF327705:AWF327725 BGB327705:BGB327725 BPX327705:BPX327725 BZT327705:BZT327725 CJP327705:CJP327725 CTL327705:CTL327725 DDH327705:DDH327725 DND327705:DND327725 DWZ327705:DWZ327725 EGV327705:EGV327725 EQR327705:EQR327725 FAN327705:FAN327725 FKJ327705:FKJ327725 FUF327705:FUF327725 GEB327705:GEB327725 GNX327705:GNX327725 GXT327705:GXT327725 HHP327705:HHP327725 HRL327705:HRL327725 IBH327705:IBH327725 ILD327705:ILD327725 IUZ327705:IUZ327725 JEV327705:JEV327725 JOR327705:JOR327725 JYN327705:JYN327725 KIJ327705:KIJ327725 KSF327705:KSF327725 LCB327705:LCB327725 LLX327705:LLX327725 LVT327705:LVT327725 MFP327705:MFP327725 MPL327705:MPL327725 MZH327705:MZH327725 NJD327705:NJD327725 NSZ327705:NSZ327725 OCV327705:OCV327725 OMR327705:OMR327725 OWN327705:OWN327725 PGJ327705:PGJ327725 PQF327705:PQF327725 QAB327705:QAB327725 QJX327705:QJX327725 QTT327705:QTT327725 RDP327705:RDP327725 RNL327705:RNL327725 RXH327705:RXH327725 SHD327705:SHD327725 SQZ327705:SQZ327725 TAV327705:TAV327725 TKR327705:TKR327725 TUN327705:TUN327725 UEJ327705:UEJ327725 UOF327705:UOF327725 UYB327705:UYB327725 VHX327705:VHX327725 VRT327705:VRT327725 WBP327705:WBP327725 WLL327705:WLL327725 WVH327705:WVH327725 XFD327705:XFD327725 IV393241:IV393261 SR393241:SR393261 ACN393241:ACN393261 AMJ393241:AMJ393261 AWF393241:AWF393261 BGB393241:BGB393261 BPX393241:BPX393261 BZT393241:BZT393261 CJP393241:CJP393261 CTL393241:CTL393261 DDH393241:DDH393261 DND393241:DND393261 DWZ393241:DWZ393261 EGV393241:EGV393261 EQR393241:EQR393261 FAN393241:FAN393261 FKJ393241:FKJ393261 FUF393241:FUF393261 GEB393241:GEB393261 GNX393241:GNX393261 GXT393241:GXT393261 HHP393241:HHP393261 HRL393241:HRL393261 IBH393241:IBH393261 ILD393241:ILD393261 IUZ393241:IUZ393261 JEV393241:JEV393261 JOR393241:JOR393261 JYN393241:JYN393261 KIJ393241:KIJ393261 KSF393241:KSF393261 LCB393241:LCB393261 LLX393241:LLX393261 LVT393241:LVT393261 MFP393241:MFP393261 MPL393241:MPL393261 MZH393241:MZH393261 NJD393241:NJD393261 NSZ393241:NSZ393261 OCV393241:OCV393261 OMR393241:OMR393261 OWN393241:OWN393261 PGJ393241:PGJ393261 PQF393241:PQF393261 QAB393241:QAB393261 QJX393241:QJX393261 QTT393241:QTT393261 RDP393241:RDP393261 RNL393241:RNL393261 RXH393241:RXH393261 SHD393241:SHD393261 SQZ393241:SQZ393261 TAV393241:TAV393261 TKR393241:TKR393261 TUN393241:TUN393261 UEJ393241:UEJ393261 UOF393241:UOF393261 UYB393241:UYB393261 VHX393241:VHX393261 VRT393241:VRT393261 WBP393241:WBP393261 WLL393241:WLL393261 WVH393241:WVH393261 XFD393241:XFD393261 IV458777:IV458797 SR458777:SR458797 ACN458777:ACN458797 AMJ458777:AMJ458797 AWF458777:AWF458797 BGB458777:BGB458797 BPX458777:BPX458797 BZT458777:BZT458797 CJP458777:CJP458797 CTL458777:CTL458797 DDH458777:DDH458797 DND458777:DND458797 DWZ458777:DWZ458797 EGV458777:EGV458797 EQR458777:EQR458797 FAN458777:FAN458797 FKJ458777:FKJ458797 FUF458777:FUF458797 GEB458777:GEB458797 GNX458777:GNX458797 GXT458777:GXT458797 HHP458777:HHP458797 HRL458777:HRL458797 IBH458777:IBH458797 ILD458777:ILD458797 IUZ458777:IUZ458797 JEV458777:JEV458797 JOR458777:JOR458797 JYN458777:JYN458797 KIJ458777:KIJ458797 KSF458777:KSF458797 LCB458777:LCB458797 LLX458777:LLX458797 LVT458777:LVT458797 MFP458777:MFP458797 MPL458777:MPL458797 MZH458777:MZH458797 NJD458777:NJD458797 NSZ458777:NSZ458797 OCV458777:OCV458797 OMR458777:OMR458797 OWN458777:OWN458797 PGJ458777:PGJ458797 PQF458777:PQF458797 QAB458777:QAB458797 QJX458777:QJX458797 QTT458777:QTT458797 RDP458777:RDP458797 RNL458777:RNL458797 RXH458777:RXH458797 SHD458777:SHD458797 SQZ458777:SQZ458797 TAV458777:TAV458797 TKR458777:TKR458797 TUN458777:TUN458797 UEJ458777:UEJ458797 UOF458777:UOF458797 UYB458777:UYB458797 VHX458777:VHX458797 VRT458777:VRT458797 WBP458777:WBP458797 WLL458777:WLL458797 WVH458777:WVH458797 XFD458777:XFD458797 IV524313:IV524333 SR524313:SR524333 ACN524313:ACN524333 AMJ524313:AMJ524333 AWF524313:AWF524333 BGB524313:BGB524333 BPX524313:BPX524333 BZT524313:BZT524333 CJP524313:CJP524333 CTL524313:CTL524333 DDH524313:DDH524333 DND524313:DND524333 DWZ524313:DWZ524333 EGV524313:EGV524333 EQR524313:EQR524333 FAN524313:FAN524333 FKJ524313:FKJ524333 FUF524313:FUF524333 GEB524313:GEB524333 GNX524313:GNX524333 GXT524313:GXT524333 HHP524313:HHP524333 HRL524313:HRL524333 IBH524313:IBH524333 ILD524313:ILD524333 IUZ524313:IUZ524333 JEV524313:JEV524333 JOR524313:JOR524333 JYN524313:JYN524333 KIJ524313:KIJ524333 KSF524313:KSF524333 LCB524313:LCB524333 LLX524313:LLX524333 LVT524313:LVT524333 MFP524313:MFP524333 MPL524313:MPL524333 MZH524313:MZH524333 NJD524313:NJD524333 NSZ524313:NSZ524333 OCV524313:OCV524333 OMR524313:OMR524333 OWN524313:OWN524333 PGJ524313:PGJ524333 PQF524313:PQF524333 QAB524313:QAB524333 QJX524313:QJX524333 QTT524313:QTT524333 RDP524313:RDP524333 RNL524313:RNL524333 RXH524313:RXH524333 SHD524313:SHD524333 SQZ524313:SQZ524333 TAV524313:TAV524333 TKR524313:TKR524333 TUN524313:TUN524333 UEJ524313:UEJ524333 UOF524313:UOF524333 UYB524313:UYB524333 VHX524313:VHX524333 VRT524313:VRT524333 WBP524313:WBP524333 WLL524313:WLL524333 WVH524313:WVH524333 XFD524313:XFD524333 IV589849:IV589869 SR589849:SR589869 ACN589849:ACN589869 AMJ589849:AMJ589869 AWF589849:AWF589869 BGB589849:BGB589869 BPX589849:BPX589869 BZT589849:BZT589869 CJP589849:CJP589869 CTL589849:CTL589869 DDH589849:DDH589869 DND589849:DND589869 DWZ589849:DWZ589869 EGV589849:EGV589869 EQR589849:EQR589869 FAN589849:FAN589869 FKJ589849:FKJ589869 FUF589849:FUF589869 GEB589849:GEB589869 GNX589849:GNX589869 GXT589849:GXT589869 HHP589849:HHP589869 HRL589849:HRL589869 IBH589849:IBH589869 ILD589849:ILD589869 IUZ589849:IUZ589869 JEV589849:JEV589869 JOR589849:JOR589869 JYN589849:JYN589869 KIJ589849:KIJ589869 KSF589849:KSF589869 LCB589849:LCB589869 LLX589849:LLX589869 LVT589849:LVT589869 MFP589849:MFP589869 MPL589849:MPL589869 MZH589849:MZH589869 NJD589849:NJD589869 NSZ589849:NSZ589869 OCV589849:OCV589869 OMR589849:OMR589869 OWN589849:OWN589869 PGJ589849:PGJ589869 PQF589849:PQF589869 QAB589849:QAB589869 QJX589849:QJX589869 QTT589849:QTT589869 RDP589849:RDP589869 RNL589849:RNL589869 RXH589849:RXH589869 SHD589849:SHD589869 SQZ589849:SQZ589869 TAV589849:TAV589869 TKR589849:TKR589869 TUN589849:TUN589869 UEJ589849:UEJ589869 UOF589849:UOF589869 UYB589849:UYB589869 VHX589849:VHX589869 VRT589849:VRT589869 WBP589849:WBP589869 WLL589849:WLL589869 WVH589849:WVH589869 XFD589849:XFD589869 IV655385:IV655405 SR655385:SR655405 ACN655385:ACN655405 AMJ655385:AMJ655405 AWF655385:AWF655405 BGB655385:BGB655405 BPX655385:BPX655405 BZT655385:BZT655405 CJP655385:CJP655405 CTL655385:CTL655405 DDH655385:DDH655405 DND655385:DND655405 DWZ655385:DWZ655405 EGV655385:EGV655405 EQR655385:EQR655405 FAN655385:FAN655405 FKJ655385:FKJ655405 FUF655385:FUF655405 GEB655385:GEB655405 GNX655385:GNX655405 GXT655385:GXT655405 HHP655385:HHP655405 HRL655385:HRL655405 IBH655385:IBH655405 ILD655385:ILD655405 IUZ655385:IUZ655405 JEV655385:JEV655405 JOR655385:JOR655405 JYN655385:JYN655405 KIJ655385:KIJ655405 KSF655385:KSF655405 LCB655385:LCB655405 LLX655385:LLX655405 LVT655385:LVT655405 MFP655385:MFP655405 MPL655385:MPL655405 MZH655385:MZH655405 NJD655385:NJD655405 NSZ655385:NSZ655405 OCV655385:OCV655405 OMR655385:OMR655405 OWN655385:OWN655405 PGJ655385:PGJ655405 PQF655385:PQF655405 QAB655385:QAB655405 QJX655385:QJX655405 QTT655385:QTT655405 RDP655385:RDP655405 RNL655385:RNL655405 RXH655385:RXH655405 SHD655385:SHD655405 SQZ655385:SQZ655405 TAV655385:TAV655405 TKR655385:TKR655405 TUN655385:TUN655405 UEJ655385:UEJ655405 UOF655385:UOF655405 UYB655385:UYB655405 VHX655385:VHX655405 VRT655385:VRT655405 WBP655385:WBP655405 WLL655385:WLL655405 WVH655385:WVH655405 XFD655385:XFD655405 IV720921:IV720941 SR720921:SR720941 ACN720921:ACN720941 AMJ720921:AMJ720941 AWF720921:AWF720941 BGB720921:BGB720941 BPX720921:BPX720941 BZT720921:BZT720941 CJP720921:CJP720941 CTL720921:CTL720941 DDH720921:DDH720941 DND720921:DND720941 DWZ720921:DWZ720941 EGV720921:EGV720941 EQR720921:EQR720941 FAN720921:FAN720941 FKJ720921:FKJ720941 FUF720921:FUF720941 GEB720921:GEB720941 GNX720921:GNX720941 GXT720921:GXT720941 HHP720921:HHP720941 HRL720921:HRL720941 IBH720921:IBH720941 ILD720921:ILD720941 IUZ720921:IUZ720941 JEV720921:JEV720941 JOR720921:JOR720941 JYN720921:JYN720941 KIJ720921:KIJ720941 KSF720921:KSF720941 LCB720921:LCB720941 LLX720921:LLX720941 LVT720921:LVT720941 MFP720921:MFP720941 MPL720921:MPL720941 MZH720921:MZH720941 NJD720921:NJD720941 NSZ720921:NSZ720941 OCV720921:OCV720941 OMR720921:OMR720941 OWN720921:OWN720941 PGJ720921:PGJ720941 PQF720921:PQF720941 QAB720921:QAB720941 QJX720921:QJX720941 QTT720921:QTT720941 RDP720921:RDP720941 RNL720921:RNL720941 RXH720921:RXH720941 SHD720921:SHD720941 SQZ720921:SQZ720941 TAV720921:TAV720941 TKR720921:TKR720941 TUN720921:TUN720941 UEJ720921:UEJ720941 UOF720921:UOF720941 UYB720921:UYB720941 VHX720921:VHX720941 VRT720921:VRT720941 WBP720921:WBP720941 WLL720921:WLL720941 WVH720921:WVH720941 XFD720921:XFD720941 IV786457:IV786477 SR786457:SR786477 ACN786457:ACN786477 AMJ786457:AMJ786477 AWF786457:AWF786477 BGB786457:BGB786477 BPX786457:BPX786477 BZT786457:BZT786477 CJP786457:CJP786477 CTL786457:CTL786477 DDH786457:DDH786477 DND786457:DND786477 DWZ786457:DWZ786477 EGV786457:EGV786477 EQR786457:EQR786477 FAN786457:FAN786477 FKJ786457:FKJ786477 FUF786457:FUF786477 GEB786457:GEB786477 GNX786457:GNX786477 GXT786457:GXT786477 HHP786457:HHP786477 HRL786457:HRL786477 IBH786457:IBH786477 ILD786457:ILD786477 IUZ786457:IUZ786477 JEV786457:JEV786477 JOR786457:JOR786477 JYN786457:JYN786477 KIJ786457:KIJ786477 KSF786457:KSF786477 LCB786457:LCB786477 LLX786457:LLX786477 LVT786457:LVT786477 MFP786457:MFP786477 MPL786457:MPL786477 MZH786457:MZH786477 NJD786457:NJD786477 NSZ786457:NSZ786477 OCV786457:OCV786477 OMR786457:OMR786477 OWN786457:OWN786477 PGJ786457:PGJ786477 PQF786457:PQF786477 QAB786457:QAB786477 QJX786457:QJX786477 QTT786457:QTT786477 RDP786457:RDP786477 RNL786457:RNL786477 RXH786457:RXH786477 SHD786457:SHD786477 SQZ786457:SQZ786477 TAV786457:TAV786477 TKR786457:TKR786477 TUN786457:TUN786477 UEJ786457:UEJ786477 UOF786457:UOF786477 UYB786457:UYB786477 VHX786457:VHX786477 VRT786457:VRT786477 WBP786457:WBP786477 WLL786457:WLL786477 WVH786457:WVH786477 XFD786457:XFD786477 IV851993:IV852013 SR851993:SR852013 ACN851993:ACN852013 AMJ851993:AMJ852013 AWF851993:AWF852013 BGB851993:BGB852013 BPX851993:BPX852013 BZT851993:BZT852013 CJP851993:CJP852013 CTL851993:CTL852013 DDH851993:DDH852013 DND851993:DND852013 DWZ851993:DWZ852013 EGV851993:EGV852013 EQR851993:EQR852013 FAN851993:FAN852013 FKJ851993:FKJ852013 FUF851993:FUF852013 GEB851993:GEB852013 GNX851993:GNX852013 GXT851993:GXT852013 HHP851993:HHP852013 HRL851993:HRL852013 IBH851993:IBH852013 ILD851993:ILD852013 IUZ851993:IUZ852013 JEV851993:JEV852013 JOR851993:JOR852013 JYN851993:JYN852013 KIJ851993:KIJ852013 KSF851993:KSF852013 LCB851993:LCB852013 LLX851993:LLX852013 LVT851993:LVT852013 MFP851993:MFP852013 MPL851993:MPL852013 MZH851993:MZH852013 NJD851993:NJD852013 NSZ851993:NSZ852013 OCV851993:OCV852013 OMR851993:OMR852013 OWN851993:OWN852013 PGJ851993:PGJ852013 PQF851993:PQF852013 QAB851993:QAB852013 QJX851993:QJX852013 QTT851993:QTT852013 RDP851993:RDP852013 RNL851993:RNL852013 RXH851993:RXH852013 SHD851993:SHD852013 SQZ851993:SQZ852013 TAV851993:TAV852013 TKR851993:TKR852013 TUN851993:TUN852013 UEJ851993:UEJ852013 UOF851993:UOF852013 UYB851993:UYB852013 VHX851993:VHX852013 VRT851993:VRT852013 WBP851993:WBP852013 WLL851993:WLL852013 WVH851993:WVH852013 XFD851993:XFD852013 IV917529:IV917549 SR917529:SR917549 ACN917529:ACN917549 AMJ917529:AMJ917549 AWF917529:AWF917549 BGB917529:BGB917549 BPX917529:BPX917549 BZT917529:BZT917549 CJP917529:CJP917549 CTL917529:CTL917549 DDH917529:DDH917549 DND917529:DND917549 DWZ917529:DWZ917549 EGV917529:EGV917549 EQR917529:EQR917549 FAN917529:FAN917549 FKJ917529:FKJ917549 FUF917529:FUF917549 GEB917529:GEB917549 GNX917529:GNX917549 GXT917529:GXT917549 HHP917529:HHP917549 HRL917529:HRL917549 IBH917529:IBH917549 ILD917529:ILD917549 IUZ917529:IUZ917549 JEV917529:JEV917549 JOR917529:JOR917549 JYN917529:JYN917549 KIJ917529:KIJ917549 KSF917529:KSF917549 LCB917529:LCB917549 LLX917529:LLX917549 LVT917529:LVT917549 MFP917529:MFP917549 MPL917529:MPL917549 MZH917529:MZH917549 NJD917529:NJD917549 NSZ917529:NSZ917549 OCV917529:OCV917549 OMR917529:OMR917549 OWN917529:OWN917549 PGJ917529:PGJ917549 PQF917529:PQF917549 QAB917529:QAB917549 QJX917529:QJX917549 QTT917529:QTT917549 RDP917529:RDP917549 RNL917529:RNL917549 RXH917529:RXH917549 SHD917529:SHD917549 SQZ917529:SQZ917549 TAV917529:TAV917549 TKR917529:TKR917549 TUN917529:TUN917549 UEJ917529:UEJ917549 UOF917529:UOF917549 UYB917529:UYB917549 VHX917529:VHX917549 VRT917529:VRT917549 WBP917529:WBP917549 WLL917529:WLL917549 WVH917529:WVH917549 XFD917529:XFD917549 IV983065:IV983085 SR983065:SR983085 ACN983065:ACN983085 AMJ983065:AMJ983085 AWF983065:AWF983085 BGB983065:BGB983085 BPX983065:BPX983085 BZT983065:BZT983085 CJP983065:CJP983085 CTL983065:CTL983085 DDH983065:DDH983085 DND983065:DND983085 DWZ983065:DWZ983085 EGV983065:EGV983085 EQR983065:EQR983085 FAN983065:FAN983085 FKJ983065:FKJ983085 FUF983065:FUF983085 GEB983065:GEB983085 GNX983065:GNX983085 GXT983065:GXT983085 HHP983065:HHP983085 HRL983065:HRL983085 IBH983065:IBH983085 ILD983065:ILD983085 IUZ983065:IUZ983085 JEV983065:JEV983085 JOR983065:JOR983085 JYN983065:JYN983085 KIJ983065:KIJ983085 KSF983065:KSF983085 LCB983065:LCB983085 LLX983065:LLX983085 LVT983065:LVT983085 MFP983065:MFP983085 MPL983065:MPL983085 MZH983065:MZH983085 NJD983065:NJD983085 NSZ983065:NSZ983085 OCV983065:OCV983085 OMR983065:OMR983085 OWN983065:OWN983085 PGJ983065:PGJ983085 PQF983065:PQF983085 QAB983065:QAB983085 QJX983065:QJX983085 QTT983065:QTT983085 RDP983065:RDP983085 RNL983065:RNL983085 RXH983065:RXH983085 SHD983065:SHD983085 SQZ983065:SQZ983085 TAV983065:TAV983085 TKR983065:TKR983085 TUN983065:TUN983085 UEJ983065:UEJ983085 UOF983065:UOF983085 UYB983065:UYB983085 VHX983065:VHX983085 VRT983065:VRT983085 WBP983065:WBP983085 WLL983065:WLL983085 WVH983065:WVH983085 XFD983065:XFD983085">
      <formula1>0</formula1>
      <formula2>1</formula2>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9"/>
  <sheetViews>
    <sheetView topLeftCell="A4" zoomScale="70" zoomScaleNormal="70" workbookViewId="0">
      <selection activeCell="J29" sqref="J29"/>
    </sheetView>
  </sheetViews>
  <sheetFormatPr baseColWidth="10" defaultRowHeight="15" x14ac:dyDescent="0.25"/>
  <cols>
    <col min="1" max="1" width="3.140625" style="628" bestFit="1" customWidth="1"/>
    <col min="2" max="2" width="58.85546875" style="628" customWidth="1"/>
    <col min="3" max="3" width="31.140625" style="628" customWidth="1"/>
    <col min="4" max="4" width="26.7109375" style="628" customWidth="1"/>
    <col min="5" max="5" width="25" style="628" customWidth="1"/>
    <col min="6" max="7" width="29.7109375" style="628" customWidth="1"/>
    <col min="8" max="8" width="23" style="628" customWidth="1"/>
    <col min="9" max="9" width="27.28515625" style="628" customWidth="1"/>
    <col min="10" max="10" width="29.5703125" style="628" customWidth="1"/>
    <col min="11" max="11" width="33" style="628" customWidth="1"/>
    <col min="12" max="12" width="29.85546875" style="628" customWidth="1"/>
    <col min="13" max="13" width="26.28515625" style="628" customWidth="1"/>
    <col min="14" max="14" width="22.140625" style="628" customWidth="1"/>
    <col min="15" max="15" width="26.140625" style="628" customWidth="1"/>
    <col min="16" max="16" width="19.5703125" style="628" bestFit="1" customWidth="1"/>
    <col min="17" max="17" width="21.85546875" style="628" customWidth="1"/>
    <col min="18" max="18" width="18.28515625" style="628" customWidth="1"/>
    <col min="19" max="22" width="6.42578125" style="628" customWidth="1"/>
    <col min="23" max="251" width="11.42578125" style="628"/>
    <col min="252" max="252" width="1" style="628" customWidth="1"/>
    <col min="253" max="253" width="4.28515625" style="628" customWidth="1"/>
    <col min="254" max="254" width="34.7109375" style="628" customWidth="1"/>
    <col min="255" max="255" width="0" style="628" hidden="1" customWidth="1"/>
    <col min="256" max="256" width="20" style="628" customWidth="1"/>
    <col min="257" max="257" width="20.85546875" style="628" customWidth="1"/>
    <col min="258" max="258" width="25" style="628" customWidth="1"/>
    <col min="259" max="259" width="18.7109375" style="628" customWidth="1"/>
    <col min="260" max="260" width="29.7109375" style="628" customWidth="1"/>
    <col min="261" max="261" width="13.42578125" style="628" customWidth="1"/>
    <col min="262" max="262" width="13.85546875" style="628" customWidth="1"/>
    <col min="263" max="267" width="16.5703125" style="628" customWidth="1"/>
    <col min="268" max="268" width="20.5703125" style="628" customWidth="1"/>
    <col min="269" max="269" width="21.140625" style="628" customWidth="1"/>
    <col min="270" max="270" width="9.5703125" style="628" customWidth="1"/>
    <col min="271" max="271" width="0.42578125" style="628" customWidth="1"/>
    <col min="272" max="278" width="6.42578125" style="628" customWidth="1"/>
    <col min="279" max="507" width="11.42578125" style="628"/>
    <col min="508" max="508" width="1" style="628" customWidth="1"/>
    <col min="509" max="509" width="4.28515625" style="628" customWidth="1"/>
    <col min="510" max="510" width="34.7109375" style="628" customWidth="1"/>
    <col min="511" max="511" width="0" style="628" hidden="1" customWidth="1"/>
    <col min="512" max="512" width="20" style="628" customWidth="1"/>
    <col min="513" max="513" width="20.85546875" style="628" customWidth="1"/>
    <col min="514" max="514" width="25" style="628" customWidth="1"/>
    <col min="515" max="515" width="18.7109375" style="628" customWidth="1"/>
    <col min="516" max="516" width="29.7109375" style="628" customWidth="1"/>
    <col min="517" max="517" width="13.42578125" style="628" customWidth="1"/>
    <col min="518" max="518" width="13.85546875" style="628" customWidth="1"/>
    <col min="519" max="523" width="16.5703125" style="628" customWidth="1"/>
    <col min="524" max="524" width="20.5703125" style="628" customWidth="1"/>
    <col min="525" max="525" width="21.140625" style="628" customWidth="1"/>
    <col min="526" max="526" width="9.5703125" style="628" customWidth="1"/>
    <col min="527" max="527" width="0.42578125" style="628" customWidth="1"/>
    <col min="528" max="534" width="6.42578125" style="628" customWidth="1"/>
    <col min="535" max="763" width="11.42578125" style="628"/>
    <col min="764" max="764" width="1" style="628" customWidth="1"/>
    <col min="765" max="765" width="4.28515625" style="628" customWidth="1"/>
    <col min="766" max="766" width="34.7109375" style="628" customWidth="1"/>
    <col min="767" max="767" width="0" style="628" hidden="1" customWidth="1"/>
    <col min="768" max="768" width="20" style="628" customWidth="1"/>
    <col min="769" max="769" width="20.85546875" style="628" customWidth="1"/>
    <col min="770" max="770" width="25" style="628" customWidth="1"/>
    <col min="771" max="771" width="18.7109375" style="628" customWidth="1"/>
    <col min="772" max="772" width="29.7109375" style="628" customWidth="1"/>
    <col min="773" max="773" width="13.42578125" style="628" customWidth="1"/>
    <col min="774" max="774" width="13.85546875" style="628" customWidth="1"/>
    <col min="775" max="779" width="16.5703125" style="628" customWidth="1"/>
    <col min="780" max="780" width="20.5703125" style="628" customWidth="1"/>
    <col min="781" max="781" width="21.140625" style="628" customWidth="1"/>
    <col min="782" max="782" width="9.5703125" style="628" customWidth="1"/>
    <col min="783" max="783" width="0.42578125" style="628" customWidth="1"/>
    <col min="784" max="790" width="6.42578125" style="628" customWidth="1"/>
    <col min="791" max="1019" width="11.42578125" style="628"/>
    <col min="1020" max="1020" width="1" style="628" customWidth="1"/>
    <col min="1021" max="1021" width="4.28515625" style="628" customWidth="1"/>
    <col min="1022" max="1022" width="34.7109375" style="628" customWidth="1"/>
    <col min="1023" max="1023" width="0" style="628" hidden="1" customWidth="1"/>
    <col min="1024" max="1024" width="20" style="628" customWidth="1"/>
    <col min="1025" max="1025" width="20.85546875" style="628" customWidth="1"/>
    <col min="1026" max="1026" width="25" style="628" customWidth="1"/>
    <col min="1027" max="1027" width="18.7109375" style="628" customWidth="1"/>
    <col min="1028" max="1028" width="29.7109375" style="628" customWidth="1"/>
    <col min="1029" max="1029" width="13.42578125" style="628" customWidth="1"/>
    <col min="1030" max="1030" width="13.85546875" style="628" customWidth="1"/>
    <col min="1031" max="1035" width="16.5703125" style="628" customWidth="1"/>
    <col min="1036" max="1036" width="20.5703125" style="628" customWidth="1"/>
    <col min="1037" max="1037" width="21.140625" style="628" customWidth="1"/>
    <col min="1038" max="1038" width="9.5703125" style="628" customWidth="1"/>
    <col min="1039" max="1039" width="0.42578125" style="628" customWidth="1"/>
    <col min="1040" max="1046" width="6.42578125" style="628" customWidth="1"/>
    <col min="1047" max="1275" width="11.42578125" style="628"/>
    <col min="1276" max="1276" width="1" style="628" customWidth="1"/>
    <col min="1277" max="1277" width="4.28515625" style="628" customWidth="1"/>
    <col min="1278" max="1278" width="34.7109375" style="628" customWidth="1"/>
    <col min="1279" max="1279" width="0" style="628" hidden="1" customWidth="1"/>
    <col min="1280" max="1280" width="20" style="628" customWidth="1"/>
    <col min="1281" max="1281" width="20.85546875" style="628" customWidth="1"/>
    <col min="1282" max="1282" width="25" style="628" customWidth="1"/>
    <col min="1283" max="1283" width="18.7109375" style="628" customWidth="1"/>
    <col min="1284" max="1284" width="29.7109375" style="628" customWidth="1"/>
    <col min="1285" max="1285" width="13.42578125" style="628" customWidth="1"/>
    <col min="1286" max="1286" width="13.85546875" style="628" customWidth="1"/>
    <col min="1287" max="1291" width="16.5703125" style="628" customWidth="1"/>
    <col min="1292" max="1292" width="20.5703125" style="628" customWidth="1"/>
    <col min="1293" max="1293" width="21.140625" style="628" customWidth="1"/>
    <col min="1294" max="1294" width="9.5703125" style="628" customWidth="1"/>
    <col min="1295" max="1295" width="0.42578125" style="628" customWidth="1"/>
    <col min="1296" max="1302" width="6.42578125" style="628" customWidth="1"/>
    <col min="1303" max="1531" width="11.42578125" style="628"/>
    <col min="1532" max="1532" width="1" style="628" customWidth="1"/>
    <col min="1533" max="1533" width="4.28515625" style="628" customWidth="1"/>
    <col min="1534" max="1534" width="34.7109375" style="628" customWidth="1"/>
    <col min="1535" max="1535" width="0" style="628" hidden="1" customWidth="1"/>
    <col min="1536" max="1536" width="20" style="628" customWidth="1"/>
    <col min="1537" max="1537" width="20.85546875" style="628" customWidth="1"/>
    <col min="1538" max="1538" width="25" style="628" customWidth="1"/>
    <col min="1539" max="1539" width="18.7109375" style="628" customWidth="1"/>
    <col min="1540" max="1540" width="29.7109375" style="628" customWidth="1"/>
    <col min="1541" max="1541" width="13.42578125" style="628" customWidth="1"/>
    <col min="1542" max="1542" width="13.85546875" style="628" customWidth="1"/>
    <col min="1543" max="1547" width="16.5703125" style="628" customWidth="1"/>
    <col min="1548" max="1548" width="20.5703125" style="628" customWidth="1"/>
    <col min="1549" max="1549" width="21.140625" style="628" customWidth="1"/>
    <col min="1550" max="1550" width="9.5703125" style="628" customWidth="1"/>
    <col min="1551" max="1551" width="0.42578125" style="628" customWidth="1"/>
    <col min="1552" max="1558" width="6.42578125" style="628" customWidth="1"/>
    <col min="1559" max="1787" width="11.42578125" style="628"/>
    <col min="1788" max="1788" width="1" style="628" customWidth="1"/>
    <col min="1789" max="1789" width="4.28515625" style="628" customWidth="1"/>
    <col min="1790" max="1790" width="34.7109375" style="628" customWidth="1"/>
    <col min="1791" max="1791" width="0" style="628" hidden="1" customWidth="1"/>
    <col min="1792" max="1792" width="20" style="628" customWidth="1"/>
    <col min="1793" max="1793" width="20.85546875" style="628" customWidth="1"/>
    <col min="1794" max="1794" width="25" style="628" customWidth="1"/>
    <col min="1795" max="1795" width="18.7109375" style="628" customWidth="1"/>
    <col min="1796" max="1796" width="29.7109375" style="628" customWidth="1"/>
    <col min="1797" max="1797" width="13.42578125" style="628" customWidth="1"/>
    <col min="1798" max="1798" width="13.85546875" style="628" customWidth="1"/>
    <col min="1799" max="1803" width="16.5703125" style="628" customWidth="1"/>
    <col min="1804" max="1804" width="20.5703125" style="628" customWidth="1"/>
    <col min="1805" max="1805" width="21.140625" style="628" customWidth="1"/>
    <col min="1806" max="1806" width="9.5703125" style="628" customWidth="1"/>
    <col min="1807" max="1807" width="0.42578125" style="628" customWidth="1"/>
    <col min="1808" max="1814" width="6.42578125" style="628" customWidth="1"/>
    <col min="1815" max="2043" width="11.42578125" style="628"/>
    <col min="2044" max="2044" width="1" style="628" customWidth="1"/>
    <col min="2045" max="2045" width="4.28515625" style="628" customWidth="1"/>
    <col min="2046" max="2046" width="34.7109375" style="628" customWidth="1"/>
    <col min="2047" max="2047" width="0" style="628" hidden="1" customWidth="1"/>
    <col min="2048" max="2048" width="20" style="628" customWidth="1"/>
    <col min="2049" max="2049" width="20.85546875" style="628" customWidth="1"/>
    <col min="2050" max="2050" width="25" style="628" customWidth="1"/>
    <col min="2051" max="2051" width="18.7109375" style="628" customWidth="1"/>
    <col min="2052" max="2052" width="29.7109375" style="628" customWidth="1"/>
    <col min="2053" max="2053" width="13.42578125" style="628" customWidth="1"/>
    <col min="2054" max="2054" width="13.85546875" style="628" customWidth="1"/>
    <col min="2055" max="2059" width="16.5703125" style="628" customWidth="1"/>
    <col min="2060" max="2060" width="20.5703125" style="628" customWidth="1"/>
    <col min="2061" max="2061" width="21.140625" style="628" customWidth="1"/>
    <col min="2062" max="2062" width="9.5703125" style="628" customWidth="1"/>
    <col min="2063" max="2063" width="0.42578125" style="628" customWidth="1"/>
    <col min="2064" max="2070" width="6.42578125" style="628" customWidth="1"/>
    <col min="2071" max="2299" width="11.42578125" style="628"/>
    <col min="2300" max="2300" width="1" style="628" customWidth="1"/>
    <col min="2301" max="2301" width="4.28515625" style="628" customWidth="1"/>
    <col min="2302" max="2302" width="34.7109375" style="628" customWidth="1"/>
    <col min="2303" max="2303" width="0" style="628" hidden="1" customWidth="1"/>
    <col min="2304" max="2304" width="20" style="628" customWidth="1"/>
    <col min="2305" max="2305" width="20.85546875" style="628" customWidth="1"/>
    <col min="2306" max="2306" width="25" style="628" customWidth="1"/>
    <col min="2307" max="2307" width="18.7109375" style="628" customWidth="1"/>
    <col min="2308" max="2308" width="29.7109375" style="628" customWidth="1"/>
    <col min="2309" max="2309" width="13.42578125" style="628" customWidth="1"/>
    <col min="2310" max="2310" width="13.85546875" style="628" customWidth="1"/>
    <col min="2311" max="2315" width="16.5703125" style="628" customWidth="1"/>
    <col min="2316" max="2316" width="20.5703125" style="628" customWidth="1"/>
    <col min="2317" max="2317" width="21.140625" style="628" customWidth="1"/>
    <col min="2318" max="2318" width="9.5703125" style="628" customWidth="1"/>
    <col min="2319" max="2319" width="0.42578125" style="628" customWidth="1"/>
    <col min="2320" max="2326" width="6.42578125" style="628" customWidth="1"/>
    <col min="2327" max="2555" width="11.42578125" style="628"/>
    <col min="2556" max="2556" width="1" style="628" customWidth="1"/>
    <col min="2557" max="2557" width="4.28515625" style="628" customWidth="1"/>
    <col min="2558" max="2558" width="34.7109375" style="628" customWidth="1"/>
    <col min="2559" max="2559" width="0" style="628" hidden="1" customWidth="1"/>
    <col min="2560" max="2560" width="20" style="628" customWidth="1"/>
    <col min="2561" max="2561" width="20.85546875" style="628" customWidth="1"/>
    <col min="2562" max="2562" width="25" style="628" customWidth="1"/>
    <col min="2563" max="2563" width="18.7109375" style="628" customWidth="1"/>
    <col min="2564" max="2564" width="29.7109375" style="628" customWidth="1"/>
    <col min="2565" max="2565" width="13.42578125" style="628" customWidth="1"/>
    <col min="2566" max="2566" width="13.85546875" style="628" customWidth="1"/>
    <col min="2567" max="2571" width="16.5703125" style="628" customWidth="1"/>
    <col min="2572" max="2572" width="20.5703125" style="628" customWidth="1"/>
    <col min="2573" max="2573" width="21.140625" style="628" customWidth="1"/>
    <col min="2574" max="2574" width="9.5703125" style="628" customWidth="1"/>
    <col min="2575" max="2575" width="0.42578125" style="628" customWidth="1"/>
    <col min="2576" max="2582" width="6.42578125" style="628" customWidth="1"/>
    <col min="2583" max="2811" width="11.42578125" style="628"/>
    <col min="2812" max="2812" width="1" style="628" customWidth="1"/>
    <col min="2813" max="2813" width="4.28515625" style="628" customWidth="1"/>
    <col min="2814" max="2814" width="34.7109375" style="628" customWidth="1"/>
    <col min="2815" max="2815" width="0" style="628" hidden="1" customWidth="1"/>
    <col min="2816" max="2816" width="20" style="628" customWidth="1"/>
    <col min="2817" max="2817" width="20.85546875" style="628" customWidth="1"/>
    <col min="2818" max="2818" width="25" style="628" customWidth="1"/>
    <col min="2819" max="2819" width="18.7109375" style="628" customWidth="1"/>
    <col min="2820" max="2820" width="29.7109375" style="628" customWidth="1"/>
    <col min="2821" max="2821" width="13.42578125" style="628" customWidth="1"/>
    <col min="2822" max="2822" width="13.85546875" style="628" customWidth="1"/>
    <col min="2823" max="2827" width="16.5703125" style="628" customWidth="1"/>
    <col min="2828" max="2828" width="20.5703125" style="628" customWidth="1"/>
    <col min="2829" max="2829" width="21.140625" style="628" customWidth="1"/>
    <col min="2830" max="2830" width="9.5703125" style="628" customWidth="1"/>
    <col min="2831" max="2831" width="0.42578125" style="628" customWidth="1"/>
    <col min="2832" max="2838" width="6.42578125" style="628" customWidth="1"/>
    <col min="2839" max="3067" width="11.42578125" style="628"/>
    <col min="3068" max="3068" width="1" style="628" customWidth="1"/>
    <col min="3069" max="3069" width="4.28515625" style="628" customWidth="1"/>
    <col min="3070" max="3070" width="34.7109375" style="628" customWidth="1"/>
    <col min="3071" max="3071" width="0" style="628" hidden="1" customWidth="1"/>
    <col min="3072" max="3072" width="20" style="628" customWidth="1"/>
    <col min="3073" max="3073" width="20.85546875" style="628" customWidth="1"/>
    <col min="3074" max="3074" width="25" style="628" customWidth="1"/>
    <col min="3075" max="3075" width="18.7109375" style="628" customWidth="1"/>
    <col min="3076" max="3076" width="29.7109375" style="628" customWidth="1"/>
    <col min="3077" max="3077" width="13.42578125" style="628" customWidth="1"/>
    <col min="3078" max="3078" width="13.85546875" style="628" customWidth="1"/>
    <col min="3079" max="3083" width="16.5703125" style="628" customWidth="1"/>
    <col min="3084" max="3084" width="20.5703125" style="628" customWidth="1"/>
    <col min="3085" max="3085" width="21.140625" style="628" customWidth="1"/>
    <col min="3086" max="3086" width="9.5703125" style="628" customWidth="1"/>
    <col min="3087" max="3087" width="0.42578125" style="628" customWidth="1"/>
    <col min="3088" max="3094" width="6.42578125" style="628" customWidth="1"/>
    <col min="3095" max="3323" width="11.42578125" style="628"/>
    <col min="3324" max="3324" width="1" style="628" customWidth="1"/>
    <col min="3325" max="3325" width="4.28515625" style="628" customWidth="1"/>
    <col min="3326" max="3326" width="34.7109375" style="628" customWidth="1"/>
    <col min="3327" max="3327" width="0" style="628" hidden="1" customWidth="1"/>
    <col min="3328" max="3328" width="20" style="628" customWidth="1"/>
    <col min="3329" max="3329" width="20.85546875" style="628" customWidth="1"/>
    <col min="3330" max="3330" width="25" style="628" customWidth="1"/>
    <col min="3331" max="3331" width="18.7109375" style="628" customWidth="1"/>
    <col min="3332" max="3332" width="29.7109375" style="628" customWidth="1"/>
    <col min="3333" max="3333" width="13.42578125" style="628" customWidth="1"/>
    <col min="3334" max="3334" width="13.85546875" style="628" customWidth="1"/>
    <col min="3335" max="3339" width="16.5703125" style="628" customWidth="1"/>
    <col min="3340" max="3340" width="20.5703125" style="628" customWidth="1"/>
    <col min="3341" max="3341" width="21.140625" style="628" customWidth="1"/>
    <col min="3342" max="3342" width="9.5703125" style="628" customWidth="1"/>
    <col min="3343" max="3343" width="0.42578125" style="628" customWidth="1"/>
    <col min="3344" max="3350" width="6.42578125" style="628" customWidth="1"/>
    <col min="3351" max="3579" width="11.42578125" style="628"/>
    <col min="3580" max="3580" width="1" style="628" customWidth="1"/>
    <col min="3581" max="3581" width="4.28515625" style="628" customWidth="1"/>
    <col min="3582" max="3582" width="34.7109375" style="628" customWidth="1"/>
    <col min="3583" max="3583" width="0" style="628" hidden="1" customWidth="1"/>
    <col min="3584" max="3584" width="20" style="628" customWidth="1"/>
    <col min="3585" max="3585" width="20.85546875" style="628" customWidth="1"/>
    <col min="3586" max="3586" width="25" style="628" customWidth="1"/>
    <col min="3587" max="3587" width="18.7109375" style="628" customWidth="1"/>
    <col min="3588" max="3588" width="29.7109375" style="628" customWidth="1"/>
    <col min="3589" max="3589" width="13.42578125" style="628" customWidth="1"/>
    <col min="3590" max="3590" width="13.85546875" style="628" customWidth="1"/>
    <col min="3591" max="3595" width="16.5703125" style="628" customWidth="1"/>
    <col min="3596" max="3596" width="20.5703125" style="628" customWidth="1"/>
    <col min="3597" max="3597" width="21.140625" style="628" customWidth="1"/>
    <col min="3598" max="3598" width="9.5703125" style="628" customWidth="1"/>
    <col min="3599" max="3599" width="0.42578125" style="628" customWidth="1"/>
    <col min="3600" max="3606" width="6.42578125" style="628" customWidth="1"/>
    <col min="3607" max="3835" width="11.42578125" style="628"/>
    <col min="3836" max="3836" width="1" style="628" customWidth="1"/>
    <col min="3837" max="3837" width="4.28515625" style="628" customWidth="1"/>
    <col min="3838" max="3838" width="34.7109375" style="628" customWidth="1"/>
    <col min="3839" max="3839" width="0" style="628" hidden="1" customWidth="1"/>
    <col min="3840" max="3840" width="20" style="628" customWidth="1"/>
    <col min="3841" max="3841" width="20.85546875" style="628" customWidth="1"/>
    <col min="3842" max="3842" width="25" style="628" customWidth="1"/>
    <col min="3843" max="3843" width="18.7109375" style="628" customWidth="1"/>
    <col min="3844" max="3844" width="29.7109375" style="628" customWidth="1"/>
    <col min="3845" max="3845" width="13.42578125" style="628" customWidth="1"/>
    <col min="3846" max="3846" width="13.85546875" style="628" customWidth="1"/>
    <col min="3847" max="3851" width="16.5703125" style="628" customWidth="1"/>
    <col min="3852" max="3852" width="20.5703125" style="628" customWidth="1"/>
    <col min="3853" max="3853" width="21.140625" style="628" customWidth="1"/>
    <col min="3854" max="3854" width="9.5703125" style="628" customWidth="1"/>
    <col min="3855" max="3855" width="0.42578125" style="628" customWidth="1"/>
    <col min="3856" max="3862" width="6.42578125" style="628" customWidth="1"/>
    <col min="3863" max="4091" width="11.42578125" style="628"/>
    <col min="4092" max="4092" width="1" style="628" customWidth="1"/>
    <col min="4093" max="4093" width="4.28515625" style="628" customWidth="1"/>
    <col min="4094" max="4094" width="34.7109375" style="628" customWidth="1"/>
    <col min="4095" max="4095" width="0" style="628" hidden="1" customWidth="1"/>
    <col min="4096" max="4096" width="20" style="628" customWidth="1"/>
    <col min="4097" max="4097" width="20.85546875" style="628" customWidth="1"/>
    <col min="4098" max="4098" width="25" style="628" customWidth="1"/>
    <col min="4099" max="4099" width="18.7109375" style="628" customWidth="1"/>
    <col min="4100" max="4100" width="29.7109375" style="628" customWidth="1"/>
    <col min="4101" max="4101" width="13.42578125" style="628" customWidth="1"/>
    <col min="4102" max="4102" width="13.85546875" style="628" customWidth="1"/>
    <col min="4103" max="4107" width="16.5703125" style="628" customWidth="1"/>
    <col min="4108" max="4108" width="20.5703125" style="628" customWidth="1"/>
    <col min="4109" max="4109" width="21.140625" style="628" customWidth="1"/>
    <col min="4110" max="4110" width="9.5703125" style="628" customWidth="1"/>
    <col min="4111" max="4111" width="0.42578125" style="628" customWidth="1"/>
    <col min="4112" max="4118" width="6.42578125" style="628" customWidth="1"/>
    <col min="4119" max="4347" width="11.42578125" style="628"/>
    <col min="4348" max="4348" width="1" style="628" customWidth="1"/>
    <col min="4349" max="4349" width="4.28515625" style="628" customWidth="1"/>
    <col min="4350" max="4350" width="34.7109375" style="628" customWidth="1"/>
    <col min="4351" max="4351" width="0" style="628" hidden="1" customWidth="1"/>
    <col min="4352" max="4352" width="20" style="628" customWidth="1"/>
    <col min="4353" max="4353" width="20.85546875" style="628" customWidth="1"/>
    <col min="4354" max="4354" width="25" style="628" customWidth="1"/>
    <col min="4355" max="4355" width="18.7109375" style="628" customWidth="1"/>
    <col min="4356" max="4356" width="29.7109375" style="628" customWidth="1"/>
    <col min="4357" max="4357" width="13.42578125" style="628" customWidth="1"/>
    <col min="4358" max="4358" width="13.85546875" style="628" customWidth="1"/>
    <col min="4359" max="4363" width="16.5703125" style="628" customWidth="1"/>
    <col min="4364" max="4364" width="20.5703125" style="628" customWidth="1"/>
    <col min="4365" max="4365" width="21.140625" style="628" customWidth="1"/>
    <col min="4366" max="4366" width="9.5703125" style="628" customWidth="1"/>
    <col min="4367" max="4367" width="0.42578125" style="628" customWidth="1"/>
    <col min="4368" max="4374" width="6.42578125" style="628" customWidth="1"/>
    <col min="4375" max="4603" width="11.42578125" style="628"/>
    <col min="4604" max="4604" width="1" style="628" customWidth="1"/>
    <col min="4605" max="4605" width="4.28515625" style="628" customWidth="1"/>
    <col min="4606" max="4606" width="34.7109375" style="628" customWidth="1"/>
    <col min="4607" max="4607" width="0" style="628" hidden="1" customWidth="1"/>
    <col min="4608" max="4608" width="20" style="628" customWidth="1"/>
    <col min="4609" max="4609" width="20.85546875" style="628" customWidth="1"/>
    <col min="4610" max="4610" width="25" style="628" customWidth="1"/>
    <col min="4611" max="4611" width="18.7109375" style="628" customWidth="1"/>
    <col min="4612" max="4612" width="29.7109375" style="628" customWidth="1"/>
    <col min="4613" max="4613" width="13.42578125" style="628" customWidth="1"/>
    <col min="4614" max="4614" width="13.85546875" style="628" customWidth="1"/>
    <col min="4615" max="4619" width="16.5703125" style="628" customWidth="1"/>
    <col min="4620" max="4620" width="20.5703125" style="628" customWidth="1"/>
    <col min="4621" max="4621" width="21.140625" style="628" customWidth="1"/>
    <col min="4622" max="4622" width="9.5703125" style="628" customWidth="1"/>
    <col min="4623" max="4623" width="0.42578125" style="628" customWidth="1"/>
    <col min="4624" max="4630" width="6.42578125" style="628" customWidth="1"/>
    <col min="4631" max="4859" width="11.42578125" style="628"/>
    <col min="4860" max="4860" width="1" style="628" customWidth="1"/>
    <col min="4861" max="4861" width="4.28515625" style="628" customWidth="1"/>
    <col min="4862" max="4862" width="34.7109375" style="628" customWidth="1"/>
    <col min="4863" max="4863" width="0" style="628" hidden="1" customWidth="1"/>
    <col min="4864" max="4864" width="20" style="628" customWidth="1"/>
    <col min="4865" max="4865" width="20.85546875" style="628" customWidth="1"/>
    <col min="4866" max="4866" width="25" style="628" customWidth="1"/>
    <col min="4867" max="4867" width="18.7109375" style="628" customWidth="1"/>
    <col min="4868" max="4868" width="29.7109375" style="628" customWidth="1"/>
    <col min="4869" max="4869" width="13.42578125" style="628" customWidth="1"/>
    <col min="4870" max="4870" width="13.85546875" style="628" customWidth="1"/>
    <col min="4871" max="4875" width="16.5703125" style="628" customWidth="1"/>
    <col min="4876" max="4876" width="20.5703125" style="628" customWidth="1"/>
    <col min="4877" max="4877" width="21.140625" style="628" customWidth="1"/>
    <col min="4878" max="4878" width="9.5703125" style="628" customWidth="1"/>
    <col min="4879" max="4879" width="0.42578125" style="628" customWidth="1"/>
    <col min="4880" max="4886" width="6.42578125" style="628" customWidth="1"/>
    <col min="4887" max="5115" width="11.42578125" style="628"/>
    <col min="5116" max="5116" width="1" style="628" customWidth="1"/>
    <col min="5117" max="5117" width="4.28515625" style="628" customWidth="1"/>
    <col min="5118" max="5118" width="34.7109375" style="628" customWidth="1"/>
    <col min="5119" max="5119" width="0" style="628" hidden="1" customWidth="1"/>
    <col min="5120" max="5120" width="20" style="628" customWidth="1"/>
    <col min="5121" max="5121" width="20.85546875" style="628" customWidth="1"/>
    <col min="5122" max="5122" width="25" style="628" customWidth="1"/>
    <col min="5123" max="5123" width="18.7109375" style="628" customWidth="1"/>
    <col min="5124" max="5124" width="29.7109375" style="628" customWidth="1"/>
    <col min="5125" max="5125" width="13.42578125" style="628" customWidth="1"/>
    <col min="5126" max="5126" width="13.85546875" style="628" customWidth="1"/>
    <col min="5127" max="5131" width="16.5703125" style="628" customWidth="1"/>
    <col min="5132" max="5132" width="20.5703125" style="628" customWidth="1"/>
    <col min="5133" max="5133" width="21.140625" style="628" customWidth="1"/>
    <col min="5134" max="5134" width="9.5703125" style="628" customWidth="1"/>
    <col min="5135" max="5135" width="0.42578125" style="628" customWidth="1"/>
    <col min="5136" max="5142" width="6.42578125" style="628" customWidth="1"/>
    <col min="5143" max="5371" width="11.42578125" style="628"/>
    <col min="5372" max="5372" width="1" style="628" customWidth="1"/>
    <col min="5373" max="5373" width="4.28515625" style="628" customWidth="1"/>
    <col min="5374" max="5374" width="34.7109375" style="628" customWidth="1"/>
    <col min="5375" max="5375" width="0" style="628" hidden="1" customWidth="1"/>
    <col min="5376" max="5376" width="20" style="628" customWidth="1"/>
    <col min="5377" max="5377" width="20.85546875" style="628" customWidth="1"/>
    <col min="5378" max="5378" width="25" style="628" customWidth="1"/>
    <col min="5379" max="5379" width="18.7109375" style="628" customWidth="1"/>
    <col min="5380" max="5380" width="29.7109375" style="628" customWidth="1"/>
    <col min="5381" max="5381" width="13.42578125" style="628" customWidth="1"/>
    <col min="5382" max="5382" width="13.85546875" style="628" customWidth="1"/>
    <col min="5383" max="5387" width="16.5703125" style="628" customWidth="1"/>
    <col min="5388" max="5388" width="20.5703125" style="628" customWidth="1"/>
    <col min="5389" max="5389" width="21.140625" style="628" customWidth="1"/>
    <col min="5390" max="5390" width="9.5703125" style="628" customWidth="1"/>
    <col min="5391" max="5391" width="0.42578125" style="628" customWidth="1"/>
    <col min="5392" max="5398" width="6.42578125" style="628" customWidth="1"/>
    <col min="5399" max="5627" width="11.42578125" style="628"/>
    <col min="5628" max="5628" width="1" style="628" customWidth="1"/>
    <col min="5629" max="5629" width="4.28515625" style="628" customWidth="1"/>
    <col min="5630" max="5630" width="34.7109375" style="628" customWidth="1"/>
    <col min="5631" max="5631" width="0" style="628" hidden="1" customWidth="1"/>
    <col min="5632" max="5632" width="20" style="628" customWidth="1"/>
    <col min="5633" max="5633" width="20.85546875" style="628" customWidth="1"/>
    <col min="5634" max="5634" width="25" style="628" customWidth="1"/>
    <col min="5635" max="5635" width="18.7109375" style="628" customWidth="1"/>
    <col min="5636" max="5636" width="29.7109375" style="628" customWidth="1"/>
    <col min="5637" max="5637" width="13.42578125" style="628" customWidth="1"/>
    <col min="5638" max="5638" width="13.85546875" style="628" customWidth="1"/>
    <col min="5639" max="5643" width="16.5703125" style="628" customWidth="1"/>
    <col min="5644" max="5644" width="20.5703125" style="628" customWidth="1"/>
    <col min="5645" max="5645" width="21.140625" style="628" customWidth="1"/>
    <col min="5646" max="5646" width="9.5703125" style="628" customWidth="1"/>
    <col min="5647" max="5647" width="0.42578125" style="628" customWidth="1"/>
    <col min="5648" max="5654" width="6.42578125" style="628" customWidth="1"/>
    <col min="5655" max="5883" width="11.42578125" style="628"/>
    <col min="5884" max="5884" width="1" style="628" customWidth="1"/>
    <col min="5885" max="5885" width="4.28515625" style="628" customWidth="1"/>
    <col min="5886" max="5886" width="34.7109375" style="628" customWidth="1"/>
    <col min="5887" max="5887" width="0" style="628" hidden="1" customWidth="1"/>
    <col min="5888" max="5888" width="20" style="628" customWidth="1"/>
    <col min="5889" max="5889" width="20.85546875" style="628" customWidth="1"/>
    <col min="5890" max="5890" width="25" style="628" customWidth="1"/>
    <col min="5891" max="5891" width="18.7109375" style="628" customWidth="1"/>
    <col min="5892" max="5892" width="29.7109375" style="628" customWidth="1"/>
    <col min="5893" max="5893" width="13.42578125" style="628" customWidth="1"/>
    <col min="5894" max="5894" width="13.85546875" style="628" customWidth="1"/>
    <col min="5895" max="5899" width="16.5703125" style="628" customWidth="1"/>
    <col min="5900" max="5900" width="20.5703125" style="628" customWidth="1"/>
    <col min="5901" max="5901" width="21.140625" style="628" customWidth="1"/>
    <col min="5902" max="5902" width="9.5703125" style="628" customWidth="1"/>
    <col min="5903" max="5903" width="0.42578125" style="628" customWidth="1"/>
    <col min="5904" max="5910" width="6.42578125" style="628" customWidth="1"/>
    <col min="5911" max="6139" width="11.42578125" style="628"/>
    <col min="6140" max="6140" width="1" style="628" customWidth="1"/>
    <col min="6141" max="6141" width="4.28515625" style="628" customWidth="1"/>
    <col min="6142" max="6142" width="34.7109375" style="628" customWidth="1"/>
    <col min="6143" max="6143" width="0" style="628" hidden="1" customWidth="1"/>
    <col min="6144" max="6144" width="20" style="628" customWidth="1"/>
    <col min="6145" max="6145" width="20.85546875" style="628" customWidth="1"/>
    <col min="6146" max="6146" width="25" style="628" customWidth="1"/>
    <col min="6147" max="6147" width="18.7109375" style="628" customWidth="1"/>
    <col min="6148" max="6148" width="29.7109375" style="628" customWidth="1"/>
    <col min="6149" max="6149" width="13.42578125" style="628" customWidth="1"/>
    <col min="6150" max="6150" width="13.85546875" style="628" customWidth="1"/>
    <col min="6151" max="6155" width="16.5703125" style="628" customWidth="1"/>
    <col min="6156" max="6156" width="20.5703125" style="628" customWidth="1"/>
    <col min="6157" max="6157" width="21.140625" style="628" customWidth="1"/>
    <col min="6158" max="6158" width="9.5703125" style="628" customWidth="1"/>
    <col min="6159" max="6159" width="0.42578125" style="628" customWidth="1"/>
    <col min="6160" max="6166" width="6.42578125" style="628" customWidth="1"/>
    <col min="6167" max="6395" width="11.42578125" style="628"/>
    <col min="6396" max="6396" width="1" style="628" customWidth="1"/>
    <col min="6397" max="6397" width="4.28515625" style="628" customWidth="1"/>
    <col min="6398" max="6398" width="34.7109375" style="628" customWidth="1"/>
    <col min="6399" max="6399" width="0" style="628" hidden="1" customWidth="1"/>
    <col min="6400" max="6400" width="20" style="628" customWidth="1"/>
    <col min="6401" max="6401" width="20.85546875" style="628" customWidth="1"/>
    <col min="6402" max="6402" width="25" style="628" customWidth="1"/>
    <col min="6403" max="6403" width="18.7109375" style="628" customWidth="1"/>
    <col min="6404" max="6404" width="29.7109375" style="628" customWidth="1"/>
    <col min="6405" max="6405" width="13.42578125" style="628" customWidth="1"/>
    <col min="6406" max="6406" width="13.85546875" style="628" customWidth="1"/>
    <col min="6407" max="6411" width="16.5703125" style="628" customWidth="1"/>
    <col min="6412" max="6412" width="20.5703125" style="628" customWidth="1"/>
    <col min="6413" max="6413" width="21.140625" style="628" customWidth="1"/>
    <col min="6414" max="6414" width="9.5703125" style="628" customWidth="1"/>
    <col min="6415" max="6415" width="0.42578125" style="628" customWidth="1"/>
    <col min="6416" max="6422" width="6.42578125" style="628" customWidth="1"/>
    <col min="6423" max="6651" width="11.42578125" style="628"/>
    <col min="6652" max="6652" width="1" style="628" customWidth="1"/>
    <col min="6653" max="6653" width="4.28515625" style="628" customWidth="1"/>
    <col min="6654" max="6654" width="34.7109375" style="628" customWidth="1"/>
    <col min="6655" max="6655" width="0" style="628" hidden="1" customWidth="1"/>
    <col min="6656" max="6656" width="20" style="628" customWidth="1"/>
    <col min="6657" max="6657" width="20.85546875" style="628" customWidth="1"/>
    <col min="6658" max="6658" width="25" style="628" customWidth="1"/>
    <col min="6659" max="6659" width="18.7109375" style="628" customWidth="1"/>
    <col min="6660" max="6660" width="29.7109375" style="628" customWidth="1"/>
    <col min="6661" max="6661" width="13.42578125" style="628" customWidth="1"/>
    <col min="6662" max="6662" width="13.85546875" style="628" customWidth="1"/>
    <col min="6663" max="6667" width="16.5703125" style="628" customWidth="1"/>
    <col min="6668" max="6668" width="20.5703125" style="628" customWidth="1"/>
    <col min="6669" max="6669" width="21.140625" style="628" customWidth="1"/>
    <col min="6670" max="6670" width="9.5703125" style="628" customWidth="1"/>
    <col min="6671" max="6671" width="0.42578125" style="628" customWidth="1"/>
    <col min="6672" max="6678" width="6.42578125" style="628" customWidth="1"/>
    <col min="6679" max="6907" width="11.42578125" style="628"/>
    <col min="6908" max="6908" width="1" style="628" customWidth="1"/>
    <col min="6909" max="6909" width="4.28515625" style="628" customWidth="1"/>
    <col min="6910" max="6910" width="34.7109375" style="628" customWidth="1"/>
    <col min="6911" max="6911" width="0" style="628" hidden="1" customWidth="1"/>
    <col min="6912" max="6912" width="20" style="628" customWidth="1"/>
    <col min="6913" max="6913" width="20.85546875" style="628" customWidth="1"/>
    <col min="6914" max="6914" width="25" style="628" customWidth="1"/>
    <col min="6915" max="6915" width="18.7109375" style="628" customWidth="1"/>
    <col min="6916" max="6916" width="29.7109375" style="628" customWidth="1"/>
    <col min="6917" max="6917" width="13.42578125" style="628" customWidth="1"/>
    <col min="6918" max="6918" width="13.85546875" style="628" customWidth="1"/>
    <col min="6919" max="6923" width="16.5703125" style="628" customWidth="1"/>
    <col min="6924" max="6924" width="20.5703125" style="628" customWidth="1"/>
    <col min="6925" max="6925" width="21.140625" style="628" customWidth="1"/>
    <col min="6926" max="6926" width="9.5703125" style="628" customWidth="1"/>
    <col min="6927" max="6927" width="0.42578125" style="628" customWidth="1"/>
    <col min="6928" max="6934" width="6.42578125" style="628" customWidth="1"/>
    <col min="6935" max="7163" width="11.42578125" style="628"/>
    <col min="7164" max="7164" width="1" style="628" customWidth="1"/>
    <col min="7165" max="7165" width="4.28515625" style="628" customWidth="1"/>
    <col min="7166" max="7166" width="34.7109375" style="628" customWidth="1"/>
    <col min="7167" max="7167" width="0" style="628" hidden="1" customWidth="1"/>
    <col min="7168" max="7168" width="20" style="628" customWidth="1"/>
    <col min="7169" max="7169" width="20.85546875" style="628" customWidth="1"/>
    <col min="7170" max="7170" width="25" style="628" customWidth="1"/>
    <col min="7171" max="7171" width="18.7109375" style="628" customWidth="1"/>
    <col min="7172" max="7172" width="29.7109375" style="628" customWidth="1"/>
    <col min="7173" max="7173" width="13.42578125" style="628" customWidth="1"/>
    <col min="7174" max="7174" width="13.85546875" style="628" customWidth="1"/>
    <col min="7175" max="7179" width="16.5703125" style="628" customWidth="1"/>
    <col min="7180" max="7180" width="20.5703125" style="628" customWidth="1"/>
    <col min="7181" max="7181" width="21.140625" style="628" customWidth="1"/>
    <col min="7182" max="7182" width="9.5703125" style="628" customWidth="1"/>
    <col min="7183" max="7183" width="0.42578125" style="628" customWidth="1"/>
    <col min="7184" max="7190" width="6.42578125" style="628" customWidth="1"/>
    <col min="7191" max="7419" width="11.42578125" style="628"/>
    <col min="7420" max="7420" width="1" style="628" customWidth="1"/>
    <col min="7421" max="7421" width="4.28515625" style="628" customWidth="1"/>
    <col min="7422" max="7422" width="34.7109375" style="628" customWidth="1"/>
    <col min="7423" max="7423" width="0" style="628" hidden="1" customWidth="1"/>
    <col min="7424" max="7424" width="20" style="628" customWidth="1"/>
    <col min="7425" max="7425" width="20.85546875" style="628" customWidth="1"/>
    <col min="7426" max="7426" width="25" style="628" customWidth="1"/>
    <col min="7427" max="7427" width="18.7109375" style="628" customWidth="1"/>
    <col min="7428" max="7428" width="29.7109375" style="628" customWidth="1"/>
    <col min="7429" max="7429" width="13.42578125" style="628" customWidth="1"/>
    <col min="7430" max="7430" width="13.85546875" style="628" customWidth="1"/>
    <col min="7431" max="7435" width="16.5703125" style="628" customWidth="1"/>
    <col min="7436" max="7436" width="20.5703125" style="628" customWidth="1"/>
    <col min="7437" max="7437" width="21.140625" style="628" customWidth="1"/>
    <col min="7438" max="7438" width="9.5703125" style="628" customWidth="1"/>
    <col min="7439" max="7439" width="0.42578125" style="628" customWidth="1"/>
    <col min="7440" max="7446" width="6.42578125" style="628" customWidth="1"/>
    <col min="7447" max="7675" width="11.42578125" style="628"/>
    <col min="7676" max="7676" width="1" style="628" customWidth="1"/>
    <col min="7677" max="7677" width="4.28515625" style="628" customWidth="1"/>
    <col min="7678" max="7678" width="34.7109375" style="628" customWidth="1"/>
    <col min="7679" max="7679" width="0" style="628" hidden="1" customWidth="1"/>
    <col min="7680" max="7680" width="20" style="628" customWidth="1"/>
    <col min="7681" max="7681" width="20.85546875" style="628" customWidth="1"/>
    <col min="7682" max="7682" width="25" style="628" customWidth="1"/>
    <col min="7683" max="7683" width="18.7109375" style="628" customWidth="1"/>
    <col min="7684" max="7684" width="29.7109375" style="628" customWidth="1"/>
    <col min="7685" max="7685" width="13.42578125" style="628" customWidth="1"/>
    <col min="7686" max="7686" width="13.85546875" style="628" customWidth="1"/>
    <col min="7687" max="7691" width="16.5703125" style="628" customWidth="1"/>
    <col min="7692" max="7692" width="20.5703125" style="628" customWidth="1"/>
    <col min="7693" max="7693" width="21.140625" style="628" customWidth="1"/>
    <col min="7694" max="7694" width="9.5703125" style="628" customWidth="1"/>
    <col min="7695" max="7695" width="0.42578125" style="628" customWidth="1"/>
    <col min="7696" max="7702" width="6.42578125" style="628" customWidth="1"/>
    <col min="7703" max="7931" width="11.42578125" style="628"/>
    <col min="7932" max="7932" width="1" style="628" customWidth="1"/>
    <col min="7933" max="7933" width="4.28515625" style="628" customWidth="1"/>
    <col min="7934" max="7934" width="34.7109375" style="628" customWidth="1"/>
    <col min="7935" max="7935" width="0" style="628" hidden="1" customWidth="1"/>
    <col min="7936" max="7936" width="20" style="628" customWidth="1"/>
    <col min="7937" max="7937" width="20.85546875" style="628" customWidth="1"/>
    <col min="7938" max="7938" width="25" style="628" customWidth="1"/>
    <col min="7939" max="7939" width="18.7109375" style="628" customWidth="1"/>
    <col min="7940" max="7940" width="29.7109375" style="628" customWidth="1"/>
    <col min="7941" max="7941" width="13.42578125" style="628" customWidth="1"/>
    <col min="7942" max="7942" width="13.85546875" style="628" customWidth="1"/>
    <col min="7943" max="7947" width="16.5703125" style="628" customWidth="1"/>
    <col min="7948" max="7948" width="20.5703125" style="628" customWidth="1"/>
    <col min="7949" max="7949" width="21.140625" style="628" customWidth="1"/>
    <col min="7950" max="7950" width="9.5703125" style="628" customWidth="1"/>
    <col min="7951" max="7951" width="0.42578125" style="628" customWidth="1"/>
    <col min="7952" max="7958" width="6.42578125" style="628" customWidth="1"/>
    <col min="7959" max="8187" width="11.42578125" style="628"/>
    <col min="8188" max="8188" width="1" style="628" customWidth="1"/>
    <col min="8189" max="8189" width="4.28515625" style="628" customWidth="1"/>
    <col min="8190" max="8190" width="34.7109375" style="628" customWidth="1"/>
    <col min="8191" max="8191" width="0" style="628" hidden="1" customWidth="1"/>
    <col min="8192" max="8192" width="20" style="628" customWidth="1"/>
    <col min="8193" max="8193" width="20.85546875" style="628" customWidth="1"/>
    <col min="8194" max="8194" width="25" style="628" customWidth="1"/>
    <col min="8195" max="8195" width="18.7109375" style="628" customWidth="1"/>
    <col min="8196" max="8196" width="29.7109375" style="628" customWidth="1"/>
    <col min="8197" max="8197" width="13.42578125" style="628" customWidth="1"/>
    <col min="8198" max="8198" width="13.85546875" style="628" customWidth="1"/>
    <col min="8199" max="8203" width="16.5703125" style="628" customWidth="1"/>
    <col min="8204" max="8204" width="20.5703125" style="628" customWidth="1"/>
    <col min="8205" max="8205" width="21.140625" style="628" customWidth="1"/>
    <col min="8206" max="8206" width="9.5703125" style="628" customWidth="1"/>
    <col min="8207" max="8207" width="0.42578125" style="628" customWidth="1"/>
    <col min="8208" max="8214" width="6.42578125" style="628" customWidth="1"/>
    <col min="8215" max="8443" width="11.42578125" style="628"/>
    <col min="8444" max="8444" width="1" style="628" customWidth="1"/>
    <col min="8445" max="8445" width="4.28515625" style="628" customWidth="1"/>
    <col min="8446" max="8446" width="34.7109375" style="628" customWidth="1"/>
    <col min="8447" max="8447" width="0" style="628" hidden="1" customWidth="1"/>
    <col min="8448" max="8448" width="20" style="628" customWidth="1"/>
    <col min="8449" max="8449" width="20.85546875" style="628" customWidth="1"/>
    <col min="8450" max="8450" width="25" style="628" customWidth="1"/>
    <col min="8451" max="8451" width="18.7109375" style="628" customWidth="1"/>
    <col min="8452" max="8452" width="29.7109375" style="628" customWidth="1"/>
    <col min="8453" max="8453" width="13.42578125" style="628" customWidth="1"/>
    <col min="8454" max="8454" width="13.85546875" style="628" customWidth="1"/>
    <col min="8455" max="8459" width="16.5703125" style="628" customWidth="1"/>
    <col min="8460" max="8460" width="20.5703125" style="628" customWidth="1"/>
    <col min="8461" max="8461" width="21.140625" style="628" customWidth="1"/>
    <col min="8462" max="8462" width="9.5703125" style="628" customWidth="1"/>
    <col min="8463" max="8463" width="0.42578125" style="628" customWidth="1"/>
    <col min="8464" max="8470" width="6.42578125" style="628" customWidth="1"/>
    <col min="8471" max="8699" width="11.42578125" style="628"/>
    <col min="8700" max="8700" width="1" style="628" customWidth="1"/>
    <col min="8701" max="8701" width="4.28515625" style="628" customWidth="1"/>
    <col min="8702" max="8702" width="34.7109375" style="628" customWidth="1"/>
    <col min="8703" max="8703" width="0" style="628" hidden="1" customWidth="1"/>
    <col min="8704" max="8704" width="20" style="628" customWidth="1"/>
    <col min="8705" max="8705" width="20.85546875" style="628" customWidth="1"/>
    <col min="8706" max="8706" width="25" style="628" customWidth="1"/>
    <col min="8707" max="8707" width="18.7109375" style="628" customWidth="1"/>
    <col min="8708" max="8708" width="29.7109375" style="628" customWidth="1"/>
    <col min="8709" max="8709" width="13.42578125" style="628" customWidth="1"/>
    <col min="8710" max="8710" width="13.85546875" style="628" customWidth="1"/>
    <col min="8711" max="8715" width="16.5703125" style="628" customWidth="1"/>
    <col min="8716" max="8716" width="20.5703125" style="628" customWidth="1"/>
    <col min="8717" max="8717" width="21.140625" style="628" customWidth="1"/>
    <col min="8718" max="8718" width="9.5703125" style="628" customWidth="1"/>
    <col min="8719" max="8719" width="0.42578125" style="628" customWidth="1"/>
    <col min="8720" max="8726" width="6.42578125" style="628" customWidth="1"/>
    <col min="8727" max="8955" width="11.42578125" style="628"/>
    <col min="8956" max="8956" width="1" style="628" customWidth="1"/>
    <col min="8957" max="8957" width="4.28515625" style="628" customWidth="1"/>
    <col min="8958" max="8958" width="34.7109375" style="628" customWidth="1"/>
    <col min="8959" max="8959" width="0" style="628" hidden="1" customWidth="1"/>
    <col min="8960" max="8960" width="20" style="628" customWidth="1"/>
    <col min="8961" max="8961" width="20.85546875" style="628" customWidth="1"/>
    <col min="8962" max="8962" width="25" style="628" customWidth="1"/>
    <col min="8963" max="8963" width="18.7109375" style="628" customWidth="1"/>
    <col min="8964" max="8964" width="29.7109375" style="628" customWidth="1"/>
    <col min="8965" max="8965" width="13.42578125" style="628" customWidth="1"/>
    <col min="8966" max="8966" width="13.85546875" style="628" customWidth="1"/>
    <col min="8967" max="8971" width="16.5703125" style="628" customWidth="1"/>
    <col min="8972" max="8972" width="20.5703125" style="628" customWidth="1"/>
    <col min="8973" max="8973" width="21.140625" style="628" customWidth="1"/>
    <col min="8974" max="8974" width="9.5703125" style="628" customWidth="1"/>
    <col min="8975" max="8975" width="0.42578125" style="628" customWidth="1"/>
    <col min="8976" max="8982" width="6.42578125" style="628" customWidth="1"/>
    <col min="8983" max="9211" width="11.42578125" style="628"/>
    <col min="9212" max="9212" width="1" style="628" customWidth="1"/>
    <col min="9213" max="9213" width="4.28515625" style="628" customWidth="1"/>
    <col min="9214" max="9214" width="34.7109375" style="628" customWidth="1"/>
    <col min="9215" max="9215" width="0" style="628" hidden="1" customWidth="1"/>
    <col min="9216" max="9216" width="20" style="628" customWidth="1"/>
    <col min="9217" max="9217" width="20.85546875" style="628" customWidth="1"/>
    <col min="9218" max="9218" width="25" style="628" customWidth="1"/>
    <col min="9219" max="9219" width="18.7109375" style="628" customWidth="1"/>
    <col min="9220" max="9220" width="29.7109375" style="628" customWidth="1"/>
    <col min="9221" max="9221" width="13.42578125" style="628" customWidth="1"/>
    <col min="9222" max="9222" width="13.85546875" style="628" customWidth="1"/>
    <col min="9223" max="9227" width="16.5703125" style="628" customWidth="1"/>
    <col min="9228" max="9228" width="20.5703125" style="628" customWidth="1"/>
    <col min="9229" max="9229" width="21.140625" style="628" customWidth="1"/>
    <col min="9230" max="9230" width="9.5703125" style="628" customWidth="1"/>
    <col min="9231" max="9231" width="0.42578125" style="628" customWidth="1"/>
    <col min="9232" max="9238" width="6.42578125" style="628" customWidth="1"/>
    <col min="9239" max="9467" width="11.42578125" style="628"/>
    <col min="9468" max="9468" width="1" style="628" customWidth="1"/>
    <col min="9469" max="9469" width="4.28515625" style="628" customWidth="1"/>
    <col min="9470" max="9470" width="34.7109375" style="628" customWidth="1"/>
    <col min="9471" max="9471" width="0" style="628" hidden="1" customWidth="1"/>
    <col min="9472" max="9472" width="20" style="628" customWidth="1"/>
    <col min="9473" max="9473" width="20.85546875" style="628" customWidth="1"/>
    <col min="9474" max="9474" width="25" style="628" customWidth="1"/>
    <col min="9475" max="9475" width="18.7109375" style="628" customWidth="1"/>
    <col min="9476" max="9476" width="29.7109375" style="628" customWidth="1"/>
    <col min="9477" max="9477" width="13.42578125" style="628" customWidth="1"/>
    <col min="9478" max="9478" width="13.85546875" style="628" customWidth="1"/>
    <col min="9479" max="9483" width="16.5703125" style="628" customWidth="1"/>
    <col min="9484" max="9484" width="20.5703125" style="628" customWidth="1"/>
    <col min="9485" max="9485" width="21.140625" style="628" customWidth="1"/>
    <col min="9486" max="9486" width="9.5703125" style="628" customWidth="1"/>
    <col min="9487" max="9487" width="0.42578125" style="628" customWidth="1"/>
    <col min="9488" max="9494" width="6.42578125" style="628" customWidth="1"/>
    <col min="9495" max="9723" width="11.42578125" style="628"/>
    <col min="9724" max="9724" width="1" style="628" customWidth="1"/>
    <col min="9725" max="9725" width="4.28515625" style="628" customWidth="1"/>
    <col min="9726" max="9726" width="34.7109375" style="628" customWidth="1"/>
    <col min="9727" max="9727" width="0" style="628" hidden="1" customWidth="1"/>
    <col min="9728" max="9728" width="20" style="628" customWidth="1"/>
    <col min="9729" max="9729" width="20.85546875" style="628" customWidth="1"/>
    <col min="9730" max="9730" width="25" style="628" customWidth="1"/>
    <col min="9731" max="9731" width="18.7109375" style="628" customWidth="1"/>
    <col min="9732" max="9732" width="29.7109375" style="628" customWidth="1"/>
    <col min="9733" max="9733" width="13.42578125" style="628" customWidth="1"/>
    <col min="9734" max="9734" width="13.85546875" style="628" customWidth="1"/>
    <col min="9735" max="9739" width="16.5703125" style="628" customWidth="1"/>
    <col min="9740" max="9740" width="20.5703125" style="628" customWidth="1"/>
    <col min="9741" max="9741" width="21.140625" style="628" customWidth="1"/>
    <col min="9742" max="9742" width="9.5703125" style="628" customWidth="1"/>
    <col min="9743" max="9743" width="0.42578125" style="628" customWidth="1"/>
    <col min="9744" max="9750" width="6.42578125" style="628" customWidth="1"/>
    <col min="9751" max="9979" width="11.42578125" style="628"/>
    <col min="9980" max="9980" width="1" style="628" customWidth="1"/>
    <col min="9981" max="9981" width="4.28515625" style="628" customWidth="1"/>
    <col min="9982" max="9982" width="34.7109375" style="628" customWidth="1"/>
    <col min="9983" max="9983" width="0" style="628" hidden="1" customWidth="1"/>
    <col min="9984" max="9984" width="20" style="628" customWidth="1"/>
    <col min="9985" max="9985" width="20.85546875" style="628" customWidth="1"/>
    <col min="9986" max="9986" width="25" style="628" customWidth="1"/>
    <col min="9987" max="9987" width="18.7109375" style="628" customWidth="1"/>
    <col min="9988" max="9988" width="29.7109375" style="628" customWidth="1"/>
    <col min="9989" max="9989" width="13.42578125" style="628" customWidth="1"/>
    <col min="9990" max="9990" width="13.85546875" style="628" customWidth="1"/>
    <col min="9991" max="9995" width="16.5703125" style="628" customWidth="1"/>
    <col min="9996" max="9996" width="20.5703125" style="628" customWidth="1"/>
    <col min="9997" max="9997" width="21.140625" style="628" customWidth="1"/>
    <col min="9998" max="9998" width="9.5703125" style="628" customWidth="1"/>
    <col min="9999" max="9999" width="0.42578125" style="628" customWidth="1"/>
    <col min="10000" max="10006" width="6.42578125" style="628" customWidth="1"/>
    <col min="10007" max="10235" width="11.42578125" style="628"/>
    <col min="10236" max="10236" width="1" style="628" customWidth="1"/>
    <col min="10237" max="10237" width="4.28515625" style="628" customWidth="1"/>
    <col min="10238" max="10238" width="34.7109375" style="628" customWidth="1"/>
    <col min="10239" max="10239" width="0" style="628" hidden="1" customWidth="1"/>
    <col min="10240" max="10240" width="20" style="628" customWidth="1"/>
    <col min="10241" max="10241" width="20.85546875" style="628" customWidth="1"/>
    <col min="10242" max="10242" width="25" style="628" customWidth="1"/>
    <col min="10243" max="10243" width="18.7109375" style="628" customWidth="1"/>
    <col min="10244" max="10244" width="29.7109375" style="628" customWidth="1"/>
    <col min="10245" max="10245" width="13.42578125" style="628" customWidth="1"/>
    <col min="10246" max="10246" width="13.85546875" style="628" customWidth="1"/>
    <col min="10247" max="10251" width="16.5703125" style="628" customWidth="1"/>
    <col min="10252" max="10252" width="20.5703125" style="628" customWidth="1"/>
    <col min="10253" max="10253" width="21.140625" style="628" customWidth="1"/>
    <col min="10254" max="10254" width="9.5703125" style="628" customWidth="1"/>
    <col min="10255" max="10255" width="0.42578125" style="628" customWidth="1"/>
    <col min="10256" max="10262" width="6.42578125" style="628" customWidth="1"/>
    <col min="10263" max="10491" width="11.42578125" style="628"/>
    <col min="10492" max="10492" width="1" style="628" customWidth="1"/>
    <col min="10493" max="10493" width="4.28515625" style="628" customWidth="1"/>
    <col min="10494" max="10494" width="34.7109375" style="628" customWidth="1"/>
    <col min="10495" max="10495" width="0" style="628" hidden="1" customWidth="1"/>
    <col min="10496" max="10496" width="20" style="628" customWidth="1"/>
    <col min="10497" max="10497" width="20.85546875" style="628" customWidth="1"/>
    <col min="10498" max="10498" width="25" style="628" customWidth="1"/>
    <col min="10499" max="10499" width="18.7109375" style="628" customWidth="1"/>
    <col min="10500" max="10500" width="29.7109375" style="628" customWidth="1"/>
    <col min="10501" max="10501" width="13.42578125" style="628" customWidth="1"/>
    <col min="10502" max="10502" width="13.85546875" style="628" customWidth="1"/>
    <col min="10503" max="10507" width="16.5703125" style="628" customWidth="1"/>
    <col min="10508" max="10508" width="20.5703125" style="628" customWidth="1"/>
    <col min="10509" max="10509" width="21.140625" style="628" customWidth="1"/>
    <col min="10510" max="10510" width="9.5703125" style="628" customWidth="1"/>
    <col min="10511" max="10511" width="0.42578125" style="628" customWidth="1"/>
    <col min="10512" max="10518" width="6.42578125" style="628" customWidth="1"/>
    <col min="10519" max="10747" width="11.42578125" style="628"/>
    <col min="10748" max="10748" width="1" style="628" customWidth="1"/>
    <col min="10749" max="10749" width="4.28515625" style="628" customWidth="1"/>
    <col min="10750" max="10750" width="34.7109375" style="628" customWidth="1"/>
    <col min="10751" max="10751" width="0" style="628" hidden="1" customWidth="1"/>
    <col min="10752" max="10752" width="20" style="628" customWidth="1"/>
    <col min="10753" max="10753" width="20.85546875" style="628" customWidth="1"/>
    <col min="10754" max="10754" width="25" style="628" customWidth="1"/>
    <col min="10755" max="10755" width="18.7109375" style="628" customWidth="1"/>
    <col min="10756" max="10756" width="29.7109375" style="628" customWidth="1"/>
    <col min="10757" max="10757" width="13.42578125" style="628" customWidth="1"/>
    <col min="10758" max="10758" width="13.85546875" style="628" customWidth="1"/>
    <col min="10759" max="10763" width="16.5703125" style="628" customWidth="1"/>
    <col min="10764" max="10764" width="20.5703125" style="628" customWidth="1"/>
    <col min="10765" max="10765" width="21.140625" style="628" customWidth="1"/>
    <col min="10766" max="10766" width="9.5703125" style="628" customWidth="1"/>
    <col min="10767" max="10767" width="0.42578125" style="628" customWidth="1"/>
    <col min="10768" max="10774" width="6.42578125" style="628" customWidth="1"/>
    <col min="10775" max="11003" width="11.42578125" style="628"/>
    <col min="11004" max="11004" width="1" style="628" customWidth="1"/>
    <col min="11005" max="11005" width="4.28515625" style="628" customWidth="1"/>
    <col min="11006" max="11006" width="34.7109375" style="628" customWidth="1"/>
    <col min="11007" max="11007" width="0" style="628" hidden="1" customWidth="1"/>
    <col min="11008" max="11008" width="20" style="628" customWidth="1"/>
    <col min="11009" max="11009" width="20.85546875" style="628" customWidth="1"/>
    <col min="11010" max="11010" width="25" style="628" customWidth="1"/>
    <col min="11011" max="11011" width="18.7109375" style="628" customWidth="1"/>
    <col min="11012" max="11012" width="29.7109375" style="628" customWidth="1"/>
    <col min="11013" max="11013" width="13.42578125" style="628" customWidth="1"/>
    <col min="11014" max="11014" width="13.85546875" style="628" customWidth="1"/>
    <col min="11015" max="11019" width="16.5703125" style="628" customWidth="1"/>
    <col min="11020" max="11020" width="20.5703125" style="628" customWidth="1"/>
    <col min="11021" max="11021" width="21.140625" style="628" customWidth="1"/>
    <col min="11022" max="11022" width="9.5703125" style="628" customWidth="1"/>
    <col min="11023" max="11023" width="0.42578125" style="628" customWidth="1"/>
    <col min="11024" max="11030" width="6.42578125" style="628" customWidth="1"/>
    <col min="11031" max="11259" width="11.42578125" style="628"/>
    <col min="11260" max="11260" width="1" style="628" customWidth="1"/>
    <col min="11261" max="11261" width="4.28515625" style="628" customWidth="1"/>
    <col min="11262" max="11262" width="34.7109375" style="628" customWidth="1"/>
    <col min="11263" max="11263" width="0" style="628" hidden="1" customWidth="1"/>
    <col min="11264" max="11264" width="20" style="628" customWidth="1"/>
    <col min="11265" max="11265" width="20.85546875" style="628" customWidth="1"/>
    <col min="11266" max="11266" width="25" style="628" customWidth="1"/>
    <col min="11267" max="11267" width="18.7109375" style="628" customWidth="1"/>
    <col min="11268" max="11268" width="29.7109375" style="628" customWidth="1"/>
    <col min="11269" max="11269" width="13.42578125" style="628" customWidth="1"/>
    <col min="11270" max="11270" width="13.85546875" style="628" customWidth="1"/>
    <col min="11271" max="11275" width="16.5703125" style="628" customWidth="1"/>
    <col min="11276" max="11276" width="20.5703125" style="628" customWidth="1"/>
    <col min="11277" max="11277" width="21.140625" style="628" customWidth="1"/>
    <col min="11278" max="11278" width="9.5703125" style="628" customWidth="1"/>
    <col min="11279" max="11279" width="0.42578125" style="628" customWidth="1"/>
    <col min="11280" max="11286" width="6.42578125" style="628" customWidth="1"/>
    <col min="11287" max="11515" width="11.42578125" style="628"/>
    <col min="11516" max="11516" width="1" style="628" customWidth="1"/>
    <col min="11517" max="11517" width="4.28515625" style="628" customWidth="1"/>
    <col min="11518" max="11518" width="34.7109375" style="628" customWidth="1"/>
    <col min="11519" max="11519" width="0" style="628" hidden="1" customWidth="1"/>
    <col min="11520" max="11520" width="20" style="628" customWidth="1"/>
    <col min="11521" max="11521" width="20.85546875" style="628" customWidth="1"/>
    <col min="11522" max="11522" width="25" style="628" customWidth="1"/>
    <col min="11523" max="11523" width="18.7109375" style="628" customWidth="1"/>
    <col min="11524" max="11524" width="29.7109375" style="628" customWidth="1"/>
    <col min="11525" max="11525" width="13.42578125" style="628" customWidth="1"/>
    <col min="11526" max="11526" width="13.85546875" style="628" customWidth="1"/>
    <col min="11527" max="11531" width="16.5703125" style="628" customWidth="1"/>
    <col min="11532" max="11532" width="20.5703125" style="628" customWidth="1"/>
    <col min="11533" max="11533" width="21.140625" style="628" customWidth="1"/>
    <col min="11534" max="11534" width="9.5703125" style="628" customWidth="1"/>
    <col min="11535" max="11535" width="0.42578125" style="628" customWidth="1"/>
    <col min="11536" max="11542" width="6.42578125" style="628" customWidth="1"/>
    <col min="11543" max="11771" width="11.42578125" style="628"/>
    <col min="11772" max="11772" width="1" style="628" customWidth="1"/>
    <col min="11773" max="11773" width="4.28515625" style="628" customWidth="1"/>
    <col min="11774" max="11774" width="34.7109375" style="628" customWidth="1"/>
    <col min="11775" max="11775" width="0" style="628" hidden="1" customWidth="1"/>
    <col min="11776" max="11776" width="20" style="628" customWidth="1"/>
    <col min="11777" max="11777" width="20.85546875" style="628" customWidth="1"/>
    <col min="11778" max="11778" width="25" style="628" customWidth="1"/>
    <col min="11779" max="11779" width="18.7109375" style="628" customWidth="1"/>
    <col min="11780" max="11780" width="29.7109375" style="628" customWidth="1"/>
    <col min="11781" max="11781" width="13.42578125" style="628" customWidth="1"/>
    <col min="11782" max="11782" width="13.85546875" style="628" customWidth="1"/>
    <col min="11783" max="11787" width="16.5703125" style="628" customWidth="1"/>
    <col min="11788" max="11788" width="20.5703125" style="628" customWidth="1"/>
    <col min="11789" max="11789" width="21.140625" style="628" customWidth="1"/>
    <col min="11790" max="11790" width="9.5703125" style="628" customWidth="1"/>
    <col min="11791" max="11791" width="0.42578125" style="628" customWidth="1"/>
    <col min="11792" max="11798" width="6.42578125" style="628" customWidth="1"/>
    <col min="11799" max="12027" width="11.42578125" style="628"/>
    <col min="12028" max="12028" width="1" style="628" customWidth="1"/>
    <col min="12029" max="12029" width="4.28515625" style="628" customWidth="1"/>
    <col min="12030" max="12030" width="34.7109375" style="628" customWidth="1"/>
    <col min="12031" max="12031" width="0" style="628" hidden="1" customWidth="1"/>
    <col min="12032" max="12032" width="20" style="628" customWidth="1"/>
    <col min="12033" max="12033" width="20.85546875" style="628" customWidth="1"/>
    <col min="12034" max="12034" width="25" style="628" customWidth="1"/>
    <col min="12035" max="12035" width="18.7109375" style="628" customWidth="1"/>
    <col min="12036" max="12036" width="29.7109375" style="628" customWidth="1"/>
    <col min="12037" max="12037" width="13.42578125" style="628" customWidth="1"/>
    <col min="12038" max="12038" width="13.85546875" style="628" customWidth="1"/>
    <col min="12039" max="12043" width="16.5703125" style="628" customWidth="1"/>
    <col min="12044" max="12044" width="20.5703125" style="628" customWidth="1"/>
    <col min="12045" max="12045" width="21.140625" style="628" customWidth="1"/>
    <col min="12046" max="12046" width="9.5703125" style="628" customWidth="1"/>
    <col min="12047" max="12047" width="0.42578125" style="628" customWidth="1"/>
    <col min="12048" max="12054" width="6.42578125" style="628" customWidth="1"/>
    <col min="12055" max="12283" width="11.42578125" style="628"/>
    <col min="12284" max="12284" width="1" style="628" customWidth="1"/>
    <col min="12285" max="12285" width="4.28515625" style="628" customWidth="1"/>
    <col min="12286" max="12286" width="34.7109375" style="628" customWidth="1"/>
    <col min="12287" max="12287" width="0" style="628" hidden="1" customWidth="1"/>
    <col min="12288" max="12288" width="20" style="628" customWidth="1"/>
    <col min="12289" max="12289" width="20.85546875" style="628" customWidth="1"/>
    <col min="12290" max="12290" width="25" style="628" customWidth="1"/>
    <col min="12291" max="12291" width="18.7109375" style="628" customWidth="1"/>
    <col min="12292" max="12292" width="29.7109375" style="628" customWidth="1"/>
    <col min="12293" max="12293" width="13.42578125" style="628" customWidth="1"/>
    <col min="12294" max="12294" width="13.85546875" style="628" customWidth="1"/>
    <col min="12295" max="12299" width="16.5703125" style="628" customWidth="1"/>
    <col min="12300" max="12300" width="20.5703125" style="628" customWidth="1"/>
    <col min="12301" max="12301" width="21.140625" style="628" customWidth="1"/>
    <col min="12302" max="12302" width="9.5703125" style="628" customWidth="1"/>
    <col min="12303" max="12303" width="0.42578125" style="628" customWidth="1"/>
    <col min="12304" max="12310" width="6.42578125" style="628" customWidth="1"/>
    <col min="12311" max="12539" width="11.42578125" style="628"/>
    <col min="12540" max="12540" width="1" style="628" customWidth="1"/>
    <col min="12541" max="12541" width="4.28515625" style="628" customWidth="1"/>
    <col min="12542" max="12542" width="34.7109375" style="628" customWidth="1"/>
    <col min="12543" max="12543" width="0" style="628" hidden="1" customWidth="1"/>
    <col min="12544" max="12544" width="20" style="628" customWidth="1"/>
    <col min="12545" max="12545" width="20.85546875" style="628" customWidth="1"/>
    <col min="12546" max="12546" width="25" style="628" customWidth="1"/>
    <col min="12547" max="12547" width="18.7109375" style="628" customWidth="1"/>
    <col min="12548" max="12548" width="29.7109375" style="628" customWidth="1"/>
    <col min="12549" max="12549" width="13.42578125" style="628" customWidth="1"/>
    <col min="12550" max="12550" width="13.85546875" style="628" customWidth="1"/>
    <col min="12551" max="12555" width="16.5703125" style="628" customWidth="1"/>
    <col min="12556" max="12556" width="20.5703125" style="628" customWidth="1"/>
    <col min="12557" max="12557" width="21.140625" style="628" customWidth="1"/>
    <col min="12558" max="12558" width="9.5703125" style="628" customWidth="1"/>
    <col min="12559" max="12559" width="0.42578125" style="628" customWidth="1"/>
    <col min="12560" max="12566" width="6.42578125" style="628" customWidth="1"/>
    <col min="12567" max="12795" width="11.42578125" style="628"/>
    <col min="12796" max="12796" width="1" style="628" customWidth="1"/>
    <col min="12797" max="12797" width="4.28515625" style="628" customWidth="1"/>
    <col min="12798" max="12798" width="34.7109375" style="628" customWidth="1"/>
    <col min="12799" max="12799" width="0" style="628" hidden="1" customWidth="1"/>
    <col min="12800" max="12800" width="20" style="628" customWidth="1"/>
    <col min="12801" max="12801" width="20.85546875" style="628" customWidth="1"/>
    <col min="12802" max="12802" width="25" style="628" customWidth="1"/>
    <col min="12803" max="12803" width="18.7109375" style="628" customWidth="1"/>
    <col min="12804" max="12804" width="29.7109375" style="628" customWidth="1"/>
    <col min="12805" max="12805" width="13.42578125" style="628" customWidth="1"/>
    <col min="12806" max="12806" width="13.85546875" style="628" customWidth="1"/>
    <col min="12807" max="12811" width="16.5703125" style="628" customWidth="1"/>
    <col min="12812" max="12812" width="20.5703125" style="628" customWidth="1"/>
    <col min="12813" max="12813" width="21.140625" style="628" customWidth="1"/>
    <col min="12814" max="12814" width="9.5703125" style="628" customWidth="1"/>
    <col min="12815" max="12815" width="0.42578125" style="628" customWidth="1"/>
    <col min="12816" max="12822" width="6.42578125" style="628" customWidth="1"/>
    <col min="12823" max="13051" width="11.42578125" style="628"/>
    <col min="13052" max="13052" width="1" style="628" customWidth="1"/>
    <col min="13053" max="13053" width="4.28515625" style="628" customWidth="1"/>
    <col min="13054" max="13054" width="34.7109375" style="628" customWidth="1"/>
    <col min="13055" max="13055" width="0" style="628" hidden="1" customWidth="1"/>
    <col min="13056" max="13056" width="20" style="628" customWidth="1"/>
    <col min="13057" max="13057" width="20.85546875" style="628" customWidth="1"/>
    <col min="13058" max="13058" width="25" style="628" customWidth="1"/>
    <col min="13059" max="13059" width="18.7109375" style="628" customWidth="1"/>
    <col min="13060" max="13060" width="29.7109375" style="628" customWidth="1"/>
    <col min="13061" max="13061" width="13.42578125" style="628" customWidth="1"/>
    <col min="13062" max="13062" width="13.85546875" style="628" customWidth="1"/>
    <col min="13063" max="13067" width="16.5703125" style="628" customWidth="1"/>
    <col min="13068" max="13068" width="20.5703125" style="628" customWidth="1"/>
    <col min="13069" max="13069" width="21.140625" style="628" customWidth="1"/>
    <col min="13070" max="13070" width="9.5703125" style="628" customWidth="1"/>
    <col min="13071" max="13071" width="0.42578125" style="628" customWidth="1"/>
    <col min="13072" max="13078" width="6.42578125" style="628" customWidth="1"/>
    <col min="13079" max="13307" width="11.42578125" style="628"/>
    <col min="13308" max="13308" width="1" style="628" customWidth="1"/>
    <col min="13309" max="13309" width="4.28515625" style="628" customWidth="1"/>
    <col min="13310" max="13310" width="34.7109375" style="628" customWidth="1"/>
    <col min="13311" max="13311" width="0" style="628" hidden="1" customWidth="1"/>
    <col min="13312" max="13312" width="20" style="628" customWidth="1"/>
    <col min="13313" max="13313" width="20.85546875" style="628" customWidth="1"/>
    <col min="13314" max="13314" width="25" style="628" customWidth="1"/>
    <col min="13315" max="13315" width="18.7109375" style="628" customWidth="1"/>
    <col min="13316" max="13316" width="29.7109375" style="628" customWidth="1"/>
    <col min="13317" max="13317" width="13.42578125" style="628" customWidth="1"/>
    <col min="13318" max="13318" width="13.85546875" style="628" customWidth="1"/>
    <col min="13319" max="13323" width="16.5703125" style="628" customWidth="1"/>
    <col min="13324" max="13324" width="20.5703125" style="628" customWidth="1"/>
    <col min="13325" max="13325" width="21.140625" style="628" customWidth="1"/>
    <col min="13326" max="13326" width="9.5703125" style="628" customWidth="1"/>
    <col min="13327" max="13327" width="0.42578125" style="628" customWidth="1"/>
    <col min="13328" max="13334" width="6.42578125" style="628" customWidth="1"/>
    <col min="13335" max="13563" width="11.42578125" style="628"/>
    <col min="13564" max="13564" width="1" style="628" customWidth="1"/>
    <col min="13565" max="13565" width="4.28515625" style="628" customWidth="1"/>
    <col min="13566" max="13566" width="34.7109375" style="628" customWidth="1"/>
    <col min="13567" max="13567" width="0" style="628" hidden="1" customWidth="1"/>
    <col min="13568" max="13568" width="20" style="628" customWidth="1"/>
    <col min="13569" max="13569" width="20.85546875" style="628" customWidth="1"/>
    <col min="13570" max="13570" width="25" style="628" customWidth="1"/>
    <col min="13571" max="13571" width="18.7109375" style="628" customWidth="1"/>
    <col min="13572" max="13572" width="29.7109375" style="628" customWidth="1"/>
    <col min="13573" max="13573" width="13.42578125" style="628" customWidth="1"/>
    <col min="13574" max="13574" width="13.85546875" style="628" customWidth="1"/>
    <col min="13575" max="13579" width="16.5703125" style="628" customWidth="1"/>
    <col min="13580" max="13580" width="20.5703125" style="628" customWidth="1"/>
    <col min="13581" max="13581" width="21.140625" style="628" customWidth="1"/>
    <col min="13582" max="13582" width="9.5703125" style="628" customWidth="1"/>
    <col min="13583" max="13583" width="0.42578125" style="628" customWidth="1"/>
    <col min="13584" max="13590" width="6.42578125" style="628" customWidth="1"/>
    <col min="13591" max="13819" width="11.42578125" style="628"/>
    <col min="13820" max="13820" width="1" style="628" customWidth="1"/>
    <col min="13821" max="13821" width="4.28515625" style="628" customWidth="1"/>
    <col min="13822" max="13822" width="34.7109375" style="628" customWidth="1"/>
    <col min="13823" max="13823" width="0" style="628" hidden="1" customWidth="1"/>
    <col min="13824" max="13824" width="20" style="628" customWidth="1"/>
    <col min="13825" max="13825" width="20.85546875" style="628" customWidth="1"/>
    <col min="13826" max="13826" width="25" style="628" customWidth="1"/>
    <col min="13827" max="13827" width="18.7109375" style="628" customWidth="1"/>
    <col min="13828" max="13828" width="29.7109375" style="628" customWidth="1"/>
    <col min="13829" max="13829" width="13.42578125" style="628" customWidth="1"/>
    <col min="13830" max="13830" width="13.85546875" style="628" customWidth="1"/>
    <col min="13831" max="13835" width="16.5703125" style="628" customWidth="1"/>
    <col min="13836" max="13836" width="20.5703125" style="628" customWidth="1"/>
    <col min="13837" max="13837" width="21.140625" style="628" customWidth="1"/>
    <col min="13838" max="13838" width="9.5703125" style="628" customWidth="1"/>
    <col min="13839" max="13839" width="0.42578125" style="628" customWidth="1"/>
    <col min="13840" max="13846" width="6.42578125" style="628" customWidth="1"/>
    <col min="13847" max="14075" width="11.42578125" style="628"/>
    <col min="14076" max="14076" width="1" style="628" customWidth="1"/>
    <col min="14077" max="14077" width="4.28515625" style="628" customWidth="1"/>
    <col min="14078" max="14078" width="34.7109375" style="628" customWidth="1"/>
    <col min="14079" max="14079" width="0" style="628" hidden="1" customWidth="1"/>
    <col min="14080" max="14080" width="20" style="628" customWidth="1"/>
    <col min="14081" max="14081" width="20.85546875" style="628" customWidth="1"/>
    <col min="14082" max="14082" width="25" style="628" customWidth="1"/>
    <col min="14083" max="14083" width="18.7109375" style="628" customWidth="1"/>
    <col min="14084" max="14084" width="29.7109375" style="628" customWidth="1"/>
    <col min="14085" max="14085" width="13.42578125" style="628" customWidth="1"/>
    <col min="14086" max="14086" width="13.85546875" style="628" customWidth="1"/>
    <col min="14087" max="14091" width="16.5703125" style="628" customWidth="1"/>
    <col min="14092" max="14092" width="20.5703125" style="628" customWidth="1"/>
    <col min="14093" max="14093" width="21.140625" style="628" customWidth="1"/>
    <col min="14094" max="14094" width="9.5703125" style="628" customWidth="1"/>
    <col min="14095" max="14095" width="0.42578125" style="628" customWidth="1"/>
    <col min="14096" max="14102" width="6.42578125" style="628" customWidth="1"/>
    <col min="14103" max="14331" width="11.42578125" style="628"/>
    <col min="14332" max="14332" width="1" style="628" customWidth="1"/>
    <col min="14333" max="14333" width="4.28515625" style="628" customWidth="1"/>
    <col min="14334" max="14334" width="34.7109375" style="628" customWidth="1"/>
    <col min="14335" max="14335" width="0" style="628" hidden="1" customWidth="1"/>
    <col min="14336" max="14336" width="20" style="628" customWidth="1"/>
    <col min="14337" max="14337" width="20.85546875" style="628" customWidth="1"/>
    <col min="14338" max="14338" width="25" style="628" customWidth="1"/>
    <col min="14339" max="14339" width="18.7109375" style="628" customWidth="1"/>
    <col min="14340" max="14340" width="29.7109375" style="628" customWidth="1"/>
    <col min="14341" max="14341" width="13.42578125" style="628" customWidth="1"/>
    <col min="14342" max="14342" width="13.85546875" style="628" customWidth="1"/>
    <col min="14343" max="14347" width="16.5703125" style="628" customWidth="1"/>
    <col min="14348" max="14348" width="20.5703125" style="628" customWidth="1"/>
    <col min="14349" max="14349" width="21.140625" style="628" customWidth="1"/>
    <col min="14350" max="14350" width="9.5703125" style="628" customWidth="1"/>
    <col min="14351" max="14351" width="0.42578125" style="628" customWidth="1"/>
    <col min="14352" max="14358" width="6.42578125" style="628" customWidth="1"/>
    <col min="14359" max="14587" width="11.42578125" style="628"/>
    <col min="14588" max="14588" width="1" style="628" customWidth="1"/>
    <col min="14589" max="14589" width="4.28515625" style="628" customWidth="1"/>
    <col min="14590" max="14590" width="34.7109375" style="628" customWidth="1"/>
    <col min="14591" max="14591" width="0" style="628" hidden="1" customWidth="1"/>
    <col min="14592" max="14592" width="20" style="628" customWidth="1"/>
    <col min="14593" max="14593" width="20.85546875" style="628" customWidth="1"/>
    <col min="14594" max="14594" width="25" style="628" customWidth="1"/>
    <col min="14595" max="14595" width="18.7109375" style="628" customWidth="1"/>
    <col min="14596" max="14596" width="29.7109375" style="628" customWidth="1"/>
    <col min="14597" max="14597" width="13.42578125" style="628" customWidth="1"/>
    <col min="14598" max="14598" width="13.85546875" style="628" customWidth="1"/>
    <col min="14599" max="14603" width="16.5703125" style="628" customWidth="1"/>
    <col min="14604" max="14604" width="20.5703125" style="628" customWidth="1"/>
    <col min="14605" max="14605" width="21.140625" style="628" customWidth="1"/>
    <col min="14606" max="14606" width="9.5703125" style="628" customWidth="1"/>
    <col min="14607" max="14607" width="0.42578125" style="628" customWidth="1"/>
    <col min="14608" max="14614" width="6.42578125" style="628" customWidth="1"/>
    <col min="14615" max="14843" width="11.42578125" style="628"/>
    <col min="14844" max="14844" width="1" style="628" customWidth="1"/>
    <col min="14845" max="14845" width="4.28515625" style="628" customWidth="1"/>
    <col min="14846" max="14846" width="34.7109375" style="628" customWidth="1"/>
    <col min="14847" max="14847" width="0" style="628" hidden="1" customWidth="1"/>
    <col min="14848" max="14848" width="20" style="628" customWidth="1"/>
    <col min="14849" max="14849" width="20.85546875" style="628" customWidth="1"/>
    <col min="14850" max="14850" width="25" style="628" customWidth="1"/>
    <col min="14851" max="14851" width="18.7109375" style="628" customWidth="1"/>
    <col min="14852" max="14852" width="29.7109375" style="628" customWidth="1"/>
    <col min="14853" max="14853" width="13.42578125" style="628" customWidth="1"/>
    <col min="14854" max="14854" width="13.85546875" style="628" customWidth="1"/>
    <col min="14855" max="14859" width="16.5703125" style="628" customWidth="1"/>
    <col min="14860" max="14860" width="20.5703125" style="628" customWidth="1"/>
    <col min="14861" max="14861" width="21.140625" style="628" customWidth="1"/>
    <col min="14862" max="14862" width="9.5703125" style="628" customWidth="1"/>
    <col min="14863" max="14863" width="0.42578125" style="628" customWidth="1"/>
    <col min="14864" max="14870" width="6.42578125" style="628" customWidth="1"/>
    <col min="14871" max="15099" width="11.42578125" style="628"/>
    <col min="15100" max="15100" width="1" style="628" customWidth="1"/>
    <col min="15101" max="15101" width="4.28515625" style="628" customWidth="1"/>
    <col min="15102" max="15102" width="34.7109375" style="628" customWidth="1"/>
    <col min="15103" max="15103" width="0" style="628" hidden="1" customWidth="1"/>
    <col min="15104" max="15104" width="20" style="628" customWidth="1"/>
    <col min="15105" max="15105" width="20.85546875" style="628" customWidth="1"/>
    <col min="15106" max="15106" width="25" style="628" customWidth="1"/>
    <col min="15107" max="15107" width="18.7109375" style="628" customWidth="1"/>
    <col min="15108" max="15108" width="29.7109375" style="628" customWidth="1"/>
    <col min="15109" max="15109" width="13.42578125" style="628" customWidth="1"/>
    <col min="15110" max="15110" width="13.85546875" style="628" customWidth="1"/>
    <col min="15111" max="15115" width="16.5703125" style="628" customWidth="1"/>
    <col min="15116" max="15116" width="20.5703125" style="628" customWidth="1"/>
    <col min="15117" max="15117" width="21.140625" style="628" customWidth="1"/>
    <col min="15118" max="15118" width="9.5703125" style="628" customWidth="1"/>
    <col min="15119" max="15119" width="0.42578125" style="628" customWidth="1"/>
    <col min="15120" max="15126" width="6.42578125" style="628" customWidth="1"/>
    <col min="15127" max="15355" width="11.42578125" style="628"/>
    <col min="15356" max="15356" width="1" style="628" customWidth="1"/>
    <col min="15357" max="15357" width="4.28515625" style="628" customWidth="1"/>
    <col min="15358" max="15358" width="34.7109375" style="628" customWidth="1"/>
    <col min="15359" max="15359" width="0" style="628" hidden="1" customWidth="1"/>
    <col min="15360" max="15360" width="20" style="628" customWidth="1"/>
    <col min="15361" max="15361" width="20.85546875" style="628" customWidth="1"/>
    <col min="15362" max="15362" width="25" style="628" customWidth="1"/>
    <col min="15363" max="15363" width="18.7109375" style="628" customWidth="1"/>
    <col min="15364" max="15364" width="29.7109375" style="628" customWidth="1"/>
    <col min="15365" max="15365" width="13.42578125" style="628" customWidth="1"/>
    <col min="15366" max="15366" width="13.85546875" style="628" customWidth="1"/>
    <col min="15367" max="15371" width="16.5703125" style="628" customWidth="1"/>
    <col min="15372" max="15372" width="20.5703125" style="628" customWidth="1"/>
    <col min="15373" max="15373" width="21.140625" style="628" customWidth="1"/>
    <col min="15374" max="15374" width="9.5703125" style="628" customWidth="1"/>
    <col min="15375" max="15375" width="0.42578125" style="628" customWidth="1"/>
    <col min="15376" max="15382" width="6.42578125" style="628" customWidth="1"/>
    <col min="15383" max="15611" width="11.42578125" style="628"/>
    <col min="15612" max="15612" width="1" style="628" customWidth="1"/>
    <col min="15613" max="15613" width="4.28515625" style="628" customWidth="1"/>
    <col min="15614" max="15614" width="34.7109375" style="628" customWidth="1"/>
    <col min="15615" max="15615" width="0" style="628" hidden="1" customWidth="1"/>
    <col min="15616" max="15616" width="20" style="628" customWidth="1"/>
    <col min="15617" max="15617" width="20.85546875" style="628" customWidth="1"/>
    <col min="15618" max="15618" width="25" style="628" customWidth="1"/>
    <col min="15619" max="15619" width="18.7109375" style="628" customWidth="1"/>
    <col min="15620" max="15620" width="29.7109375" style="628" customWidth="1"/>
    <col min="15621" max="15621" width="13.42578125" style="628" customWidth="1"/>
    <col min="15622" max="15622" width="13.85546875" style="628" customWidth="1"/>
    <col min="15623" max="15627" width="16.5703125" style="628" customWidth="1"/>
    <col min="15628" max="15628" width="20.5703125" style="628" customWidth="1"/>
    <col min="15629" max="15629" width="21.140625" style="628" customWidth="1"/>
    <col min="15630" max="15630" width="9.5703125" style="628" customWidth="1"/>
    <col min="15631" max="15631" width="0.42578125" style="628" customWidth="1"/>
    <col min="15632" max="15638" width="6.42578125" style="628" customWidth="1"/>
    <col min="15639" max="15867" width="11.42578125" style="628"/>
    <col min="15868" max="15868" width="1" style="628" customWidth="1"/>
    <col min="15869" max="15869" width="4.28515625" style="628" customWidth="1"/>
    <col min="15870" max="15870" width="34.7109375" style="628" customWidth="1"/>
    <col min="15871" max="15871" width="0" style="628" hidden="1" customWidth="1"/>
    <col min="15872" max="15872" width="20" style="628" customWidth="1"/>
    <col min="15873" max="15873" width="20.85546875" style="628" customWidth="1"/>
    <col min="15874" max="15874" width="25" style="628" customWidth="1"/>
    <col min="15875" max="15875" width="18.7109375" style="628" customWidth="1"/>
    <col min="15876" max="15876" width="29.7109375" style="628" customWidth="1"/>
    <col min="15877" max="15877" width="13.42578125" style="628" customWidth="1"/>
    <col min="15878" max="15878" width="13.85546875" style="628" customWidth="1"/>
    <col min="15879" max="15883" width="16.5703125" style="628" customWidth="1"/>
    <col min="15884" max="15884" width="20.5703125" style="628" customWidth="1"/>
    <col min="15885" max="15885" width="21.140625" style="628" customWidth="1"/>
    <col min="15886" max="15886" width="9.5703125" style="628" customWidth="1"/>
    <col min="15887" max="15887" width="0.42578125" style="628" customWidth="1"/>
    <col min="15888" max="15894" width="6.42578125" style="628" customWidth="1"/>
    <col min="15895" max="16123" width="11.42578125" style="628"/>
    <col min="16124" max="16124" width="1" style="628" customWidth="1"/>
    <col min="16125" max="16125" width="4.28515625" style="628" customWidth="1"/>
    <col min="16126" max="16126" width="34.7109375" style="628" customWidth="1"/>
    <col min="16127" max="16127" width="0" style="628" hidden="1" customWidth="1"/>
    <col min="16128" max="16128" width="20" style="628" customWidth="1"/>
    <col min="16129" max="16129" width="20.85546875" style="628" customWidth="1"/>
    <col min="16130" max="16130" width="25" style="628" customWidth="1"/>
    <col min="16131" max="16131" width="18.7109375" style="628" customWidth="1"/>
    <col min="16132" max="16132" width="29.7109375" style="628" customWidth="1"/>
    <col min="16133" max="16133" width="13.42578125" style="628" customWidth="1"/>
    <col min="16134" max="16134" width="13.85546875" style="628" customWidth="1"/>
    <col min="16135" max="16139" width="16.5703125" style="628" customWidth="1"/>
    <col min="16140" max="16140" width="20.5703125" style="628" customWidth="1"/>
    <col min="16141" max="16141" width="21.140625" style="628" customWidth="1"/>
    <col min="16142" max="16142" width="9.5703125" style="628" customWidth="1"/>
    <col min="16143" max="16143" width="0.42578125" style="628" customWidth="1"/>
    <col min="16144" max="16150" width="6.42578125" style="628" customWidth="1"/>
    <col min="16151" max="16371" width="11.42578125" style="628"/>
    <col min="16372" max="16384" width="11.42578125" style="628" customWidth="1"/>
  </cols>
  <sheetData>
    <row r="2" spans="1:16" ht="26.25" x14ac:dyDescent="0.25">
      <c r="B2" s="1151" t="s">
        <v>2</v>
      </c>
      <c r="C2" s="1152"/>
      <c r="D2" s="1152"/>
      <c r="E2" s="1152"/>
      <c r="F2" s="1152"/>
      <c r="G2" s="1152"/>
      <c r="H2" s="1152"/>
      <c r="I2" s="1152"/>
      <c r="J2" s="1152"/>
      <c r="K2" s="1152"/>
      <c r="L2" s="1152"/>
      <c r="M2" s="1152"/>
      <c r="N2" s="1152"/>
      <c r="O2" s="1152"/>
      <c r="P2" s="1152"/>
    </row>
    <row r="4" spans="1:16" ht="26.25" x14ac:dyDescent="0.25">
      <c r="B4" s="1157" t="s">
        <v>3</v>
      </c>
      <c r="C4" s="1157"/>
      <c r="D4" s="1157"/>
      <c r="E4" s="1157"/>
      <c r="F4" s="1157"/>
      <c r="G4" s="1157"/>
      <c r="H4" s="1157"/>
      <c r="I4" s="1157"/>
      <c r="J4" s="1157"/>
      <c r="K4" s="1157"/>
      <c r="L4" s="1157"/>
      <c r="M4" s="1157"/>
      <c r="N4" s="1157"/>
      <c r="O4" s="1157"/>
      <c r="P4" s="1157"/>
    </row>
    <row r="5" spans="1:16" customFormat="1" ht="21" x14ac:dyDescent="0.35">
      <c r="A5" s="1158" t="s">
        <v>4</v>
      </c>
      <c r="B5" s="1158"/>
      <c r="C5" s="1158"/>
      <c r="D5" s="1158"/>
      <c r="E5" s="1158"/>
      <c r="F5" s="1158"/>
      <c r="G5" s="1158"/>
      <c r="H5" s="1158"/>
      <c r="I5" s="1158"/>
      <c r="J5" s="1158"/>
      <c r="K5" s="1158"/>
      <c r="L5" s="1158"/>
    </row>
    <row r="6" spans="1:16" ht="15.75" thickBot="1" x14ac:dyDescent="0.3"/>
    <row r="7" spans="1:16" ht="21.75" thickBot="1" x14ac:dyDescent="0.3">
      <c r="B7" s="298" t="s">
        <v>5</v>
      </c>
      <c r="C7" s="1118" t="s">
        <v>1055</v>
      </c>
      <c r="D7" s="1118"/>
      <c r="E7" s="1118"/>
      <c r="F7" s="1118"/>
      <c r="G7" s="1118"/>
      <c r="H7" s="1118"/>
      <c r="I7" s="1118"/>
      <c r="J7" s="1118"/>
      <c r="K7" s="1118"/>
      <c r="L7" s="1118"/>
      <c r="M7" s="1118"/>
      <c r="N7" s="1119"/>
    </row>
    <row r="8" spans="1:16" ht="16.5" thickBot="1" x14ac:dyDescent="0.3">
      <c r="B8" s="299" t="s">
        <v>6</v>
      </c>
      <c r="C8" s="1118"/>
      <c r="D8" s="1118"/>
      <c r="E8" s="1118"/>
      <c r="F8" s="1118"/>
      <c r="G8" s="1118"/>
      <c r="H8" s="1118"/>
      <c r="I8" s="1118"/>
      <c r="J8" s="1118"/>
      <c r="K8" s="1118"/>
      <c r="L8" s="1118"/>
      <c r="M8" s="1118"/>
      <c r="N8" s="1119"/>
    </row>
    <row r="9" spans="1:16" ht="16.5" thickBot="1" x14ac:dyDescent="0.3">
      <c r="B9" s="299" t="s">
        <v>7</v>
      </c>
      <c r="C9" s="1118"/>
      <c r="D9" s="1118"/>
      <c r="E9" s="1118"/>
      <c r="F9" s="1118"/>
      <c r="G9" s="1118"/>
      <c r="H9" s="1118"/>
      <c r="I9" s="1118"/>
      <c r="J9" s="1118"/>
      <c r="K9" s="1118"/>
      <c r="L9" s="1118"/>
      <c r="M9" s="1118"/>
      <c r="N9" s="1119"/>
    </row>
    <row r="10" spans="1:16" ht="16.5" thickBot="1" x14ac:dyDescent="0.3">
      <c r="B10" s="299" t="s">
        <v>8</v>
      </c>
      <c r="C10" s="1118"/>
      <c r="D10" s="1118"/>
      <c r="E10" s="1118"/>
      <c r="F10" s="1118"/>
      <c r="G10" s="1118"/>
      <c r="H10" s="1118"/>
      <c r="I10" s="1118"/>
      <c r="J10" s="1118"/>
      <c r="K10" s="1118"/>
      <c r="L10" s="1118"/>
      <c r="M10" s="1118"/>
      <c r="N10" s="1119"/>
    </row>
    <row r="11" spans="1:16" ht="16.5" thickBot="1" x14ac:dyDescent="0.3">
      <c r="B11" s="299" t="s">
        <v>9</v>
      </c>
      <c r="C11" s="1154">
        <v>30</v>
      </c>
      <c r="D11" s="1154"/>
      <c r="E11" s="1155"/>
      <c r="F11" s="629"/>
      <c r="G11" s="629"/>
      <c r="H11" s="629"/>
      <c r="I11" s="629"/>
      <c r="J11" s="629"/>
      <c r="K11" s="629"/>
      <c r="L11" s="629"/>
      <c r="M11" s="629"/>
      <c r="N11" s="630"/>
    </row>
    <row r="12" spans="1:16" ht="16.5" thickBot="1" x14ac:dyDescent="0.3">
      <c r="B12" s="300" t="s">
        <v>10</v>
      </c>
      <c r="C12" s="301">
        <v>42023</v>
      </c>
      <c r="D12" s="509"/>
      <c r="E12" s="509"/>
      <c r="F12" s="509"/>
      <c r="G12" s="509"/>
      <c r="H12" s="509"/>
      <c r="I12" s="509"/>
      <c r="J12" s="509"/>
      <c r="K12" s="509"/>
      <c r="L12" s="509"/>
      <c r="M12" s="509"/>
      <c r="N12" s="510"/>
    </row>
    <row r="13" spans="1:16" ht="15.75" x14ac:dyDescent="0.25">
      <c r="B13" s="302"/>
      <c r="C13" s="303"/>
      <c r="D13" s="304"/>
      <c r="E13" s="304"/>
      <c r="F13" s="304"/>
      <c r="G13" s="304"/>
      <c r="H13" s="304"/>
      <c r="I13" s="631"/>
      <c r="J13" s="631"/>
      <c r="K13" s="631"/>
      <c r="L13" s="631"/>
      <c r="M13" s="631"/>
      <c r="N13" s="304"/>
    </row>
    <row r="14" spans="1:16" x14ac:dyDescent="0.25">
      <c r="I14" s="631"/>
      <c r="J14" s="631"/>
      <c r="K14" s="631"/>
      <c r="L14" s="631"/>
      <c r="M14" s="631"/>
      <c r="N14" s="632"/>
    </row>
    <row r="15" spans="1:16" ht="30" customHeight="1" x14ac:dyDescent="0.25">
      <c r="B15" s="1122" t="s">
        <v>11</v>
      </c>
      <c r="C15" s="1122"/>
      <c r="D15" s="633" t="s">
        <v>12</v>
      </c>
      <c r="E15" s="633" t="s">
        <v>13</v>
      </c>
      <c r="F15" s="633" t="s">
        <v>14</v>
      </c>
      <c r="G15" s="707"/>
      <c r="I15" s="305"/>
      <c r="J15" s="305"/>
      <c r="K15" s="305"/>
      <c r="L15" s="305"/>
      <c r="M15" s="305"/>
      <c r="N15" s="632"/>
    </row>
    <row r="16" spans="1:16" x14ac:dyDescent="0.25">
      <c r="B16" s="1122"/>
      <c r="C16" s="1122"/>
      <c r="D16" s="633">
        <v>30</v>
      </c>
      <c r="E16" s="634">
        <v>1003952322</v>
      </c>
      <c r="F16" s="634">
        <v>369</v>
      </c>
      <c r="G16" s="708"/>
      <c r="I16" s="306"/>
      <c r="J16" s="306"/>
      <c r="K16" s="306"/>
      <c r="L16" s="306"/>
      <c r="M16" s="306"/>
      <c r="N16" s="632"/>
    </row>
    <row r="17" spans="1:14" x14ac:dyDescent="0.25">
      <c r="B17" s="1122"/>
      <c r="C17" s="1122"/>
      <c r="D17" s="633"/>
      <c r="E17" s="634"/>
      <c r="F17" s="634"/>
      <c r="G17" s="708"/>
      <c r="I17" s="306"/>
      <c r="J17" s="306"/>
      <c r="K17" s="306"/>
      <c r="L17" s="306"/>
      <c r="M17" s="306"/>
      <c r="N17" s="632"/>
    </row>
    <row r="18" spans="1:14" x14ac:dyDescent="0.25">
      <c r="B18" s="1122"/>
      <c r="C18" s="1122"/>
      <c r="D18" s="633"/>
      <c r="E18" s="634"/>
      <c r="F18" s="634"/>
      <c r="G18" s="708"/>
      <c r="I18" s="306"/>
      <c r="J18" s="306"/>
      <c r="K18" s="306"/>
      <c r="L18" s="306"/>
      <c r="M18" s="306"/>
      <c r="N18" s="632"/>
    </row>
    <row r="19" spans="1:14" x14ac:dyDescent="0.25">
      <c r="B19" s="1122"/>
      <c r="C19" s="1122"/>
      <c r="D19" s="633"/>
      <c r="E19" s="635"/>
      <c r="F19" s="634"/>
      <c r="G19" s="708"/>
      <c r="H19" s="307"/>
      <c r="I19" s="306"/>
      <c r="J19" s="306"/>
      <c r="K19" s="306"/>
      <c r="L19" s="306"/>
      <c r="M19" s="306"/>
      <c r="N19" s="636"/>
    </row>
    <row r="20" spans="1:14" x14ac:dyDescent="0.25">
      <c r="B20" s="1122"/>
      <c r="C20" s="1122"/>
      <c r="D20" s="633"/>
      <c r="E20" s="635"/>
      <c r="F20" s="634"/>
      <c r="G20" s="708"/>
      <c r="H20" s="307"/>
      <c r="I20" s="308"/>
      <c r="J20" s="308"/>
      <c r="K20" s="308"/>
      <c r="L20" s="308"/>
      <c r="M20" s="308"/>
      <c r="N20" s="636"/>
    </row>
    <row r="21" spans="1:14" x14ac:dyDescent="0.25">
      <c r="B21" s="1122"/>
      <c r="C21" s="1122"/>
      <c r="D21" s="633"/>
      <c r="E21" s="635"/>
      <c r="F21" s="634"/>
      <c r="G21" s="708"/>
      <c r="H21" s="307"/>
      <c r="I21" s="631"/>
      <c r="J21" s="631"/>
      <c r="K21" s="631"/>
      <c r="L21" s="631"/>
      <c r="M21" s="631"/>
      <c r="N21" s="636"/>
    </row>
    <row r="22" spans="1:14" x14ac:dyDescent="0.25">
      <c r="B22" s="1122"/>
      <c r="C22" s="1122"/>
      <c r="D22" s="633"/>
      <c r="E22" s="635"/>
      <c r="F22" s="634"/>
      <c r="G22" s="708"/>
      <c r="H22" s="307"/>
      <c r="I22" s="631"/>
      <c r="J22" s="631"/>
      <c r="K22" s="631"/>
      <c r="L22" s="631"/>
      <c r="M22" s="631"/>
      <c r="N22" s="636"/>
    </row>
    <row r="23" spans="1:14" ht="15.75" thickBot="1" x14ac:dyDescent="0.3">
      <c r="B23" s="1123" t="s">
        <v>15</v>
      </c>
      <c r="C23" s="1124"/>
      <c r="D23" s="633"/>
      <c r="E23" s="637">
        <f>SUM(E16:E22)</f>
        <v>1003952322</v>
      </c>
      <c r="F23" s="634">
        <f>SUM(F16:F22)</f>
        <v>369</v>
      </c>
      <c r="G23" s="708"/>
      <c r="H23" s="307"/>
      <c r="I23" s="631"/>
      <c r="J23" s="631"/>
      <c r="K23" s="631"/>
      <c r="L23" s="631"/>
      <c r="M23" s="631"/>
      <c r="N23" s="636"/>
    </row>
    <row r="24" spans="1:14" ht="45.75" thickBot="1" x14ac:dyDescent="0.3">
      <c r="A24" s="638"/>
      <c r="B24" s="639" t="s">
        <v>16</v>
      </c>
      <c r="C24" s="639" t="s">
        <v>17</v>
      </c>
      <c r="E24" s="305"/>
      <c r="F24" s="305"/>
      <c r="G24" s="305"/>
      <c r="H24" s="305"/>
      <c r="I24" s="640"/>
      <c r="J24" s="640"/>
      <c r="K24" s="640"/>
      <c r="L24" s="640"/>
      <c r="M24" s="640"/>
    </row>
    <row r="25" spans="1:14" ht="15.75" thickBot="1" x14ac:dyDescent="0.3">
      <c r="A25" s="641">
        <v>1</v>
      </c>
      <c r="C25" s="642">
        <f>+F23*80%</f>
        <v>295.2</v>
      </c>
      <c r="D25" s="643"/>
      <c r="E25" s="644">
        <f>E23</f>
        <v>1003952322</v>
      </c>
      <c r="F25" s="309"/>
      <c r="G25" s="309"/>
      <c r="H25" s="309"/>
      <c r="I25" s="645"/>
      <c r="J25" s="645"/>
      <c r="K25" s="645"/>
      <c r="L25" s="645"/>
      <c r="M25" s="645"/>
    </row>
    <row r="26" spans="1:14" x14ac:dyDescent="0.25">
      <c r="A26" s="646"/>
      <c r="C26" s="310"/>
      <c r="D26" s="306"/>
      <c r="E26" s="311"/>
      <c r="F26" s="309"/>
      <c r="G26" s="309"/>
      <c r="H26" s="309"/>
      <c r="I26" s="645"/>
      <c r="J26" s="645"/>
      <c r="K26" s="645"/>
      <c r="L26" s="645"/>
      <c r="M26" s="645"/>
    </row>
    <row r="27" spans="1:14" x14ac:dyDescent="0.25">
      <c r="A27" s="646"/>
      <c r="C27" s="310"/>
      <c r="D27" s="306"/>
      <c r="E27" s="311"/>
      <c r="F27" s="309"/>
      <c r="G27" s="309"/>
      <c r="H27" s="309"/>
      <c r="I27" s="645"/>
      <c r="J27" s="645"/>
      <c r="K27" s="645"/>
      <c r="L27" s="645"/>
      <c r="M27" s="645"/>
    </row>
    <row r="28" spans="1:14" x14ac:dyDescent="0.25">
      <c r="A28" s="646"/>
      <c r="B28" s="647" t="s">
        <v>18</v>
      </c>
      <c r="C28"/>
      <c r="D28"/>
      <c r="E28"/>
      <c r="F28"/>
      <c r="G28"/>
      <c r="H28"/>
      <c r="I28" s="631"/>
      <c r="J28" s="631"/>
      <c r="K28" s="631"/>
      <c r="L28" s="631"/>
      <c r="M28" s="631"/>
      <c r="N28" s="632"/>
    </row>
    <row r="29" spans="1:14" x14ac:dyDescent="0.25">
      <c r="A29" s="646"/>
      <c r="B29"/>
      <c r="C29"/>
      <c r="D29"/>
      <c r="E29"/>
      <c r="F29"/>
      <c r="G29"/>
      <c r="H29"/>
      <c r="I29" s="631"/>
      <c r="J29" s="631"/>
      <c r="K29" s="631"/>
      <c r="L29" s="631"/>
      <c r="M29" s="631"/>
      <c r="N29" s="632"/>
    </row>
    <row r="30" spans="1:14" x14ac:dyDescent="0.25">
      <c r="A30" s="646"/>
      <c r="B30" s="658" t="s">
        <v>19</v>
      </c>
      <c r="C30" s="658" t="s">
        <v>0</v>
      </c>
      <c r="D30" s="658" t="s">
        <v>20</v>
      </c>
      <c r="E30" s="908" t="s">
        <v>21</v>
      </c>
      <c r="F30"/>
      <c r="G30"/>
      <c r="H30"/>
      <c r="I30" s="631"/>
      <c r="J30" s="631"/>
      <c r="K30" s="631"/>
      <c r="L30" s="631"/>
      <c r="M30" s="631"/>
      <c r="N30" s="632"/>
    </row>
    <row r="31" spans="1:14" ht="155.25" customHeight="1" x14ac:dyDescent="0.25">
      <c r="A31" s="646"/>
      <c r="B31" s="865" t="s">
        <v>22</v>
      </c>
      <c r="C31" s="866"/>
      <c r="D31" s="866" t="s">
        <v>23</v>
      </c>
      <c r="E31" s="909" t="s">
        <v>1056</v>
      </c>
      <c r="F31"/>
      <c r="G31"/>
      <c r="H31"/>
      <c r="I31" s="631"/>
      <c r="J31" s="631"/>
      <c r="K31" s="631"/>
      <c r="L31" s="631"/>
      <c r="M31" s="631"/>
      <c r="N31" s="632"/>
    </row>
    <row r="32" spans="1:14" x14ac:dyDescent="0.25">
      <c r="A32" s="646"/>
      <c r="B32" s="654" t="s">
        <v>24</v>
      </c>
      <c r="C32" s="655" t="s">
        <v>23</v>
      </c>
      <c r="D32" s="654"/>
      <c r="E32" s="910"/>
      <c r="F32"/>
      <c r="G32"/>
      <c r="H32"/>
      <c r="I32" s="631"/>
      <c r="J32" s="631"/>
      <c r="K32" s="631"/>
      <c r="L32" s="631"/>
      <c r="M32" s="631"/>
      <c r="N32" s="632"/>
    </row>
    <row r="33" spans="1:14" ht="288.75" customHeight="1" x14ac:dyDescent="0.25">
      <c r="A33" s="646"/>
      <c r="B33" s="654" t="s">
        <v>25</v>
      </c>
      <c r="C33" s="655" t="s">
        <v>23</v>
      </c>
      <c r="D33" s="655"/>
      <c r="E33" s="351" t="s">
        <v>1057</v>
      </c>
      <c r="F33" s="396"/>
      <c r="G33"/>
      <c r="H33"/>
      <c r="I33" s="631"/>
      <c r="J33" s="631"/>
      <c r="K33" s="631"/>
      <c r="L33" s="631"/>
      <c r="M33" s="631"/>
      <c r="N33" s="632"/>
    </row>
    <row r="34" spans="1:14" ht="118.5" customHeight="1" x14ac:dyDescent="0.25">
      <c r="A34" s="646"/>
      <c r="B34" s="654" t="s">
        <v>26</v>
      </c>
      <c r="C34" s="655" t="s">
        <v>23</v>
      </c>
      <c r="D34" s="655"/>
      <c r="E34" s="861" t="s">
        <v>1058</v>
      </c>
      <c r="F34"/>
      <c r="G34"/>
      <c r="H34"/>
      <c r="I34" s="631"/>
      <c r="J34" s="631"/>
      <c r="K34" s="631"/>
      <c r="L34" s="631"/>
      <c r="M34" s="631"/>
      <c r="N34" s="632"/>
    </row>
    <row r="35" spans="1:14" x14ac:dyDescent="0.25">
      <c r="A35" s="646"/>
      <c r="B35"/>
      <c r="C35"/>
      <c r="D35"/>
      <c r="E35"/>
      <c r="F35"/>
      <c r="G35"/>
      <c r="H35"/>
      <c r="I35" s="631"/>
      <c r="J35" s="631"/>
      <c r="K35" s="631"/>
      <c r="L35" s="631"/>
      <c r="M35" s="631"/>
      <c r="N35" s="632"/>
    </row>
    <row r="36" spans="1:14" x14ac:dyDescent="0.25">
      <c r="A36" s="646"/>
      <c r="B36"/>
      <c r="C36"/>
      <c r="D36"/>
      <c r="E36"/>
      <c r="F36"/>
      <c r="G36"/>
      <c r="H36"/>
      <c r="I36" s="631"/>
      <c r="J36" s="631"/>
      <c r="K36" s="631"/>
      <c r="L36" s="631"/>
      <c r="M36" s="631"/>
      <c r="N36" s="632"/>
    </row>
    <row r="37" spans="1:14" x14ac:dyDescent="0.25">
      <c r="A37" s="646"/>
      <c r="B37" s="647" t="s">
        <v>27</v>
      </c>
      <c r="C37"/>
      <c r="D37"/>
      <c r="E37"/>
      <c r="F37"/>
      <c r="G37"/>
      <c r="H37"/>
      <c r="I37" s="631"/>
      <c r="J37" s="631"/>
      <c r="K37" s="631"/>
      <c r="L37" s="631"/>
      <c r="M37" s="631"/>
      <c r="N37" s="632"/>
    </row>
    <row r="38" spans="1:14" x14ac:dyDescent="0.25">
      <c r="A38" s="646"/>
      <c r="B38"/>
      <c r="C38"/>
      <c r="D38"/>
      <c r="E38"/>
      <c r="F38"/>
      <c r="G38"/>
      <c r="H38"/>
      <c r="I38" s="631"/>
      <c r="J38" s="631"/>
      <c r="K38" s="631"/>
      <c r="L38" s="631"/>
      <c r="M38" s="631"/>
      <c r="N38" s="632"/>
    </row>
    <row r="39" spans="1:14" x14ac:dyDescent="0.25">
      <c r="A39" s="646"/>
      <c r="B39"/>
      <c r="C39"/>
      <c r="D39"/>
      <c r="E39"/>
      <c r="F39"/>
      <c r="G39"/>
      <c r="H39"/>
      <c r="I39" s="631"/>
      <c r="J39" s="631"/>
      <c r="K39" s="631"/>
      <c r="L39" s="631"/>
      <c r="M39" s="631"/>
      <c r="N39" s="632"/>
    </row>
    <row r="40" spans="1:14" x14ac:dyDescent="0.25">
      <c r="A40" s="646"/>
      <c r="B40" s="658" t="s">
        <v>19</v>
      </c>
      <c r="C40" s="658" t="s">
        <v>28</v>
      </c>
      <c r="D40" s="659" t="s">
        <v>29</v>
      </c>
      <c r="E40" s="659" t="s">
        <v>30</v>
      </c>
      <c r="F40"/>
      <c r="G40"/>
      <c r="H40"/>
      <c r="I40" s="631"/>
      <c r="J40" s="631"/>
      <c r="K40" s="631"/>
      <c r="L40" s="631"/>
      <c r="M40" s="631"/>
      <c r="N40" s="632"/>
    </row>
    <row r="41" spans="1:14" ht="42.75" x14ac:dyDescent="0.25">
      <c r="A41" s="646"/>
      <c r="B41" s="660" t="s">
        <v>31</v>
      </c>
      <c r="C41" s="661">
        <v>40</v>
      </c>
      <c r="D41" s="655">
        <v>0</v>
      </c>
      <c r="E41" s="1125">
        <f>+D41+D42</f>
        <v>0</v>
      </c>
      <c r="F41"/>
      <c r="G41"/>
      <c r="H41"/>
      <c r="I41" s="631"/>
      <c r="J41" s="631"/>
      <c r="K41" s="631"/>
      <c r="L41" s="631"/>
      <c r="M41" s="631"/>
      <c r="N41" s="632"/>
    </row>
    <row r="42" spans="1:14" ht="71.25" x14ac:dyDescent="0.25">
      <c r="A42" s="646"/>
      <c r="B42" s="660" t="s">
        <v>32</v>
      </c>
      <c r="C42" s="661">
        <v>60</v>
      </c>
      <c r="D42" s="655">
        <v>0</v>
      </c>
      <c r="E42" s="1126"/>
      <c r="F42"/>
      <c r="G42"/>
      <c r="H42"/>
      <c r="I42" s="631"/>
      <c r="J42" s="631"/>
      <c r="K42" s="631"/>
      <c r="L42" s="631"/>
      <c r="M42" s="631"/>
      <c r="N42" s="632"/>
    </row>
    <row r="43" spans="1:14" x14ac:dyDescent="0.25">
      <c r="A43" s="646"/>
      <c r="C43" s="310"/>
      <c r="D43" s="306"/>
      <c r="E43" s="311"/>
      <c r="F43" s="309"/>
      <c r="G43" s="309"/>
      <c r="H43" s="309"/>
      <c r="I43" s="645"/>
      <c r="J43" s="645"/>
      <c r="K43" s="645"/>
      <c r="L43" s="645"/>
      <c r="M43" s="645"/>
    </row>
    <row r="44" spans="1:14" x14ac:dyDescent="0.25">
      <c r="A44" s="646"/>
      <c r="C44" s="310"/>
      <c r="D44" s="306"/>
      <c r="E44" s="311"/>
      <c r="F44" s="309"/>
      <c r="G44" s="309"/>
      <c r="H44" s="309"/>
      <c r="I44" s="645"/>
      <c r="J44" s="645"/>
      <c r="K44" s="645"/>
      <c r="L44" s="645"/>
      <c r="M44" s="645"/>
    </row>
    <row r="45" spans="1:14" x14ac:dyDescent="0.25">
      <c r="A45" s="646"/>
      <c r="C45" s="310"/>
      <c r="D45" s="306"/>
      <c r="E45" s="311"/>
      <c r="F45" s="309"/>
      <c r="G45" s="309"/>
      <c r="H45" s="309"/>
      <c r="I45" s="645"/>
      <c r="J45" s="645"/>
      <c r="K45" s="645"/>
      <c r="L45" s="645"/>
      <c r="M45" s="645"/>
    </row>
    <row r="46" spans="1:14" ht="15.75" thickBot="1" x14ac:dyDescent="0.3">
      <c r="M46" s="1127" t="s">
        <v>485</v>
      </c>
      <c r="N46" s="1127"/>
    </row>
    <row r="47" spans="1:14" x14ac:dyDescent="0.25">
      <c r="B47" s="662" t="s">
        <v>33</v>
      </c>
      <c r="M47" s="663"/>
      <c r="N47" s="663"/>
    </row>
    <row r="48" spans="1:14" ht="15.75" thickBot="1" x14ac:dyDescent="0.3">
      <c r="M48" s="663"/>
      <c r="N48" s="663"/>
    </row>
    <row r="49" spans="1:26" s="631" customFormat="1" ht="60" x14ac:dyDescent="0.25">
      <c r="B49" s="664" t="s">
        <v>34</v>
      </c>
      <c r="C49" s="664" t="s">
        <v>35</v>
      </c>
      <c r="D49" s="664" t="s">
        <v>36</v>
      </c>
      <c r="E49" s="664" t="s">
        <v>37</v>
      </c>
      <c r="F49" s="664" t="s">
        <v>38</v>
      </c>
      <c r="G49" s="664" t="s">
        <v>39</v>
      </c>
      <c r="H49" s="664" t="s">
        <v>40</v>
      </c>
      <c r="I49" s="664" t="s">
        <v>41</v>
      </c>
      <c r="J49" s="664" t="s">
        <v>42</v>
      </c>
      <c r="K49" s="664" t="s">
        <v>43</v>
      </c>
      <c r="L49" s="664" t="s">
        <v>44</v>
      </c>
      <c r="M49" s="665" t="s">
        <v>45</v>
      </c>
      <c r="N49" s="664" t="s">
        <v>46</v>
      </c>
      <c r="O49" s="664" t="s">
        <v>47</v>
      </c>
      <c r="P49" s="666" t="s">
        <v>48</v>
      </c>
      <c r="Q49" s="666" t="s">
        <v>49</v>
      </c>
    </row>
    <row r="50" spans="1:26" s="827" customFormat="1" ht="31.5" customHeight="1" x14ac:dyDescent="0.25">
      <c r="A50" s="316">
        <v>1</v>
      </c>
      <c r="B50" s="329" t="s">
        <v>1055</v>
      </c>
      <c r="C50" s="329" t="s">
        <v>1055</v>
      </c>
      <c r="D50" s="317" t="s">
        <v>683</v>
      </c>
      <c r="E50" s="317" t="s">
        <v>1059</v>
      </c>
      <c r="F50" s="318" t="s">
        <v>0</v>
      </c>
      <c r="G50" s="319" t="s">
        <v>50</v>
      </c>
      <c r="H50" s="320">
        <v>38377</v>
      </c>
      <c r="I50" s="320">
        <v>38707</v>
      </c>
      <c r="J50" s="321" t="s">
        <v>20</v>
      </c>
      <c r="K50" s="322"/>
      <c r="L50" s="322">
        <f>(I50-H50)/30</f>
        <v>11</v>
      </c>
      <c r="M50" s="323"/>
      <c r="N50" s="324" t="s">
        <v>50</v>
      </c>
      <c r="O50" s="325">
        <v>86969561</v>
      </c>
      <c r="P50" s="328">
        <v>22</v>
      </c>
      <c r="Q50" s="909" t="s">
        <v>1056</v>
      </c>
      <c r="R50" s="826"/>
      <c r="S50" s="826"/>
      <c r="T50" s="826"/>
      <c r="U50" s="826"/>
      <c r="V50" s="826"/>
      <c r="W50" s="826"/>
      <c r="X50" s="826"/>
      <c r="Y50" s="826"/>
      <c r="Z50" s="826"/>
    </row>
    <row r="51" spans="1:26" s="827" customFormat="1" ht="31.5" customHeight="1" x14ac:dyDescent="0.25">
      <c r="A51" s="316">
        <v>2</v>
      </c>
      <c r="B51" s="329" t="s">
        <v>1055</v>
      </c>
      <c r="C51" s="329" t="s">
        <v>1055</v>
      </c>
      <c r="D51" s="317" t="s">
        <v>683</v>
      </c>
      <c r="E51" s="317" t="s">
        <v>1060</v>
      </c>
      <c r="F51" s="318" t="s">
        <v>0</v>
      </c>
      <c r="G51" s="319" t="s">
        <v>50</v>
      </c>
      <c r="H51" s="320">
        <v>38742</v>
      </c>
      <c r="I51" s="320">
        <v>39082</v>
      </c>
      <c r="J51" s="321" t="s">
        <v>20</v>
      </c>
      <c r="K51" s="322"/>
      <c r="L51" s="322">
        <f t="shared" ref="L51:L53" si="0">(I51-H51)/30</f>
        <v>11.333333333333334</v>
      </c>
      <c r="M51" s="323"/>
      <c r="N51" s="324" t="s">
        <v>50</v>
      </c>
      <c r="O51" s="325">
        <v>111938310</v>
      </c>
      <c r="P51" s="328">
        <v>22</v>
      </c>
      <c r="Q51" s="909" t="s">
        <v>1056</v>
      </c>
      <c r="R51" s="826"/>
      <c r="S51" s="826"/>
      <c r="T51" s="826"/>
      <c r="U51" s="826"/>
      <c r="V51" s="826"/>
      <c r="W51" s="826"/>
      <c r="X51" s="826"/>
      <c r="Y51" s="826"/>
      <c r="Z51" s="826"/>
    </row>
    <row r="52" spans="1:26" s="827" customFormat="1" ht="31.5" customHeight="1" x14ac:dyDescent="0.25">
      <c r="A52" s="316">
        <v>3</v>
      </c>
      <c r="B52" s="329" t="s">
        <v>1055</v>
      </c>
      <c r="C52" s="329" t="s">
        <v>1055</v>
      </c>
      <c r="D52" s="317" t="s">
        <v>683</v>
      </c>
      <c r="E52" s="317" t="s">
        <v>1061</v>
      </c>
      <c r="F52" s="318" t="s">
        <v>0</v>
      </c>
      <c r="G52" s="319" t="s">
        <v>50</v>
      </c>
      <c r="H52" s="320">
        <v>39464</v>
      </c>
      <c r="I52" s="320">
        <v>39813</v>
      </c>
      <c r="J52" s="321" t="s">
        <v>20</v>
      </c>
      <c r="K52" s="322"/>
      <c r="L52" s="322">
        <f t="shared" si="0"/>
        <v>11.633333333333333</v>
      </c>
      <c r="M52" s="323"/>
      <c r="N52" s="324" t="s">
        <v>50</v>
      </c>
      <c r="O52" s="325">
        <v>141417903</v>
      </c>
      <c r="P52" s="328" t="s">
        <v>1062</v>
      </c>
      <c r="Q52" s="909" t="s">
        <v>1056</v>
      </c>
      <c r="R52" s="826"/>
      <c r="S52" s="826"/>
      <c r="T52" s="826"/>
      <c r="U52" s="826"/>
      <c r="V52" s="826"/>
      <c r="W52" s="826"/>
      <c r="X52" s="826"/>
      <c r="Y52" s="826"/>
      <c r="Z52" s="826"/>
    </row>
    <row r="53" spans="1:26" s="827" customFormat="1" ht="31.5" customHeight="1" x14ac:dyDescent="0.25">
      <c r="A53" s="316">
        <v>4</v>
      </c>
      <c r="B53" s="329" t="s">
        <v>1055</v>
      </c>
      <c r="C53" s="329" t="s">
        <v>1055</v>
      </c>
      <c r="D53" s="317" t="s">
        <v>683</v>
      </c>
      <c r="E53" s="317" t="s">
        <v>1063</v>
      </c>
      <c r="F53" s="318" t="s">
        <v>0</v>
      </c>
      <c r="G53" s="319" t="s">
        <v>50</v>
      </c>
      <c r="H53" s="320">
        <v>39841</v>
      </c>
      <c r="I53" s="320">
        <v>40178</v>
      </c>
      <c r="J53" s="321" t="s">
        <v>20</v>
      </c>
      <c r="K53" s="322"/>
      <c r="L53" s="322">
        <f t="shared" si="0"/>
        <v>11.233333333333333</v>
      </c>
      <c r="M53" s="323"/>
      <c r="N53" s="324" t="s">
        <v>50</v>
      </c>
      <c r="O53" s="325">
        <v>157282443</v>
      </c>
      <c r="P53" s="328" t="s">
        <v>1062</v>
      </c>
      <c r="Q53" s="237" t="s">
        <v>2016</v>
      </c>
      <c r="R53" s="826"/>
      <c r="S53" s="826"/>
      <c r="T53" s="826"/>
      <c r="U53" s="826"/>
      <c r="V53" s="826"/>
      <c r="W53" s="826"/>
      <c r="X53" s="826"/>
      <c r="Y53" s="826"/>
      <c r="Z53" s="826"/>
    </row>
    <row r="54" spans="1:26" s="827" customFormat="1" ht="31.5" customHeight="1" x14ac:dyDescent="0.25">
      <c r="A54" s="316">
        <v>5</v>
      </c>
      <c r="B54" s="329" t="s">
        <v>1055</v>
      </c>
      <c r="C54" s="329" t="s">
        <v>1055</v>
      </c>
      <c r="D54" s="317" t="s">
        <v>683</v>
      </c>
      <c r="E54" s="317" t="s">
        <v>1064</v>
      </c>
      <c r="F54" s="318" t="s">
        <v>0</v>
      </c>
      <c r="G54" s="319" t="s">
        <v>50</v>
      </c>
      <c r="H54" s="320">
        <v>40186</v>
      </c>
      <c r="I54" s="320">
        <v>40543</v>
      </c>
      <c r="J54" s="321" t="s">
        <v>20</v>
      </c>
      <c r="K54" s="322">
        <f>(I54-H54)/30</f>
        <v>11.9</v>
      </c>
      <c r="L54" s="322">
        <v>0</v>
      </c>
      <c r="M54" s="323">
        <v>369</v>
      </c>
      <c r="N54" s="324" t="s">
        <v>50</v>
      </c>
      <c r="O54" s="325">
        <v>241833973</v>
      </c>
      <c r="P54" s="328" t="s">
        <v>1062</v>
      </c>
      <c r="Q54" s="237" t="s">
        <v>2016</v>
      </c>
      <c r="R54" s="826"/>
      <c r="S54" s="826"/>
      <c r="T54" s="826"/>
      <c r="U54" s="826"/>
      <c r="V54" s="826"/>
      <c r="W54" s="826"/>
      <c r="X54" s="826"/>
      <c r="Y54" s="826"/>
      <c r="Z54" s="826"/>
    </row>
    <row r="55" spans="1:26" s="827" customFormat="1" ht="31.5" customHeight="1" x14ac:dyDescent="0.25">
      <c r="A55" s="316">
        <v>6</v>
      </c>
      <c r="B55" s="329" t="s">
        <v>1055</v>
      </c>
      <c r="C55" s="329" t="s">
        <v>1055</v>
      </c>
      <c r="D55" s="317" t="s">
        <v>683</v>
      </c>
      <c r="E55" s="317" t="s">
        <v>1065</v>
      </c>
      <c r="F55" s="318" t="s">
        <v>0</v>
      </c>
      <c r="G55" s="319" t="s">
        <v>50</v>
      </c>
      <c r="H55" s="320">
        <v>40919</v>
      </c>
      <c r="I55" s="320">
        <v>41090</v>
      </c>
      <c r="J55" s="321" t="s">
        <v>20</v>
      </c>
      <c r="K55" s="322">
        <f t="shared" ref="K55:K56" si="1">(I55-H55)/30</f>
        <v>5.7</v>
      </c>
      <c r="L55" s="322">
        <v>0</v>
      </c>
      <c r="M55" s="323">
        <v>369</v>
      </c>
      <c r="N55" s="324" t="s">
        <v>50</v>
      </c>
      <c r="O55" s="325">
        <v>118875276</v>
      </c>
      <c r="P55" s="328">
        <v>23</v>
      </c>
      <c r="Q55" s="237" t="s">
        <v>2016</v>
      </c>
      <c r="R55" s="826"/>
      <c r="S55" s="826"/>
      <c r="T55" s="826"/>
      <c r="U55" s="826"/>
      <c r="V55" s="826"/>
      <c r="W55" s="826"/>
      <c r="X55" s="826"/>
      <c r="Y55" s="826"/>
      <c r="Z55" s="826"/>
    </row>
    <row r="56" spans="1:26" s="827" customFormat="1" ht="31.5" customHeight="1" x14ac:dyDescent="0.25">
      <c r="A56" s="316">
        <v>7</v>
      </c>
      <c r="B56" s="329" t="s">
        <v>1055</v>
      </c>
      <c r="C56" s="329" t="s">
        <v>1055</v>
      </c>
      <c r="D56" s="317" t="s">
        <v>683</v>
      </c>
      <c r="E56" s="317" t="s">
        <v>1066</v>
      </c>
      <c r="F56" s="318" t="s">
        <v>0</v>
      </c>
      <c r="G56" s="319" t="s">
        <v>50</v>
      </c>
      <c r="H56" s="320">
        <v>41248</v>
      </c>
      <c r="I56" s="320">
        <v>41988</v>
      </c>
      <c r="J56" s="321" t="s">
        <v>20</v>
      </c>
      <c r="K56" s="322">
        <f t="shared" si="1"/>
        <v>24.666666666666668</v>
      </c>
      <c r="L56" s="322">
        <v>0</v>
      </c>
      <c r="M56" s="323">
        <v>369</v>
      </c>
      <c r="N56" s="324" t="s">
        <v>50</v>
      </c>
      <c r="O56" s="325">
        <v>1523975903</v>
      </c>
      <c r="P56" s="328">
        <v>23</v>
      </c>
      <c r="Q56" s="237" t="s">
        <v>2016</v>
      </c>
      <c r="R56" s="826"/>
      <c r="S56" s="826"/>
      <c r="T56" s="826"/>
      <c r="U56" s="826"/>
      <c r="V56" s="826"/>
      <c r="W56" s="826"/>
      <c r="X56" s="826"/>
      <c r="Y56" s="826"/>
      <c r="Z56" s="826"/>
    </row>
    <row r="57" spans="1:26" s="327" customFormat="1" x14ac:dyDescent="0.25">
      <c r="A57" s="316"/>
      <c r="B57" s="329" t="s">
        <v>30</v>
      </c>
      <c r="C57" s="330"/>
      <c r="D57" s="317"/>
      <c r="E57" s="331"/>
      <c r="F57" s="332"/>
      <c r="G57" s="332"/>
      <c r="H57" s="332"/>
      <c r="I57" s="321"/>
      <c r="J57" s="321"/>
      <c r="K57" s="333">
        <f>SUM(K50:K56)</f>
        <v>42.266666666666666</v>
      </c>
      <c r="L57" s="334"/>
      <c r="M57" s="333">
        <v>369</v>
      </c>
      <c r="N57" s="334">
        <f>SUM(N50:N52)</f>
        <v>0</v>
      </c>
      <c r="O57" s="328"/>
      <c r="P57" s="328"/>
      <c r="Q57" s="524"/>
    </row>
    <row r="58" spans="1:26" s="335" customFormat="1" x14ac:dyDescent="0.25">
      <c r="E58" s="336"/>
      <c r="K58" s="337"/>
    </row>
    <row r="59" spans="1:26" s="335" customFormat="1" x14ac:dyDescent="0.25">
      <c r="B59" s="1128" t="s">
        <v>51</v>
      </c>
      <c r="C59" s="1128" t="s">
        <v>52</v>
      </c>
      <c r="D59" s="1130" t="s">
        <v>53</v>
      </c>
      <c r="E59" s="1130"/>
      <c r="H59" s="338"/>
      <c r="K59" s="339"/>
      <c r="L59" s="339"/>
      <c r="M59" s="339"/>
    </row>
    <row r="60" spans="1:26" s="335" customFormat="1" ht="18.75" x14ac:dyDescent="0.25">
      <c r="B60" s="1129"/>
      <c r="C60" s="1129"/>
      <c r="D60" s="512" t="s">
        <v>54</v>
      </c>
      <c r="E60" s="340" t="s">
        <v>55</v>
      </c>
      <c r="F60" s="341" t="s">
        <v>689</v>
      </c>
      <c r="H60" s="342"/>
      <c r="I60" s="343"/>
      <c r="K60" s="343"/>
      <c r="L60" s="339"/>
    </row>
    <row r="61" spans="1:26" s="335" customFormat="1" ht="107.25" customHeight="1" x14ac:dyDescent="0.25">
      <c r="B61" s="341" t="s">
        <v>56</v>
      </c>
      <c r="C61" s="344">
        <f>+K57</f>
        <v>42.266666666666666</v>
      </c>
      <c r="D61" s="514"/>
      <c r="E61" s="514" t="s">
        <v>23</v>
      </c>
      <c r="F61" s="870" t="s">
        <v>1067</v>
      </c>
      <c r="G61" s="346"/>
      <c r="H61" s="347"/>
      <c r="I61" s="347"/>
      <c r="J61" s="346"/>
      <c r="L61" s="348" t="e">
        <f>K50+#REF!+#REF!+#REF!</f>
        <v>#REF!</v>
      </c>
      <c r="M61" s="346"/>
    </row>
    <row r="62" spans="1:26" s="335" customFormat="1" x14ac:dyDescent="0.25">
      <c r="B62" s="341" t="s">
        <v>57</v>
      </c>
      <c r="C62" s="349">
        <f>+M57</f>
        <v>369</v>
      </c>
      <c r="D62" s="514" t="s">
        <v>23</v>
      </c>
      <c r="E62" s="514"/>
      <c r="F62" s="391"/>
    </row>
    <row r="63" spans="1:26" s="335" customFormat="1" x14ac:dyDescent="0.25">
      <c r="B63" s="350"/>
      <c r="C63" s="1028"/>
      <c r="D63" s="1028"/>
      <c r="E63" s="1028"/>
      <c r="F63" s="1028"/>
      <c r="G63" s="1028"/>
      <c r="H63" s="1028"/>
      <c r="I63" s="1028"/>
      <c r="J63" s="1028"/>
      <c r="K63" s="1028"/>
      <c r="L63" s="1028"/>
      <c r="M63" s="1028"/>
      <c r="N63" s="1028"/>
    </row>
    <row r="64" spans="1:26" ht="15.75" thickBot="1" x14ac:dyDescent="0.3"/>
    <row r="65" spans="2:18" ht="27" thickBot="1" x14ac:dyDescent="0.3">
      <c r="B65" s="1156" t="s">
        <v>58</v>
      </c>
      <c r="C65" s="1156"/>
      <c r="D65" s="1156"/>
      <c r="E65" s="1156"/>
      <c r="F65" s="1156"/>
      <c r="G65" s="1156"/>
      <c r="H65" s="1156"/>
      <c r="I65" s="1156"/>
      <c r="J65" s="1156"/>
      <c r="K65" s="1156"/>
      <c r="L65" s="1156"/>
      <c r="M65" s="1156"/>
      <c r="N65" s="1156"/>
    </row>
    <row r="68" spans="2:18" ht="90" x14ac:dyDescent="0.25">
      <c r="B68" s="667" t="s">
        <v>59</v>
      </c>
      <c r="C68" s="668" t="s">
        <v>60</v>
      </c>
      <c r="D68" s="668" t="s">
        <v>61</v>
      </c>
      <c r="E68" s="668" t="s">
        <v>62</v>
      </c>
      <c r="F68" s="668" t="s">
        <v>63</v>
      </c>
      <c r="G68" s="668" t="s">
        <v>64</v>
      </c>
      <c r="H68" s="668" t="s">
        <v>498</v>
      </c>
      <c r="I68" s="667" t="s">
        <v>65</v>
      </c>
      <c r="J68" s="668" t="s">
        <v>66</v>
      </c>
      <c r="K68" s="668" t="s">
        <v>67</v>
      </c>
      <c r="L68" s="668" t="s">
        <v>68</v>
      </c>
      <c r="M68" s="668" t="s">
        <v>69</v>
      </c>
      <c r="N68" s="669" t="s">
        <v>70</v>
      </c>
      <c r="O68" s="669" t="s">
        <v>71</v>
      </c>
      <c r="P68" s="1093" t="s">
        <v>21</v>
      </c>
      <c r="Q68" s="1095"/>
      <c r="R68" s="668" t="s">
        <v>72</v>
      </c>
    </row>
    <row r="69" spans="2:18" x14ac:dyDescent="0.25">
      <c r="B69" s="654" t="s">
        <v>116</v>
      </c>
      <c r="C69" s="678" t="s">
        <v>113</v>
      </c>
      <c r="D69" s="892" t="s">
        <v>1068</v>
      </c>
      <c r="E69" s="351">
        <v>369</v>
      </c>
      <c r="F69" s="316" t="s">
        <v>0</v>
      </c>
      <c r="G69" s="352" t="s">
        <v>50</v>
      </c>
      <c r="H69" s="316" t="s">
        <v>50</v>
      </c>
      <c r="I69" s="316" t="s">
        <v>50</v>
      </c>
      <c r="J69" s="316" t="s">
        <v>50</v>
      </c>
      <c r="K69" s="316" t="s">
        <v>0</v>
      </c>
      <c r="L69" s="671" t="s">
        <v>0</v>
      </c>
      <c r="M69" s="671" t="s">
        <v>0</v>
      </c>
      <c r="N69" s="671" t="s">
        <v>0</v>
      </c>
      <c r="O69" s="671" t="s">
        <v>0</v>
      </c>
      <c r="P69" s="1324"/>
      <c r="Q69" s="1325"/>
      <c r="R69" s="236" t="s">
        <v>0</v>
      </c>
    </row>
    <row r="70" spans="2:18" x14ac:dyDescent="0.25">
      <c r="B70" s="710"/>
      <c r="C70" s="710"/>
      <c r="D70" s="710"/>
      <c r="E70" s="710"/>
      <c r="F70" s="710"/>
      <c r="G70" s="903"/>
      <c r="H70" s="710"/>
      <c r="I70" s="710"/>
      <c r="J70" s="710"/>
      <c r="K70" s="710"/>
      <c r="L70" s="710"/>
      <c r="M70" s="710"/>
      <c r="N70" s="710"/>
      <c r="O70" s="710"/>
      <c r="P70" s="1369"/>
      <c r="Q70" s="1370"/>
      <c r="R70" s="710"/>
    </row>
    <row r="71" spans="2:18" x14ac:dyDescent="0.25">
      <c r="B71" s="628" t="s">
        <v>73</v>
      </c>
      <c r="H71" s="710"/>
      <c r="I71" s="710"/>
    </row>
    <row r="72" spans="2:18" x14ac:dyDescent="0.25">
      <c r="B72" s="628" t="s">
        <v>74</v>
      </c>
    </row>
    <row r="73" spans="2:18" x14ac:dyDescent="0.25">
      <c r="B73" s="628" t="s">
        <v>75</v>
      </c>
    </row>
    <row r="75" spans="2:18" ht="15.75" thickBot="1" x14ac:dyDescent="0.3"/>
    <row r="76" spans="2:18" ht="27" thickBot="1" x14ac:dyDescent="0.3">
      <c r="B76" s="1146" t="s">
        <v>76</v>
      </c>
      <c r="C76" s="1147"/>
      <c r="D76" s="1147"/>
      <c r="E76" s="1147"/>
      <c r="F76" s="1147"/>
      <c r="G76" s="1147"/>
      <c r="H76" s="1147"/>
      <c r="I76" s="1147"/>
      <c r="J76" s="1147"/>
      <c r="K76" s="1147"/>
      <c r="L76" s="1147"/>
      <c r="M76" s="1147"/>
      <c r="N76" s="1148"/>
    </row>
    <row r="81" spans="2:17" ht="15" customHeight="1" x14ac:dyDescent="0.25">
      <c r="B81" s="1208" t="s">
        <v>77</v>
      </c>
      <c r="C81" s="1176" t="s">
        <v>78</v>
      </c>
      <c r="D81" s="1176" t="s">
        <v>79</v>
      </c>
      <c r="E81" s="1176" t="s">
        <v>80</v>
      </c>
      <c r="F81" s="1176" t="s">
        <v>81</v>
      </c>
      <c r="G81" s="1176" t="s">
        <v>82</v>
      </c>
      <c r="H81" s="1176" t="s">
        <v>83</v>
      </c>
      <c r="I81" s="1176" t="s">
        <v>84</v>
      </c>
      <c r="J81" s="1176" t="s">
        <v>85</v>
      </c>
      <c r="K81" s="1176"/>
      <c r="L81" s="1176"/>
      <c r="M81" s="1176" t="s">
        <v>86</v>
      </c>
      <c r="N81" s="1176" t="s">
        <v>478</v>
      </c>
      <c r="O81" s="1176" t="s">
        <v>479</v>
      </c>
      <c r="P81" s="1176" t="s">
        <v>21</v>
      </c>
      <c r="Q81" s="1176"/>
    </row>
    <row r="82" spans="2:17" ht="28.5" x14ac:dyDescent="0.2">
      <c r="B82" s="1209"/>
      <c r="C82" s="1176"/>
      <c r="D82" s="1176"/>
      <c r="E82" s="1176"/>
      <c r="F82" s="1176"/>
      <c r="G82" s="1176"/>
      <c r="H82" s="1176"/>
      <c r="I82" s="1176"/>
      <c r="J82" s="774" t="s">
        <v>87</v>
      </c>
      <c r="K82" s="775" t="s">
        <v>88</v>
      </c>
      <c r="L82" s="776" t="s">
        <v>89</v>
      </c>
      <c r="M82" s="1176"/>
      <c r="N82" s="1176"/>
      <c r="O82" s="1176"/>
      <c r="P82" s="1176"/>
      <c r="Q82" s="1176"/>
    </row>
    <row r="83" spans="2:17" ht="95.25" customHeight="1" x14ac:dyDescent="0.25">
      <c r="B83" s="723" t="s">
        <v>90</v>
      </c>
      <c r="C83" s="661">
        <v>200</v>
      </c>
      <c r="D83" s="786" t="s">
        <v>1069</v>
      </c>
      <c r="E83" s="732">
        <v>39695375</v>
      </c>
      <c r="F83" s="705" t="s">
        <v>1022</v>
      </c>
      <c r="G83" s="705" t="s">
        <v>769</v>
      </c>
      <c r="H83" s="911">
        <v>41864</v>
      </c>
      <c r="I83" s="503" t="s">
        <v>50</v>
      </c>
      <c r="J83" s="724" t="s">
        <v>1070</v>
      </c>
      <c r="K83" s="507" t="s">
        <v>1071</v>
      </c>
      <c r="L83" s="507" t="s">
        <v>1072</v>
      </c>
      <c r="M83" s="661" t="s">
        <v>0</v>
      </c>
      <c r="N83" s="661" t="s">
        <v>0</v>
      </c>
      <c r="O83" s="661" t="s">
        <v>0</v>
      </c>
      <c r="P83" s="1293" t="s">
        <v>1073</v>
      </c>
      <c r="Q83" s="1293"/>
    </row>
    <row r="84" spans="2:17" ht="55.5" customHeight="1" x14ac:dyDescent="0.25">
      <c r="B84" s="723" t="s">
        <v>90</v>
      </c>
      <c r="C84" s="661">
        <v>169</v>
      </c>
      <c r="D84" s="726" t="s">
        <v>1074</v>
      </c>
      <c r="E84" s="661">
        <v>52791922</v>
      </c>
      <c r="F84" s="661" t="s">
        <v>1022</v>
      </c>
      <c r="G84" s="661" t="s">
        <v>1075</v>
      </c>
      <c r="H84" s="912">
        <v>37971</v>
      </c>
      <c r="I84" s="503" t="s">
        <v>50</v>
      </c>
      <c r="J84" s="724" t="s">
        <v>1076</v>
      </c>
      <c r="K84" s="912" t="s">
        <v>1077</v>
      </c>
      <c r="L84" s="507" t="s">
        <v>1078</v>
      </c>
      <c r="M84" s="661" t="s">
        <v>0</v>
      </c>
      <c r="N84" s="661" t="s">
        <v>0</v>
      </c>
      <c r="O84" s="661" t="s">
        <v>0</v>
      </c>
      <c r="P84" s="1153" t="s">
        <v>1073</v>
      </c>
      <c r="Q84" s="1153"/>
    </row>
    <row r="85" spans="2:17" ht="30" customHeight="1" x14ac:dyDescent="0.25">
      <c r="B85" s="723" t="s">
        <v>91</v>
      </c>
      <c r="C85" s="661">
        <v>200</v>
      </c>
      <c r="D85" s="786" t="s">
        <v>643</v>
      </c>
      <c r="E85" s="732">
        <v>53029214</v>
      </c>
      <c r="F85" s="732" t="s">
        <v>1079</v>
      </c>
      <c r="G85" s="705" t="s">
        <v>794</v>
      </c>
      <c r="H85" s="911">
        <v>40039</v>
      </c>
      <c r="I85" s="503" t="s">
        <v>509</v>
      </c>
      <c r="J85" s="726" t="s">
        <v>1080</v>
      </c>
      <c r="K85" s="507" t="s">
        <v>1081</v>
      </c>
      <c r="L85" s="507" t="s">
        <v>922</v>
      </c>
      <c r="M85" s="661" t="s">
        <v>0</v>
      </c>
      <c r="N85" s="661" t="s">
        <v>0</v>
      </c>
      <c r="O85" s="661" t="s">
        <v>0</v>
      </c>
      <c r="P85" s="1271" t="s">
        <v>1082</v>
      </c>
      <c r="Q85" s="1272"/>
    </row>
    <row r="86" spans="2:17" ht="63" customHeight="1" x14ac:dyDescent="0.25">
      <c r="B86" s="723" t="s">
        <v>91</v>
      </c>
      <c r="C86" s="661">
        <v>169</v>
      </c>
      <c r="D86" s="723" t="s">
        <v>1083</v>
      </c>
      <c r="E86" s="732">
        <v>52217679</v>
      </c>
      <c r="F86" s="732" t="s">
        <v>1079</v>
      </c>
      <c r="G86" s="705" t="s">
        <v>991</v>
      </c>
      <c r="H86" s="911">
        <v>37219</v>
      </c>
      <c r="I86" s="503" t="s">
        <v>509</v>
      </c>
      <c r="J86" s="724" t="s">
        <v>1084</v>
      </c>
      <c r="K86" s="507" t="s">
        <v>1085</v>
      </c>
      <c r="L86" s="507" t="s">
        <v>1086</v>
      </c>
      <c r="M86" s="661" t="s">
        <v>0</v>
      </c>
      <c r="N86" s="661" t="s">
        <v>0</v>
      </c>
      <c r="O86" s="661" t="s">
        <v>0</v>
      </c>
      <c r="P86" s="1153" t="s">
        <v>1073</v>
      </c>
      <c r="Q86" s="1153"/>
    </row>
    <row r="87" spans="2:17" x14ac:dyDescent="0.25">
      <c r="B87" s="683"/>
      <c r="C87" s="684"/>
      <c r="D87" s="683"/>
      <c r="E87" s="685"/>
      <c r="F87" s="685"/>
      <c r="G87" s="683"/>
      <c r="H87" s="686"/>
      <c r="I87" s="353"/>
      <c r="J87" s="687"/>
      <c r="K87" s="305"/>
      <c r="L87" s="305"/>
      <c r="M87" s="688"/>
      <c r="N87" s="688"/>
      <c r="O87" s="688"/>
      <c r="P87" s="689"/>
      <c r="Q87" s="689"/>
    </row>
    <row r="88" spans="2:17" ht="15.75" thickBot="1" x14ac:dyDescent="0.3">
      <c r="B88" s="683"/>
      <c r="C88" s="684"/>
      <c r="D88" s="683"/>
      <c r="E88" s="685"/>
      <c r="F88" s="685"/>
      <c r="G88" s="683"/>
      <c r="H88" s="686"/>
      <c r="I88" s="353"/>
      <c r="J88" s="687"/>
      <c r="K88" s="305"/>
      <c r="L88" s="305"/>
      <c r="M88" s="688"/>
      <c r="N88" s="688"/>
      <c r="O88" s="688"/>
      <c r="P88" s="689"/>
      <c r="Q88" s="689"/>
    </row>
    <row r="89" spans="2:17" ht="27" thickBot="1" x14ac:dyDescent="0.3">
      <c r="B89" s="1146" t="s">
        <v>92</v>
      </c>
      <c r="C89" s="1147"/>
      <c r="D89" s="1147"/>
      <c r="E89" s="1147"/>
      <c r="F89" s="1147"/>
      <c r="G89" s="1147"/>
      <c r="H89" s="1147"/>
      <c r="I89" s="1147"/>
      <c r="J89" s="1147"/>
      <c r="K89" s="1147"/>
      <c r="L89" s="1147"/>
      <c r="M89" s="1147"/>
      <c r="N89" s="1148"/>
    </row>
    <row r="92" spans="2:17" ht="30" x14ac:dyDescent="0.25">
      <c r="B92" s="668" t="s">
        <v>19</v>
      </c>
      <c r="C92" s="668" t="s">
        <v>708</v>
      </c>
      <c r="D92" s="1093" t="s">
        <v>21</v>
      </c>
      <c r="E92" s="1095"/>
    </row>
    <row r="93" spans="2:17" ht="30" x14ac:dyDescent="0.25">
      <c r="B93" s="678" t="s">
        <v>709</v>
      </c>
      <c r="C93" s="655" t="s">
        <v>0</v>
      </c>
      <c r="D93" s="1343"/>
      <c r="E93" s="1343"/>
    </row>
    <row r="96" spans="2:17" ht="26.25" x14ac:dyDescent="0.25">
      <c r="B96" s="1151" t="s">
        <v>93</v>
      </c>
      <c r="C96" s="1152"/>
      <c r="D96" s="1152"/>
      <c r="E96" s="1152"/>
      <c r="F96" s="1152"/>
      <c r="G96" s="1152"/>
      <c r="H96" s="1152"/>
      <c r="I96" s="1152"/>
      <c r="J96" s="1152"/>
      <c r="K96" s="1152"/>
      <c r="L96" s="1152"/>
      <c r="M96" s="1152"/>
      <c r="N96" s="1152"/>
      <c r="O96" s="1152"/>
      <c r="P96" s="1152"/>
    </row>
    <row r="98" spans="1:26" ht="15.75" thickBot="1" x14ac:dyDescent="0.3"/>
    <row r="99" spans="1:26" ht="27" thickBot="1" x14ac:dyDescent="0.3">
      <c r="B99" s="1146" t="s">
        <v>94</v>
      </c>
      <c r="C99" s="1147"/>
      <c r="D99" s="1147"/>
      <c r="E99" s="1147"/>
      <c r="F99" s="1147"/>
      <c r="G99" s="1147"/>
      <c r="H99" s="1147"/>
      <c r="I99" s="1147"/>
      <c r="J99" s="1147"/>
      <c r="K99" s="1147"/>
      <c r="L99" s="1147"/>
      <c r="M99" s="1147"/>
      <c r="N99" s="1148"/>
    </row>
    <row r="101" spans="1:26" ht="15.75" thickBot="1" x14ac:dyDescent="0.3">
      <c r="M101" s="663"/>
      <c r="N101" s="663"/>
    </row>
    <row r="102" spans="1:26" s="631" customFormat="1" ht="60" x14ac:dyDescent="0.25">
      <c r="B102" s="664" t="s">
        <v>34</v>
      </c>
      <c r="C102" s="664" t="s">
        <v>35</v>
      </c>
      <c r="D102" s="664" t="s">
        <v>36</v>
      </c>
      <c r="E102" s="664" t="s">
        <v>37</v>
      </c>
      <c r="F102" s="664" t="s">
        <v>38</v>
      </c>
      <c r="G102" s="664" t="s">
        <v>39</v>
      </c>
      <c r="H102" s="664" t="s">
        <v>40</v>
      </c>
      <c r="I102" s="664" t="s">
        <v>41</v>
      </c>
      <c r="J102" s="664" t="s">
        <v>42</v>
      </c>
      <c r="K102" s="664" t="s">
        <v>43</v>
      </c>
      <c r="L102" s="664" t="s">
        <v>44</v>
      </c>
      <c r="M102" s="665" t="s">
        <v>45</v>
      </c>
      <c r="N102" s="664" t="s">
        <v>46</v>
      </c>
      <c r="O102" s="664" t="s">
        <v>47</v>
      </c>
      <c r="P102" s="666" t="s">
        <v>48</v>
      </c>
      <c r="Q102" s="666" t="s">
        <v>49</v>
      </c>
    </row>
    <row r="103" spans="1:26" s="827" customFormat="1" x14ac:dyDescent="0.25">
      <c r="A103" s="869">
        <v>1</v>
      </c>
      <c r="B103" s="870"/>
      <c r="C103" s="870"/>
      <c r="D103" s="871"/>
      <c r="E103" s="871"/>
      <c r="F103" s="894"/>
      <c r="G103" s="873"/>
      <c r="H103" s="874"/>
      <c r="I103" s="874"/>
      <c r="J103" s="875"/>
      <c r="K103" s="876"/>
      <c r="L103" s="876"/>
      <c r="M103" s="877"/>
      <c r="N103" s="878"/>
      <c r="O103" s="879"/>
      <c r="P103" s="880"/>
      <c r="Q103" s="1385" t="s">
        <v>992</v>
      </c>
      <c r="R103" s="826"/>
      <c r="S103" s="826"/>
      <c r="T103" s="826"/>
      <c r="U103" s="826"/>
      <c r="V103" s="826"/>
      <c r="W103" s="826"/>
      <c r="X103" s="826"/>
      <c r="Y103" s="826"/>
      <c r="Z103" s="826"/>
    </row>
    <row r="104" spans="1:26" s="327" customFormat="1" x14ac:dyDescent="0.25">
      <c r="A104" s="869">
        <v>3</v>
      </c>
      <c r="B104" s="870"/>
      <c r="C104" s="870"/>
      <c r="D104" s="871"/>
      <c r="E104" s="871"/>
      <c r="F104" s="894"/>
      <c r="G104" s="873"/>
      <c r="H104" s="874"/>
      <c r="I104" s="874"/>
      <c r="J104" s="875"/>
      <c r="K104" s="895"/>
      <c r="L104" s="876"/>
      <c r="M104" s="877"/>
      <c r="N104" s="878"/>
      <c r="O104" s="879"/>
      <c r="P104" s="880"/>
      <c r="Q104" s="1386"/>
      <c r="R104" s="326"/>
      <c r="S104" s="326"/>
      <c r="T104" s="326"/>
      <c r="U104" s="326"/>
      <c r="V104" s="326"/>
      <c r="W104" s="326"/>
      <c r="X104" s="326"/>
      <c r="Y104" s="326"/>
      <c r="Z104" s="326"/>
    </row>
    <row r="105" spans="1:26" s="327" customFormat="1" x14ac:dyDescent="0.25">
      <c r="A105" s="869">
        <v>4</v>
      </c>
      <c r="B105" s="871"/>
      <c r="C105" s="871"/>
      <c r="D105" s="871"/>
      <c r="E105" s="871"/>
      <c r="F105" s="896"/>
      <c r="G105" s="872"/>
      <c r="H105" s="874"/>
      <c r="I105" s="874"/>
      <c r="J105" s="875"/>
      <c r="K105" s="897"/>
      <c r="L105" s="898"/>
      <c r="M105" s="877"/>
      <c r="N105" s="878"/>
      <c r="O105" s="899"/>
      <c r="P105" s="880"/>
      <c r="Q105" s="1386"/>
      <c r="R105" s="326"/>
      <c r="S105" s="326"/>
      <c r="T105" s="326"/>
      <c r="U105" s="326"/>
      <c r="V105" s="326"/>
      <c r="W105" s="326"/>
      <c r="X105" s="326"/>
      <c r="Y105" s="326"/>
      <c r="Z105" s="326"/>
    </row>
    <row r="106" spans="1:26" s="327" customFormat="1" x14ac:dyDescent="0.25">
      <c r="A106" s="869"/>
      <c r="B106" s="317"/>
      <c r="C106" s="330"/>
      <c r="D106" s="317"/>
      <c r="E106" s="331"/>
      <c r="F106" s="332"/>
      <c r="G106" s="332"/>
      <c r="H106" s="332"/>
      <c r="I106" s="321"/>
      <c r="J106" s="321"/>
      <c r="K106" s="321"/>
      <c r="L106" s="321"/>
      <c r="M106" s="324"/>
      <c r="N106" s="324"/>
      <c r="O106" s="328"/>
      <c r="P106" s="328"/>
      <c r="Q106" s="1387"/>
      <c r="R106" s="326"/>
      <c r="S106" s="326"/>
      <c r="T106" s="326"/>
      <c r="U106" s="326"/>
      <c r="V106" s="326"/>
      <c r="W106" s="326"/>
      <c r="X106" s="326"/>
      <c r="Y106" s="326"/>
      <c r="Z106" s="326"/>
    </row>
    <row r="107" spans="1:26" s="327" customFormat="1" x14ac:dyDescent="0.25">
      <c r="A107" s="316"/>
      <c r="B107" s="329" t="s">
        <v>30</v>
      </c>
      <c r="C107" s="330"/>
      <c r="D107" s="317"/>
      <c r="E107" s="331"/>
      <c r="F107" s="332"/>
      <c r="G107" s="332"/>
      <c r="H107" s="332"/>
      <c r="I107" s="321"/>
      <c r="J107" s="321"/>
      <c r="K107" s="333">
        <f>SUM(K102:K106)</f>
        <v>0</v>
      </c>
      <c r="L107" s="524"/>
      <c r="M107" s="333">
        <f>SUM(M103:M106)</f>
        <v>0</v>
      </c>
      <c r="N107" s="334"/>
      <c r="O107" s="328"/>
      <c r="P107" s="328"/>
      <c r="Q107" s="524"/>
    </row>
    <row r="108" spans="1:26" x14ac:dyDescent="0.25">
      <c r="B108" s="335"/>
      <c r="C108" s="335"/>
      <c r="D108" s="335"/>
      <c r="E108" s="336"/>
      <c r="F108" s="335"/>
      <c r="G108" s="335"/>
      <c r="H108" s="335"/>
      <c r="I108" s="335"/>
      <c r="J108" s="335"/>
      <c r="K108" s="335"/>
      <c r="L108" s="335"/>
      <c r="M108" s="335"/>
      <c r="N108" s="335"/>
      <c r="O108" s="335"/>
      <c r="P108" s="335"/>
    </row>
    <row r="109" spans="1:26" ht="30.75" customHeight="1" x14ac:dyDescent="0.25">
      <c r="B109" s="354" t="s">
        <v>95</v>
      </c>
      <c r="C109" s="692">
        <f>K107</f>
        <v>0</v>
      </c>
      <c r="H109" s="346"/>
      <c r="I109" s="346"/>
      <c r="J109" s="346"/>
      <c r="K109" s="346"/>
      <c r="L109" s="346"/>
      <c r="M109" s="346"/>
      <c r="N109" s="335"/>
      <c r="O109" s="335"/>
      <c r="P109" s="335"/>
    </row>
    <row r="111" spans="1:26" ht="15.75" thickBot="1" x14ac:dyDescent="0.3"/>
    <row r="112" spans="1:26" ht="30.75" thickBot="1" x14ac:dyDescent="0.3">
      <c r="B112" s="693" t="s">
        <v>96</v>
      </c>
      <c r="C112" s="694" t="s">
        <v>97</v>
      </c>
      <c r="D112" s="693" t="s">
        <v>29</v>
      </c>
      <c r="E112" s="694" t="s">
        <v>98</v>
      </c>
    </row>
    <row r="113" spans="2:17" x14ac:dyDescent="0.25">
      <c r="B113" s="695" t="s">
        <v>99</v>
      </c>
      <c r="C113" s="696">
        <v>20</v>
      </c>
      <c r="D113" s="696">
        <v>0</v>
      </c>
      <c r="E113" s="1181">
        <f>+D113+D114+D115</f>
        <v>0</v>
      </c>
    </row>
    <row r="114" spans="2:17" x14ac:dyDescent="0.25">
      <c r="B114" s="695" t="s">
        <v>100</v>
      </c>
      <c r="C114" s="514">
        <v>30</v>
      </c>
      <c r="D114" s="691">
        <v>0</v>
      </c>
      <c r="E114" s="1182"/>
    </row>
    <row r="115" spans="2:17" ht="15.75" thickBot="1" x14ac:dyDescent="0.3">
      <c r="B115" s="695" t="s">
        <v>101</v>
      </c>
      <c r="C115" s="697">
        <v>40</v>
      </c>
      <c r="D115" s="697">
        <v>0</v>
      </c>
      <c r="E115" s="1183"/>
    </row>
    <row r="117" spans="2:17" ht="15.75" thickBot="1" x14ac:dyDescent="0.3"/>
    <row r="118" spans="2:17" ht="27" thickBot="1" x14ac:dyDescent="0.3">
      <c r="B118" s="1146" t="s">
        <v>102</v>
      </c>
      <c r="C118" s="1147"/>
      <c r="D118" s="1147"/>
      <c r="E118" s="1147"/>
      <c r="F118" s="1147"/>
      <c r="G118" s="1147"/>
      <c r="H118" s="1147"/>
      <c r="I118" s="1147"/>
      <c r="J118" s="1147"/>
      <c r="K118" s="1147"/>
      <c r="L118" s="1147"/>
      <c r="M118" s="1147"/>
      <c r="N118" s="1148"/>
    </row>
    <row r="120" spans="2:17" ht="15" customHeight="1" x14ac:dyDescent="0.25">
      <c r="B120" s="1096" t="s">
        <v>77</v>
      </c>
      <c r="C120" s="1096" t="s">
        <v>78</v>
      </c>
      <c r="D120" s="1096" t="s">
        <v>79</v>
      </c>
      <c r="E120" s="1096" t="s">
        <v>80</v>
      </c>
      <c r="F120" s="1096" t="s">
        <v>81</v>
      </c>
      <c r="G120" s="1096" t="s">
        <v>82</v>
      </c>
      <c r="H120" s="1096" t="s">
        <v>83</v>
      </c>
      <c r="I120" s="1096" t="s">
        <v>84</v>
      </c>
      <c r="J120" s="1093" t="s">
        <v>85</v>
      </c>
      <c r="K120" s="1094"/>
      <c r="L120" s="1095"/>
      <c r="M120" s="1096" t="s">
        <v>86</v>
      </c>
      <c r="N120" s="1096" t="s">
        <v>692</v>
      </c>
      <c r="O120" s="1096" t="s">
        <v>693</v>
      </c>
      <c r="P120" s="1098" t="s">
        <v>21</v>
      </c>
      <c r="Q120" s="1099"/>
    </row>
    <row r="121" spans="2:17" ht="41.25" customHeight="1" x14ac:dyDescent="0.25">
      <c r="B121" s="1097"/>
      <c r="C121" s="1097"/>
      <c r="D121" s="1097"/>
      <c r="E121" s="1097"/>
      <c r="F121" s="1097"/>
      <c r="G121" s="1097"/>
      <c r="H121" s="1097"/>
      <c r="I121" s="1097"/>
      <c r="J121" s="667" t="s">
        <v>87</v>
      </c>
      <c r="K121" s="667" t="s">
        <v>88</v>
      </c>
      <c r="L121" s="667" t="s">
        <v>89</v>
      </c>
      <c r="M121" s="1097"/>
      <c r="N121" s="1097"/>
      <c r="O121" s="1097"/>
      <c r="P121" s="1100"/>
      <c r="Q121" s="1101"/>
    </row>
    <row r="122" spans="2:17" s="883" customFormat="1" x14ac:dyDescent="0.25">
      <c r="B122" s="900" t="s">
        <v>993</v>
      </c>
      <c r="C122" s="671">
        <v>369</v>
      </c>
      <c r="D122" s="671" t="s">
        <v>509</v>
      </c>
      <c r="E122" s="671" t="s">
        <v>509</v>
      </c>
      <c r="F122" s="671" t="s">
        <v>509</v>
      </c>
      <c r="G122" s="671" t="s">
        <v>509</v>
      </c>
      <c r="H122" s="671" t="s">
        <v>509</v>
      </c>
      <c r="I122" s="671" t="s">
        <v>509</v>
      </c>
      <c r="J122" s="671" t="s">
        <v>509</v>
      </c>
      <c r="K122" s="671" t="s">
        <v>509</v>
      </c>
      <c r="L122" s="671" t="s">
        <v>509</v>
      </c>
      <c r="M122" s="671" t="s">
        <v>509</v>
      </c>
      <c r="N122" s="671" t="s">
        <v>509</v>
      </c>
      <c r="O122" s="671" t="s">
        <v>509</v>
      </c>
      <c r="P122" s="1379" t="s">
        <v>1087</v>
      </c>
      <c r="Q122" s="1380"/>
    </row>
    <row r="123" spans="2:17" s="700" customFormat="1" x14ac:dyDescent="0.25">
      <c r="B123" s="900" t="s">
        <v>114</v>
      </c>
      <c r="C123" s="738">
        <v>369</v>
      </c>
      <c r="D123" s="671" t="s">
        <v>509</v>
      </c>
      <c r="E123" s="671" t="s">
        <v>509</v>
      </c>
      <c r="F123" s="671" t="s">
        <v>509</v>
      </c>
      <c r="G123" s="671" t="s">
        <v>509</v>
      </c>
      <c r="H123" s="671" t="s">
        <v>509</v>
      </c>
      <c r="I123" s="671" t="s">
        <v>509</v>
      </c>
      <c r="J123" s="671" t="s">
        <v>509</v>
      </c>
      <c r="K123" s="671" t="s">
        <v>509</v>
      </c>
      <c r="L123" s="671" t="s">
        <v>509</v>
      </c>
      <c r="M123" s="671" t="s">
        <v>509</v>
      </c>
      <c r="N123" s="671" t="s">
        <v>509</v>
      </c>
      <c r="O123" s="671" t="s">
        <v>509</v>
      </c>
      <c r="P123" s="1381"/>
      <c r="Q123" s="1382"/>
    </row>
    <row r="124" spans="2:17" x14ac:dyDescent="0.25">
      <c r="B124" s="678" t="s">
        <v>115</v>
      </c>
      <c r="C124" s="738">
        <v>369</v>
      </c>
      <c r="D124" s="671" t="s">
        <v>509</v>
      </c>
      <c r="E124" s="671" t="s">
        <v>509</v>
      </c>
      <c r="F124" s="671" t="s">
        <v>509</v>
      </c>
      <c r="G124" s="671" t="s">
        <v>509</v>
      </c>
      <c r="H124" s="671" t="s">
        <v>509</v>
      </c>
      <c r="I124" s="671" t="s">
        <v>509</v>
      </c>
      <c r="J124" s="671" t="s">
        <v>509</v>
      </c>
      <c r="K124" s="671" t="s">
        <v>509</v>
      </c>
      <c r="L124" s="671" t="s">
        <v>509</v>
      </c>
      <c r="M124" s="671" t="s">
        <v>509</v>
      </c>
      <c r="N124" s="671" t="s">
        <v>509</v>
      </c>
      <c r="O124" s="671" t="s">
        <v>509</v>
      </c>
      <c r="P124" s="1383"/>
      <c r="Q124" s="1384"/>
    </row>
    <row r="126" spans="2:17" ht="15.75" thickBot="1" x14ac:dyDescent="0.3"/>
    <row r="127" spans="2:17" ht="30" x14ac:dyDescent="0.25">
      <c r="B127" s="659" t="s">
        <v>19</v>
      </c>
      <c r="C127" s="659" t="s">
        <v>96</v>
      </c>
      <c r="D127" s="667" t="s">
        <v>97</v>
      </c>
      <c r="E127" s="659" t="s">
        <v>29</v>
      </c>
      <c r="F127" s="694" t="s">
        <v>103</v>
      </c>
      <c r="G127" s="701"/>
    </row>
    <row r="128" spans="2:17" ht="108.75" customHeight="1" x14ac:dyDescent="0.2">
      <c r="B128" s="1137" t="s">
        <v>104</v>
      </c>
      <c r="C128" s="702" t="s">
        <v>105</v>
      </c>
      <c r="D128" s="691">
        <v>25</v>
      </c>
      <c r="E128" s="691">
        <v>0</v>
      </c>
      <c r="F128" s="1088">
        <f>+E128+E129+E130</f>
        <v>0</v>
      </c>
      <c r="G128" s="703"/>
    </row>
    <row r="129" spans="2:7" ht="96" x14ac:dyDescent="0.2">
      <c r="B129" s="1137"/>
      <c r="C129" s="702" t="s">
        <v>106</v>
      </c>
      <c r="D129" s="521">
        <v>25</v>
      </c>
      <c r="E129" s="691">
        <v>0</v>
      </c>
      <c r="F129" s="1089"/>
      <c r="G129" s="703"/>
    </row>
    <row r="130" spans="2:7" ht="60" x14ac:dyDescent="0.2">
      <c r="B130" s="1137"/>
      <c r="C130" s="702" t="s">
        <v>107</v>
      </c>
      <c r="D130" s="691">
        <v>10</v>
      </c>
      <c r="E130" s="691">
        <v>0</v>
      </c>
      <c r="F130" s="1090"/>
      <c r="G130" s="703"/>
    </row>
    <row r="131" spans="2:7" x14ac:dyDescent="0.25">
      <c r="C131"/>
    </row>
    <row r="134" spans="2:7" x14ac:dyDescent="0.25">
      <c r="B134" s="647" t="s">
        <v>108</v>
      </c>
    </row>
    <row r="137" spans="2:7" x14ac:dyDescent="0.25">
      <c r="B137" s="658" t="s">
        <v>19</v>
      </c>
      <c r="C137" s="658" t="s">
        <v>28</v>
      </c>
      <c r="D137" s="659" t="s">
        <v>29</v>
      </c>
      <c r="E137" s="659" t="s">
        <v>30</v>
      </c>
    </row>
    <row r="138" spans="2:7" ht="42.75" x14ac:dyDescent="0.25">
      <c r="B138" s="704" t="s">
        <v>735</v>
      </c>
      <c r="C138" s="705">
        <v>40</v>
      </c>
      <c r="D138" s="691">
        <f>+E113</f>
        <v>0</v>
      </c>
      <c r="E138" s="1141">
        <f>+D138+D139</f>
        <v>0</v>
      </c>
    </row>
    <row r="139" spans="2:7" ht="71.25" x14ac:dyDescent="0.25">
      <c r="B139" s="704" t="s">
        <v>736</v>
      </c>
      <c r="C139" s="705">
        <v>60</v>
      </c>
      <c r="D139" s="691">
        <f>+F128</f>
        <v>0</v>
      </c>
      <c r="E139" s="1142"/>
    </row>
  </sheetData>
  <mergeCells count="63">
    <mergeCell ref="C9:N9"/>
    <mergeCell ref="B2:P2"/>
    <mergeCell ref="B4:P4"/>
    <mergeCell ref="A5:L5"/>
    <mergeCell ref="C7:N7"/>
    <mergeCell ref="C8:N8"/>
    <mergeCell ref="P68:Q68"/>
    <mergeCell ref="C10:N10"/>
    <mergeCell ref="C11:E11"/>
    <mergeCell ref="B15:C22"/>
    <mergeCell ref="B23:C23"/>
    <mergeCell ref="E41:E42"/>
    <mergeCell ref="M46:N46"/>
    <mergeCell ref="B59:B60"/>
    <mergeCell ref="C59:C60"/>
    <mergeCell ref="D59:E59"/>
    <mergeCell ref="C63:N63"/>
    <mergeCell ref="B65:N65"/>
    <mergeCell ref="P81:Q82"/>
    <mergeCell ref="P69:Q69"/>
    <mergeCell ref="P70:Q70"/>
    <mergeCell ref="B76:N76"/>
    <mergeCell ref="B81:B82"/>
    <mergeCell ref="C81:C82"/>
    <mergeCell ref="D81:D82"/>
    <mergeCell ref="E81:E82"/>
    <mergeCell ref="F81:F82"/>
    <mergeCell ref="G81:G82"/>
    <mergeCell ref="H81:H82"/>
    <mergeCell ref="I81:I82"/>
    <mergeCell ref="J81:L81"/>
    <mergeCell ref="M81:M82"/>
    <mergeCell ref="N81:N82"/>
    <mergeCell ref="O81:O82"/>
    <mergeCell ref="B118:N118"/>
    <mergeCell ref="P120:Q121"/>
    <mergeCell ref="P83:Q83"/>
    <mergeCell ref="P84:Q84"/>
    <mergeCell ref="P85:Q85"/>
    <mergeCell ref="P86:Q86"/>
    <mergeCell ref="B89:N89"/>
    <mergeCell ref="D92:E92"/>
    <mergeCell ref="D93:E93"/>
    <mergeCell ref="B96:P96"/>
    <mergeCell ref="B99:N99"/>
    <mergeCell ref="Q103:Q106"/>
    <mergeCell ref="E113:E115"/>
    <mergeCell ref="P122:Q124"/>
    <mergeCell ref="B128:B130"/>
    <mergeCell ref="F128:F130"/>
    <mergeCell ref="E138:E139"/>
    <mergeCell ref="H120:H121"/>
    <mergeCell ref="I120:I121"/>
    <mergeCell ref="J120:L120"/>
    <mergeCell ref="M120:M121"/>
    <mergeCell ref="N120:N121"/>
    <mergeCell ref="O120:O121"/>
    <mergeCell ref="B120:B121"/>
    <mergeCell ref="C120:C121"/>
    <mergeCell ref="D120:D121"/>
    <mergeCell ref="E120:E121"/>
    <mergeCell ref="F120:F121"/>
    <mergeCell ref="G120:G121"/>
  </mergeCells>
  <dataValidations count="2">
    <dataValidation type="decimal" allowBlank="1" showInputMessage="1" showErrorMessage="1" sqref="WVH983055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55 VRT983055 VHX983055 UYB983055 UOF983055 UEJ983055 TUN983055 TKR983055 TAV983055 SQZ983055 SHD983055 RXH983055 RNL983055 RDP983055 QTT983055 QJX983055 QAB983055 PQF983055 PGJ983055 OWN983055 OMR983055 OCV983055 NSZ983055 NJD983055 MZH983055 MPL983055 MFP983055 LVT983055 LLX983055 LCB983055 KSF983055 KIJ983055 JYN983055 JOR983055 JEV983055 IUZ983055 ILD983055 IBH983055 HRL983055 HHP983055 GXT983055 GNX983055 GEB983055 FUF983055 FKJ983055 FAN983055 EQR983055 EGV983055 DWZ983055 DND983055 DDH983055 CTL983055 CJP983055 BZT983055 BPX983055 BGB983055 AWF983055 AMJ983055 ACN983055 SR983055 IV983055 C983055 WVH917519 WLL917519 WBP917519 VRT917519 VHX917519 UYB917519 UOF917519 UEJ917519 TUN917519 TKR917519 TAV917519 SQZ917519 SHD917519 RXH917519 RNL917519 RDP917519 QTT917519 QJX917519 QAB917519 PQF917519 PGJ917519 OWN917519 OMR917519 OCV917519 NSZ917519 NJD917519 MZH917519 MPL917519 MFP917519 LVT917519 LLX917519 LCB917519 KSF917519 KIJ917519 JYN917519 JOR917519 JEV917519 IUZ917519 ILD917519 IBH917519 HRL917519 HHP917519 GXT917519 GNX917519 GEB917519 FUF917519 FKJ917519 FAN917519 EQR917519 EGV917519 DWZ917519 DND917519 DDH917519 CTL917519 CJP917519 BZT917519 BPX917519 BGB917519 AWF917519 AMJ917519 ACN917519 SR917519 IV917519 C917519 WVH851983 WLL851983 WBP851983 VRT851983 VHX851983 UYB851983 UOF851983 UEJ851983 TUN851983 TKR851983 TAV851983 SQZ851983 SHD851983 RXH851983 RNL851983 RDP851983 QTT851983 QJX851983 QAB851983 PQF851983 PGJ851983 OWN851983 OMR851983 OCV851983 NSZ851983 NJD851983 MZH851983 MPL851983 MFP851983 LVT851983 LLX851983 LCB851983 KSF851983 KIJ851983 JYN851983 JOR851983 JEV851983 IUZ851983 ILD851983 IBH851983 HRL851983 HHP851983 GXT851983 GNX851983 GEB851983 FUF851983 FKJ851983 FAN851983 EQR851983 EGV851983 DWZ851983 DND851983 DDH851983 CTL851983 CJP851983 BZT851983 BPX851983 BGB851983 AWF851983 AMJ851983 ACN851983 SR851983 IV851983 C851983 WVH786447 WLL786447 WBP786447 VRT786447 VHX786447 UYB786447 UOF786447 UEJ786447 TUN786447 TKR786447 TAV786447 SQZ786447 SHD786447 RXH786447 RNL786447 RDP786447 QTT786447 QJX786447 QAB786447 PQF786447 PGJ786447 OWN786447 OMR786447 OCV786447 NSZ786447 NJD786447 MZH786447 MPL786447 MFP786447 LVT786447 LLX786447 LCB786447 KSF786447 KIJ786447 JYN786447 JOR786447 JEV786447 IUZ786447 ILD786447 IBH786447 HRL786447 HHP786447 GXT786447 GNX786447 GEB786447 FUF786447 FKJ786447 FAN786447 EQR786447 EGV786447 DWZ786447 DND786447 DDH786447 CTL786447 CJP786447 BZT786447 BPX786447 BGB786447 AWF786447 AMJ786447 ACN786447 SR786447 IV786447 C786447 WVH720911 WLL720911 WBP720911 VRT720911 VHX720911 UYB720911 UOF720911 UEJ720911 TUN720911 TKR720911 TAV720911 SQZ720911 SHD720911 RXH720911 RNL720911 RDP720911 QTT720911 QJX720911 QAB720911 PQF720911 PGJ720911 OWN720911 OMR720911 OCV720911 NSZ720911 NJD720911 MZH720911 MPL720911 MFP720911 LVT720911 LLX720911 LCB720911 KSF720911 KIJ720911 JYN720911 JOR720911 JEV720911 IUZ720911 ILD720911 IBH720911 HRL720911 HHP720911 GXT720911 GNX720911 GEB720911 FUF720911 FKJ720911 FAN720911 EQR720911 EGV720911 DWZ720911 DND720911 DDH720911 CTL720911 CJP720911 BZT720911 BPX720911 BGB720911 AWF720911 AMJ720911 ACN720911 SR720911 IV720911 C720911 WVH655375 WLL655375 WBP655375 VRT655375 VHX655375 UYB655375 UOF655375 UEJ655375 TUN655375 TKR655375 TAV655375 SQZ655375 SHD655375 RXH655375 RNL655375 RDP655375 QTT655375 QJX655375 QAB655375 PQF655375 PGJ655375 OWN655375 OMR655375 OCV655375 NSZ655375 NJD655375 MZH655375 MPL655375 MFP655375 LVT655375 LLX655375 LCB655375 KSF655375 KIJ655375 JYN655375 JOR655375 JEV655375 IUZ655375 ILD655375 IBH655375 HRL655375 HHP655375 GXT655375 GNX655375 GEB655375 FUF655375 FKJ655375 FAN655375 EQR655375 EGV655375 DWZ655375 DND655375 DDH655375 CTL655375 CJP655375 BZT655375 BPX655375 BGB655375 AWF655375 AMJ655375 ACN655375 SR655375 IV655375 C655375 WVH589839 WLL589839 WBP589839 VRT589839 VHX589839 UYB589839 UOF589839 UEJ589839 TUN589839 TKR589839 TAV589839 SQZ589839 SHD589839 RXH589839 RNL589839 RDP589839 QTT589839 QJX589839 QAB589839 PQF589839 PGJ589839 OWN589839 OMR589839 OCV589839 NSZ589839 NJD589839 MZH589839 MPL589839 MFP589839 LVT589839 LLX589839 LCB589839 KSF589839 KIJ589839 JYN589839 JOR589839 JEV589839 IUZ589839 ILD589839 IBH589839 HRL589839 HHP589839 GXT589839 GNX589839 GEB589839 FUF589839 FKJ589839 FAN589839 EQR589839 EGV589839 DWZ589839 DND589839 DDH589839 CTL589839 CJP589839 BZT589839 BPX589839 BGB589839 AWF589839 AMJ589839 ACN589839 SR589839 IV589839 C589839 WVH524303 WLL524303 WBP524303 VRT524303 VHX524303 UYB524303 UOF524303 UEJ524303 TUN524303 TKR524303 TAV524303 SQZ524303 SHD524303 RXH524303 RNL524303 RDP524303 QTT524303 QJX524303 QAB524303 PQF524303 PGJ524303 OWN524303 OMR524303 OCV524303 NSZ524303 NJD524303 MZH524303 MPL524303 MFP524303 LVT524303 LLX524303 LCB524303 KSF524303 KIJ524303 JYN524303 JOR524303 JEV524303 IUZ524303 ILD524303 IBH524303 HRL524303 HHP524303 GXT524303 GNX524303 GEB524303 FUF524303 FKJ524303 FAN524303 EQR524303 EGV524303 DWZ524303 DND524303 DDH524303 CTL524303 CJP524303 BZT524303 BPX524303 BGB524303 AWF524303 AMJ524303 ACN524303 SR524303 IV524303 C524303 WVH458767 WLL458767 WBP458767 VRT458767 VHX458767 UYB458767 UOF458767 UEJ458767 TUN458767 TKR458767 TAV458767 SQZ458767 SHD458767 RXH458767 RNL458767 RDP458767 QTT458767 QJX458767 QAB458767 PQF458767 PGJ458767 OWN458767 OMR458767 OCV458767 NSZ458767 NJD458767 MZH458767 MPL458767 MFP458767 LVT458767 LLX458767 LCB458767 KSF458767 KIJ458767 JYN458767 JOR458767 JEV458767 IUZ458767 ILD458767 IBH458767 HRL458767 HHP458767 GXT458767 GNX458767 GEB458767 FUF458767 FKJ458767 FAN458767 EQR458767 EGV458767 DWZ458767 DND458767 DDH458767 CTL458767 CJP458767 BZT458767 BPX458767 BGB458767 AWF458767 AMJ458767 ACN458767 SR458767 IV458767 C458767 WVH393231 WLL393231 WBP393231 VRT393231 VHX393231 UYB393231 UOF393231 UEJ393231 TUN393231 TKR393231 TAV393231 SQZ393231 SHD393231 RXH393231 RNL393231 RDP393231 QTT393231 QJX393231 QAB393231 PQF393231 PGJ393231 OWN393231 OMR393231 OCV393231 NSZ393231 NJD393231 MZH393231 MPL393231 MFP393231 LVT393231 LLX393231 LCB393231 KSF393231 KIJ393231 JYN393231 JOR393231 JEV393231 IUZ393231 ILD393231 IBH393231 HRL393231 HHP393231 GXT393231 GNX393231 GEB393231 FUF393231 FKJ393231 FAN393231 EQR393231 EGV393231 DWZ393231 DND393231 DDH393231 CTL393231 CJP393231 BZT393231 BPX393231 BGB393231 AWF393231 AMJ393231 ACN393231 SR393231 IV393231 C393231 WVH327695 WLL327695 WBP327695 VRT327695 VHX327695 UYB327695 UOF327695 UEJ327695 TUN327695 TKR327695 TAV327695 SQZ327695 SHD327695 RXH327695 RNL327695 RDP327695 QTT327695 QJX327695 QAB327695 PQF327695 PGJ327695 OWN327695 OMR327695 OCV327695 NSZ327695 NJD327695 MZH327695 MPL327695 MFP327695 LVT327695 LLX327695 LCB327695 KSF327695 KIJ327695 JYN327695 JOR327695 JEV327695 IUZ327695 ILD327695 IBH327695 HRL327695 HHP327695 GXT327695 GNX327695 GEB327695 FUF327695 FKJ327695 FAN327695 EQR327695 EGV327695 DWZ327695 DND327695 DDH327695 CTL327695 CJP327695 BZT327695 BPX327695 BGB327695 AWF327695 AMJ327695 ACN327695 SR327695 IV327695 C327695 WVH262159 WLL262159 WBP262159 VRT262159 VHX262159 UYB262159 UOF262159 UEJ262159 TUN262159 TKR262159 TAV262159 SQZ262159 SHD262159 RXH262159 RNL262159 RDP262159 QTT262159 QJX262159 QAB262159 PQF262159 PGJ262159 OWN262159 OMR262159 OCV262159 NSZ262159 NJD262159 MZH262159 MPL262159 MFP262159 LVT262159 LLX262159 LCB262159 KSF262159 KIJ262159 JYN262159 JOR262159 JEV262159 IUZ262159 ILD262159 IBH262159 HRL262159 HHP262159 GXT262159 GNX262159 GEB262159 FUF262159 FKJ262159 FAN262159 EQR262159 EGV262159 DWZ262159 DND262159 DDH262159 CTL262159 CJP262159 BZT262159 BPX262159 BGB262159 AWF262159 AMJ262159 ACN262159 SR262159 IV262159 C262159 WVH196623 WLL196623 WBP196623 VRT196623 VHX196623 UYB196623 UOF196623 UEJ196623 TUN196623 TKR196623 TAV196623 SQZ196623 SHD196623 RXH196623 RNL196623 RDP196623 QTT196623 QJX196623 QAB196623 PQF196623 PGJ196623 OWN196623 OMR196623 OCV196623 NSZ196623 NJD196623 MZH196623 MPL196623 MFP196623 LVT196623 LLX196623 LCB196623 KSF196623 KIJ196623 JYN196623 JOR196623 JEV196623 IUZ196623 ILD196623 IBH196623 HRL196623 HHP196623 GXT196623 GNX196623 GEB196623 FUF196623 FKJ196623 FAN196623 EQR196623 EGV196623 DWZ196623 DND196623 DDH196623 CTL196623 CJP196623 BZT196623 BPX196623 BGB196623 AWF196623 AMJ196623 ACN196623 SR196623 IV196623 C196623 WVH131087 WLL131087 WBP131087 VRT131087 VHX131087 UYB131087 UOF131087 UEJ131087 TUN131087 TKR131087 TAV131087 SQZ131087 SHD131087 RXH131087 RNL131087 RDP131087 QTT131087 QJX131087 QAB131087 PQF131087 PGJ131087 OWN131087 OMR131087 OCV131087 NSZ131087 NJD131087 MZH131087 MPL131087 MFP131087 LVT131087 LLX131087 LCB131087 KSF131087 KIJ131087 JYN131087 JOR131087 JEV131087 IUZ131087 ILD131087 IBH131087 HRL131087 HHP131087 GXT131087 GNX131087 GEB131087 FUF131087 FKJ131087 FAN131087 EQR131087 EGV131087 DWZ131087 DND131087 DDH131087 CTL131087 CJP131087 BZT131087 BPX131087 BGB131087 AWF131087 AMJ131087 ACN131087 SR131087 IV131087 C131087 WVH65551 WLL65551 WBP65551 VRT65551 VHX65551 UYB65551 UOF65551 UEJ65551 TUN65551 TKR65551 TAV65551 SQZ65551 SHD65551 RXH65551 RNL65551 RDP65551 QTT65551 QJX65551 QAB65551 PQF65551 PGJ65551 OWN65551 OMR65551 OCV65551 NSZ65551 NJD65551 MZH65551 MPL65551 MFP65551 LVT65551 LLX65551 LCB65551 KSF65551 KIJ65551 JYN65551 JOR65551 JEV65551 IUZ65551 ILD65551 IBH65551 HRL65551 HHP65551 GXT65551 GNX65551 GEB65551 FUF65551 FKJ65551 FAN65551 EQR65551 EGV65551 DWZ65551 DND65551 DDH65551 CTL65551 CJP65551 BZT65551 BPX65551 BGB65551 AWF65551 AMJ65551 ACN65551 SR65551 IV65551 C65551 WLL983055">
      <formula1>0</formula1>
      <formula2>1</formula2>
    </dataValidation>
    <dataValidation type="list" allowBlank="1" showInputMessage="1" showErrorMessage="1" sqref="WVE983055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55 WBM983055 VRQ983055 VHU983055 UXY983055 UOC983055 UEG983055 TUK983055 TKO983055 TAS983055 SQW983055 SHA983055 RXE983055 RNI983055 RDM983055 QTQ983055 QJU983055 PZY983055 PQC983055 PGG983055 OWK983055 OMO983055 OCS983055 NSW983055 NJA983055 MZE983055 MPI983055 MFM983055 LVQ983055 LLU983055 LBY983055 KSC983055 KIG983055 JYK983055 JOO983055 JES983055 IUW983055 ILA983055 IBE983055 HRI983055 HHM983055 GXQ983055 GNU983055 GDY983055 FUC983055 FKG983055 FAK983055 EQO983055 EGS983055 DWW983055 DNA983055 DDE983055 CTI983055 CJM983055 BZQ983055 BPU983055 BFY983055 AWC983055 AMG983055 ACK983055 SO983055 IS983055 A983055 WVE917519 WLI917519 WBM917519 VRQ917519 VHU917519 UXY917519 UOC917519 UEG917519 TUK917519 TKO917519 TAS917519 SQW917519 SHA917519 RXE917519 RNI917519 RDM917519 QTQ917519 QJU917519 PZY917519 PQC917519 PGG917519 OWK917519 OMO917519 OCS917519 NSW917519 NJA917519 MZE917519 MPI917519 MFM917519 LVQ917519 LLU917519 LBY917519 KSC917519 KIG917519 JYK917519 JOO917519 JES917519 IUW917519 ILA917519 IBE917519 HRI917519 HHM917519 GXQ917519 GNU917519 GDY917519 FUC917519 FKG917519 FAK917519 EQO917519 EGS917519 DWW917519 DNA917519 DDE917519 CTI917519 CJM917519 BZQ917519 BPU917519 BFY917519 AWC917519 AMG917519 ACK917519 SO917519 IS917519 A917519 WVE851983 WLI851983 WBM851983 VRQ851983 VHU851983 UXY851983 UOC851983 UEG851983 TUK851983 TKO851983 TAS851983 SQW851983 SHA851983 RXE851983 RNI851983 RDM851983 QTQ851983 QJU851983 PZY851983 PQC851983 PGG851983 OWK851983 OMO851983 OCS851983 NSW851983 NJA851983 MZE851983 MPI851983 MFM851983 LVQ851983 LLU851983 LBY851983 KSC851983 KIG851983 JYK851983 JOO851983 JES851983 IUW851983 ILA851983 IBE851983 HRI851983 HHM851983 GXQ851983 GNU851983 GDY851983 FUC851983 FKG851983 FAK851983 EQO851983 EGS851983 DWW851983 DNA851983 DDE851983 CTI851983 CJM851983 BZQ851983 BPU851983 BFY851983 AWC851983 AMG851983 ACK851983 SO851983 IS851983 A851983 WVE786447 WLI786447 WBM786447 VRQ786447 VHU786447 UXY786447 UOC786447 UEG786447 TUK786447 TKO786447 TAS786447 SQW786447 SHA786447 RXE786447 RNI786447 RDM786447 QTQ786447 QJU786447 PZY786447 PQC786447 PGG786447 OWK786447 OMO786447 OCS786447 NSW786447 NJA786447 MZE786447 MPI786447 MFM786447 LVQ786447 LLU786447 LBY786447 KSC786447 KIG786447 JYK786447 JOO786447 JES786447 IUW786447 ILA786447 IBE786447 HRI786447 HHM786447 GXQ786447 GNU786447 GDY786447 FUC786447 FKG786447 FAK786447 EQO786447 EGS786447 DWW786447 DNA786447 DDE786447 CTI786447 CJM786447 BZQ786447 BPU786447 BFY786447 AWC786447 AMG786447 ACK786447 SO786447 IS786447 A786447 WVE720911 WLI720911 WBM720911 VRQ720911 VHU720911 UXY720911 UOC720911 UEG720911 TUK720911 TKO720911 TAS720911 SQW720911 SHA720911 RXE720911 RNI720911 RDM720911 QTQ720911 QJU720911 PZY720911 PQC720911 PGG720911 OWK720911 OMO720911 OCS720911 NSW720911 NJA720911 MZE720911 MPI720911 MFM720911 LVQ720911 LLU720911 LBY720911 KSC720911 KIG720911 JYK720911 JOO720911 JES720911 IUW720911 ILA720911 IBE720911 HRI720911 HHM720911 GXQ720911 GNU720911 GDY720911 FUC720911 FKG720911 FAK720911 EQO720911 EGS720911 DWW720911 DNA720911 DDE720911 CTI720911 CJM720911 BZQ720911 BPU720911 BFY720911 AWC720911 AMG720911 ACK720911 SO720911 IS720911 A720911 WVE655375 WLI655375 WBM655375 VRQ655375 VHU655375 UXY655375 UOC655375 UEG655375 TUK655375 TKO655375 TAS655375 SQW655375 SHA655375 RXE655375 RNI655375 RDM655375 QTQ655375 QJU655375 PZY655375 PQC655375 PGG655375 OWK655375 OMO655375 OCS655375 NSW655375 NJA655375 MZE655375 MPI655375 MFM655375 LVQ655375 LLU655375 LBY655375 KSC655375 KIG655375 JYK655375 JOO655375 JES655375 IUW655375 ILA655375 IBE655375 HRI655375 HHM655375 GXQ655375 GNU655375 GDY655375 FUC655375 FKG655375 FAK655375 EQO655375 EGS655375 DWW655375 DNA655375 DDE655375 CTI655375 CJM655375 BZQ655375 BPU655375 BFY655375 AWC655375 AMG655375 ACK655375 SO655375 IS655375 A655375 WVE589839 WLI589839 WBM589839 VRQ589839 VHU589839 UXY589839 UOC589839 UEG589839 TUK589839 TKO589839 TAS589839 SQW589839 SHA589839 RXE589839 RNI589839 RDM589839 QTQ589839 QJU589839 PZY589839 PQC589839 PGG589839 OWK589839 OMO589839 OCS589839 NSW589839 NJA589839 MZE589839 MPI589839 MFM589839 LVQ589839 LLU589839 LBY589839 KSC589839 KIG589839 JYK589839 JOO589839 JES589839 IUW589839 ILA589839 IBE589839 HRI589839 HHM589839 GXQ589839 GNU589839 GDY589839 FUC589839 FKG589839 FAK589839 EQO589839 EGS589839 DWW589839 DNA589839 DDE589839 CTI589839 CJM589839 BZQ589839 BPU589839 BFY589839 AWC589839 AMG589839 ACK589839 SO589839 IS589839 A589839 WVE524303 WLI524303 WBM524303 VRQ524303 VHU524303 UXY524303 UOC524303 UEG524303 TUK524303 TKO524303 TAS524303 SQW524303 SHA524303 RXE524303 RNI524303 RDM524303 QTQ524303 QJU524303 PZY524303 PQC524303 PGG524303 OWK524303 OMO524303 OCS524303 NSW524303 NJA524303 MZE524303 MPI524303 MFM524303 LVQ524303 LLU524303 LBY524303 KSC524303 KIG524303 JYK524303 JOO524303 JES524303 IUW524303 ILA524303 IBE524303 HRI524303 HHM524303 GXQ524303 GNU524303 GDY524303 FUC524303 FKG524303 FAK524303 EQO524303 EGS524303 DWW524303 DNA524303 DDE524303 CTI524303 CJM524303 BZQ524303 BPU524303 BFY524303 AWC524303 AMG524303 ACK524303 SO524303 IS524303 A524303 WVE458767 WLI458767 WBM458767 VRQ458767 VHU458767 UXY458767 UOC458767 UEG458767 TUK458767 TKO458767 TAS458767 SQW458767 SHA458767 RXE458767 RNI458767 RDM458767 QTQ458767 QJU458767 PZY458767 PQC458767 PGG458767 OWK458767 OMO458767 OCS458767 NSW458767 NJA458767 MZE458767 MPI458767 MFM458767 LVQ458767 LLU458767 LBY458767 KSC458767 KIG458767 JYK458767 JOO458767 JES458767 IUW458767 ILA458767 IBE458767 HRI458767 HHM458767 GXQ458767 GNU458767 GDY458767 FUC458767 FKG458767 FAK458767 EQO458767 EGS458767 DWW458767 DNA458767 DDE458767 CTI458767 CJM458767 BZQ458767 BPU458767 BFY458767 AWC458767 AMG458767 ACK458767 SO458767 IS458767 A458767 WVE393231 WLI393231 WBM393231 VRQ393231 VHU393231 UXY393231 UOC393231 UEG393231 TUK393231 TKO393231 TAS393231 SQW393231 SHA393231 RXE393231 RNI393231 RDM393231 QTQ393231 QJU393231 PZY393231 PQC393231 PGG393231 OWK393231 OMO393231 OCS393231 NSW393231 NJA393231 MZE393231 MPI393231 MFM393231 LVQ393231 LLU393231 LBY393231 KSC393231 KIG393231 JYK393231 JOO393231 JES393231 IUW393231 ILA393231 IBE393231 HRI393231 HHM393231 GXQ393231 GNU393231 GDY393231 FUC393231 FKG393231 FAK393231 EQO393231 EGS393231 DWW393231 DNA393231 DDE393231 CTI393231 CJM393231 BZQ393231 BPU393231 BFY393231 AWC393231 AMG393231 ACK393231 SO393231 IS393231 A393231 WVE327695 WLI327695 WBM327695 VRQ327695 VHU327695 UXY327695 UOC327695 UEG327695 TUK327695 TKO327695 TAS327695 SQW327695 SHA327695 RXE327695 RNI327695 RDM327695 QTQ327695 QJU327695 PZY327695 PQC327695 PGG327695 OWK327695 OMO327695 OCS327695 NSW327695 NJA327695 MZE327695 MPI327695 MFM327695 LVQ327695 LLU327695 LBY327695 KSC327695 KIG327695 JYK327695 JOO327695 JES327695 IUW327695 ILA327695 IBE327695 HRI327695 HHM327695 GXQ327695 GNU327695 GDY327695 FUC327695 FKG327695 FAK327695 EQO327695 EGS327695 DWW327695 DNA327695 DDE327695 CTI327695 CJM327695 BZQ327695 BPU327695 BFY327695 AWC327695 AMG327695 ACK327695 SO327695 IS327695 A327695 WVE262159 WLI262159 WBM262159 VRQ262159 VHU262159 UXY262159 UOC262159 UEG262159 TUK262159 TKO262159 TAS262159 SQW262159 SHA262159 RXE262159 RNI262159 RDM262159 QTQ262159 QJU262159 PZY262159 PQC262159 PGG262159 OWK262159 OMO262159 OCS262159 NSW262159 NJA262159 MZE262159 MPI262159 MFM262159 LVQ262159 LLU262159 LBY262159 KSC262159 KIG262159 JYK262159 JOO262159 JES262159 IUW262159 ILA262159 IBE262159 HRI262159 HHM262159 GXQ262159 GNU262159 GDY262159 FUC262159 FKG262159 FAK262159 EQO262159 EGS262159 DWW262159 DNA262159 DDE262159 CTI262159 CJM262159 BZQ262159 BPU262159 BFY262159 AWC262159 AMG262159 ACK262159 SO262159 IS262159 A262159 WVE196623 WLI196623 WBM196623 VRQ196623 VHU196623 UXY196623 UOC196623 UEG196623 TUK196623 TKO196623 TAS196623 SQW196623 SHA196623 RXE196623 RNI196623 RDM196623 QTQ196623 QJU196623 PZY196623 PQC196623 PGG196623 OWK196623 OMO196623 OCS196623 NSW196623 NJA196623 MZE196623 MPI196623 MFM196623 LVQ196623 LLU196623 LBY196623 KSC196623 KIG196623 JYK196623 JOO196623 JES196623 IUW196623 ILA196623 IBE196623 HRI196623 HHM196623 GXQ196623 GNU196623 GDY196623 FUC196623 FKG196623 FAK196623 EQO196623 EGS196623 DWW196623 DNA196623 DDE196623 CTI196623 CJM196623 BZQ196623 BPU196623 BFY196623 AWC196623 AMG196623 ACK196623 SO196623 IS196623 A196623 WVE131087 WLI131087 WBM131087 VRQ131087 VHU131087 UXY131087 UOC131087 UEG131087 TUK131087 TKO131087 TAS131087 SQW131087 SHA131087 RXE131087 RNI131087 RDM131087 QTQ131087 QJU131087 PZY131087 PQC131087 PGG131087 OWK131087 OMO131087 OCS131087 NSW131087 NJA131087 MZE131087 MPI131087 MFM131087 LVQ131087 LLU131087 LBY131087 KSC131087 KIG131087 JYK131087 JOO131087 JES131087 IUW131087 ILA131087 IBE131087 HRI131087 HHM131087 GXQ131087 GNU131087 GDY131087 FUC131087 FKG131087 FAK131087 EQO131087 EGS131087 DWW131087 DNA131087 DDE131087 CTI131087 CJM131087 BZQ131087 BPU131087 BFY131087 AWC131087 AMG131087 ACK131087 SO131087 IS131087 A131087 WVE65551 WLI65551 WBM65551 VRQ65551 VHU65551 UXY65551 UOC65551 UEG65551 TUK65551 TKO65551 TAS65551 SQW65551 SHA65551 RXE65551 RNI65551 RDM65551 QTQ65551 QJU65551 PZY65551 PQC65551 PGG65551 OWK65551 OMO65551 OCS65551 NSW65551 NJA65551 MZE65551 MPI65551 MFM65551 LVQ65551 LLU65551 LBY65551 KSC65551 KIG65551 JYK65551 JOO65551 JES65551 IUW65551 ILA65551 IBE65551 HRI65551 HHM65551 GXQ65551 GNU65551 GDY65551 FUC65551 FKG65551 FAK65551 EQO65551 EGS65551 DWW65551 DNA65551 DDE65551 CTI65551 CJM65551 BZQ65551 BPU65551 BFY65551 AWC65551 AMG65551 ACK65551 SO65551 IS65551 A65551">
      <formula1>"1,2,3,4,5"</formula1>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4"/>
  <sheetViews>
    <sheetView topLeftCell="A49" zoomScale="70" zoomScaleNormal="70" workbookViewId="0">
      <selection activeCell="E54" sqref="E54"/>
    </sheetView>
  </sheetViews>
  <sheetFormatPr baseColWidth="10" defaultRowHeight="15" x14ac:dyDescent="0.25"/>
  <cols>
    <col min="1" max="1" width="3.140625" style="628" bestFit="1" customWidth="1"/>
    <col min="2" max="2" width="58.85546875" style="628" customWidth="1"/>
    <col min="3" max="3" width="31.140625" style="628" customWidth="1"/>
    <col min="4" max="4" width="26.7109375" style="628" customWidth="1"/>
    <col min="5" max="5" width="31.5703125" style="628" customWidth="1"/>
    <col min="6" max="7" width="29.7109375" style="628" customWidth="1"/>
    <col min="8" max="8" width="23" style="628" customWidth="1"/>
    <col min="9" max="9" width="27.28515625" style="628" customWidth="1"/>
    <col min="10" max="10" width="29.5703125" style="628" customWidth="1"/>
    <col min="11" max="11" width="33" style="628" customWidth="1"/>
    <col min="12" max="12" width="29.85546875" style="628" customWidth="1"/>
    <col min="13" max="13" width="26.28515625" style="628" customWidth="1"/>
    <col min="14" max="14" width="22.140625" style="628" customWidth="1"/>
    <col min="15" max="15" width="26.140625" style="628" customWidth="1"/>
    <col min="16" max="16" width="19.5703125" style="628" bestFit="1" customWidth="1"/>
    <col min="17" max="17" width="21.85546875" style="628" customWidth="1"/>
    <col min="18" max="18" width="18.28515625" style="477" customWidth="1"/>
    <col min="19" max="22" width="6.42578125" style="477" customWidth="1"/>
    <col min="23" max="251" width="11.42578125" style="477"/>
    <col min="252" max="252" width="1" style="477" customWidth="1"/>
    <col min="253" max="253" width="4.28515625" style="477" customWidth="1"/>
    <col min="254" max="254" width="34.7109375" style="477" customWidth="1"/>
    <col min="255" max="255" width="0" style="477" hidden="1" customWidth="1"/>
    <col min="256" max="256" width="20" style="477" customWidth="1"/>
    <col min="257" max="257" width="20.85546875" style="477" customWidth="1"/>
    <col min="258" max="258" width="25" style="477" customWidth="1"/>
    <col min="259" max="259" width="18.7109375" style="477" customWidth="1"/>
    <col min="260" max="260" width="29.7109375" style="477" customWidth="1"/>
    <col min="261" max="261" width="13.42578125" style="477" customWidth="1"/>
    <col min="262" max="262" width="13.85546875" style="477" customWidth="1"/>
    <col min="263" max="267" width="16.5703125" style="477" customWidth="1"/>
    <col min="268" max="268" width="20.5703125" style="477" customWidth="1"/>
    <col min="269" max="269" width="21.140625" style="477" customWidth="1"/>
    <col min="270" max="270" width="9.5703125" style="477" customWidth="1"/>
    <col min="271" max="271" width="0.42578125" style="477" customWidth="1"/>
    <col min="272" max="278" width="6.42578125" style="477" customWidth="1"/>
    <col min="279" max="507" width="11.42578125" style="477"/>
    <col min="508" max="508" width="1" style="477" customWidth="1"/>
    <col min="509" max="509" width="4.28515625" style="477" customWidth="1"/>
    <col min="510" max="510" width="34.7109375" style="477" customWidth="1"/>
    <col min="511" max="511" width="0" style="477" hidden="1" customWidth="1"/>
    <col min="512" max="512" width="20" style="477" customWidth="1"/>
    <col min="513" max="513" width="20.85546875" style="477" customWidth="1"/>
    <col min="514" max="514" width="25" style="477" customWidth="1"/>
    <col min="515" max="515" width="18.7109375" style="477" customWidth="1"/>
    <col min="516" max="516" width="29.7109375" style="477" customWidth="1"/>
    <col min="517" max="517" width="13.42578125" style="477" customWidth="1"/>
    <col min="518" max="518" width="13.85546875" style="477" customWidth="1"/>
    <col min="519" max="523" width="16.5703125" style="477" customWidth="1"/>
    <col min="524" max="524" width="20.5703125" style="477" customWidth="1"/>
    <col min="525" max="525" width="21.140625" style="477" customWidth="1"/>
    <col min="526" max="526" width="9.5703125" style="477" customWidth="1"/>
    <col min="527" max="527" width="0.42578125" style="477" customWidth="1"/>
    <col min="528" max="534" width="6.42578125" style="477" customWidth="1"/>
    <col min="535" max="763" width="11.42578125" style="477"/>
    <col min="764" max="764" width="1" style="477" customWidth="1"/>
    <col min="765" max="765" width="4.28515625" style="477" customWidth="1"/>
    <col min="766" max="766" width="34.7109375" style="477" customWidth="1"/>
    <col min="767" max="767" width="0" style="477" hidden="1" customWidth="1"/>
    <col min="768" max="768" width="20" style="477" customWidth="1"/>
    <col min="769" max="769" width="20.85546875" style="477" customWidth="1"/>
    <col min="770" max="770" width="25" style="477" customWidth="1"/>
    <col min="771" max="771" width="18.7109375" style="477" customWidth="1"/>
    <col min="772" max="772" width="29.7109375" style="477" customWidth="1"/>
    <col min="773" max="773" width="13.42578125" style="477" customWidth="1"/>
    <col min="774" max="774" width="13.85546875" style="477" customWidth="1"/>
    <col min="775" max="779" width="16.5703125" style="477" customWidth="1"/>
    <col min="780" max="780" width="20.5703125" style="477" customWidth="1"/>
    <col min="781" max="781" width="21.140625" style="477" customWidth="1"/>
    <col min="782" max="782" width="9.5703125" style="477" customWidth="1"/>
    <col min="783" max="783" width="0.42578125" style="477" customWidth="1"/>
    <col min="784" max="790" width="6.42578125" style="477" customWidth="1"/>
    <col min="791" max="1019" width="11.42578125" style="477"/>
    <col min="1020" max="1020" width="1" style="477" customWidth="1"/>
    <col min="1021" max="1021" width="4.28515625" style="477" customWidth="1"/>
    <col min="1022" max="1022" width="34.7109375" style="477" customWidth="1"/>
    <col min="1023" max="1023" width="0" style="477" hidden="1" customWidth="1"/>
    <col min="1024" max="1024" width="20" style="477" customWidth="1"/>
    <col min="1025" max="1025" width="20.85546875" style="477" customWidth="1"/>
    <col min="1026" max="1026" width="25" style="477" customWidth="1"/>
    <col min="1027" max="1027" width="18.7109375" style="477" customWidth="1"/>
    <col min="1028" max="1028" width="29.7109375" style="477" customWidth="1"/>
    <col min="1029" max="1029" width="13.42578125" style="477" customWidth="1"/>
    <col min="1030" max="1030" width="13.85546875" style="477" customWidth="1"/>
    <col min="1031" max="1035" width="16.5703125" style="477" customWidth="1"/>
    <col min="1036" max="1036" width="20.5703125" style="477" customWidth="1"/>
    <col min="1037" max="1037" width="21.140625" style="477" customWidth="1"/>
    <col min="1038" max="1038" width="9.5703125" style="477" customWidth="1"/>
    <col min="1039" max="1039" width="0.42578125" style="477" customWidth="1"/>
    <col min="1040" max="1046" width="6.42578125" style="477" customWidth="1"/>
    <col min="1047" max="1275" width="11.42578125" style="477"/>
    <col min="1276" max="1276" width="1" style="477" customWidth="1"/>
    <col min="1277" max="1277" width="4.28515625" style="477" customWidth="1"/>
    <col min="1278" max="1278" width="34.7109375" style="477" customWidth="1"/>
    <col min="1279" max="1279" width="0" style="477" hidden="1" customWidth="1"/>
    <col min="1280" max="1280" width="20" style="477" customWidth="1"/>
    <col min="1281" max="1281" width="20.85546875" style="477" customWidth="1"/>
    <col min="1282" max="1282" width="25" style="477" customWidth="1"/>
    <col min="1283" max="1283" width="18.7109375" style="477" customWidth="1"/>
    <col min="1284" max="1284" width="29.7109375" style="477" customWidth="1"/>
    <col min="1285" max="1285" width="13.42578125" style="477" customWidth="1"/>
    <col min="1286" max="1286" width="13.85546875" style="477" customWidth="1"/>
    <col min="1287" max="1291" width="16.5703125" style="477" customWidth="1"/>
    <col min="1292" max="1292" width="20.5703125" style="477" customWidth="1"/>
    <col min="1293" max="1293" width="21.140625" style="477" customWidth="1"/>
    <col min="1294" max="1294" width="9.5703125" style="477" customWidth="1"/>
    <col min="1295" max="1295" width="0.42578125" style="477" customWidth="1"/>
    <col min="1296" max="1302" width="6.42578125" style="477" customWidth="1"/>
    <col min="1303" max="1531" width="11.42578125" style="477"/>
    <col min="1532" max="1532" width="1" style="477" customWidth="1"/>
    <col min="1533" max="1533" width="4.28515625" style="477" customWidth="1"/>
    <col min="1534" max="1534" width="34.7109375" style="477" customWidth="1"/>
    <col min="1535" max="1535" width="0" style="477" hidden="1" customWidth="1"/>
    <col min="1536" max="1536" width="20" style="477" customWidth="1"/>
    <col min="1537" max="1537" width="20.85546875" style="477" customWidth="1"/>
    <col min="1538" max="1538" width="25" style="477" customWidth="1"/>
    <col min="1539" max="1539" width="18.7109375" style="477" customWidth="1"/>
    <col min="1540" max="1540" width="29.7109375" style="477" customWidth="1"/>
    <col min="1541" max="1541" width="13.42578125" style="477" customWidth="1"/>
    <col min="1542" max="1542" width="13.85546875" style="477" customWidth="1"/>
    <col min="1543" max="1547" width="16.5703125" style="477" customWidth="1"/>
    <col min="1548" max="1548" width="20.5703125" style="477" customWidth="1"/>
    <col min="1549" max="1549" width="21.140625" style="477" customWidth="1"/>
    <col min="1550" max="1550" width="9.5703125" style="477" customWidth="1"/>
    <col min="1551" max="1551" width="0.42578125" style="477" customWidth="1"/>
    <col min="1552" max="1558" width="6.42578125" style="477" customWidth="1"/>
    <col min="1559" max="1787" width="11.42578125" style="477"/>
    <col min="1788" max="1788" width="1" style="477" customWidth="1"/>
    <col min="1789" max="1789" width="4.28515625" style="477" customWidth="1"/>
    <col min="1790" max="1790" width="34.7109375" style="477" customWidth="1"/>
    <col min="1791" max="1791" width="0" style="477" hidden="1" customWidth="1"/>
    <col min="1792" max="1792" width="20" style="477" customWidth="1"/>
    <col min="1793" max="1793" width="20.85546875" style="477" customWidth="1"/>
    <col min="1794" max="1794" width="25" style="477" customWidth="1"/>
    <col min="1795" max="1795" width="18.7109375" style="477" customWidth="1"/>
    <col min="1796" max="1796" width="29.7109375" style="477" customWidth="1"/>
    <col min="1797" max="1797" width="13.42578125" style="477" customWidth="1"/>
    <col min="1798" max="1798" width="13.85546875" style="477" customWidth="1"/>
    <col min="1799" max="1803" width="16.5703125" style="477" customWidth="1"/>
    <col min="1804" max="1804" width="20.5703125" style="477" customWidth="1"/>
    <col min="1805" max="1805" width="21.140625" style="477" customWidth="1"/>
    <col min="1806" max="1806" width="9.5703125" style="477" customWidth="1"/>
    <col min="1807" max="1807" width="0.42578125" style="477" customWidth="1"/>
    <col min="1808" max="1814" width="6.42578125" style="477" customWidth="1"/>
    <col min="1815" max="2043" width="11.42578125" style="477"/>
    <col min="2044" max="2044" width="1" style="477" customWidth="1"/>
    <col min="2045" max="2045" width="4.28515625" style="477" customWidth="1"/>
    <col min="2046" max="2046" width="34.7109375" style="477" customWidth="1"/>
    <col min="2047" max="2047" width="0" style="477" hidden="1" customWidth="1"/>
    <col min="2048" max="2048" width="20" style="477" customWidth="1"/>
    <col min="2049" max="2049" width="20.85546875" style="477" customWidth="1"/>
    <col min="2050" max="2050" width="25" style="477" customWidth="1"/>
    <col min="2051" max="2051" width="18.7109375" style="477" customWidth="1"/>
    <col min="2052" max="2052" width="29.7109375" style="477" customWidth="1"/>
    <col min="2053" max="2053" width="13.42578125" style="477" customWidth="1"/>
    <col min="2054" max="2054" width="13.85546875" style="477" customWidth="1"/>
    <col min="2055" max="2059" width="16.5703125" style="477" customWidth="1"/>
    <col min="2060" max="2060" width="20.5703125" style="477" customWidth="1"/>
    <col min="2061" max="2061" width="21.140625" style="477" customWidth="1"/>
    <col min="2062" max="2062" width="9.5703125" style="477" customWidth="1"/>
    <col min="2063" max="2063" width="0.42578125" style="477" customWidth="1"/>
    <col min="2064" max="2070" width="6.42578125" style="477" customWidth="1"/>
    <col min="2071" max="2299" width="11.42578125" style="477"/>
    <col min="2300" max="2300" width="1" style="477" customWidth="1"/>
    <col min="2301" max="2301" width="4.28515625" style="477" customWidth="1"/>
    <col min="2302" max="2302" width="34.7109375" style="477" customWidth="1"/>
    <col min="2303" max="2303" width="0" style="477" hidden="1" customWidth="1"/>
    <col min="2304" max="2304" width="20" style="477" customWidth="1"/>
    <col min="2305" max="2305" width="20.85546875" style="477" customWidth="1"/>
    <col min="2306" max="2306" width="25" style="477" customWidth="1"/>
    <col min="2307" max="2307" width="18.7109375" style="477" customWidth="1"/>
    <col min="2308" max="2308" width="29.7109375" style="477" customWidth="1"/>
    <col min="2309" max="2309" width="13.42578125" style="477" customWidth="1"/>
    <col min="2310" max="2310" width="13.85546875" style="477" customWidth="1"/>
    <col min="2311" max="2315" width="16.5703125" style="477" customWidth="1"/>
    <col min="2316" max="2316" width="20.5703125" style="477" customWidth="1"/>
    <col min="2317" max="2317" width="21.140625" style="477" customWidth="1"/>
    <col min="2318" max="2318" width="9.5703125" style="477" customWidth="1"/>
    <col min="2319" max="2319" width="0.42578125" style="477" customWidth="1"/>
    <col min="2320" max="2326" width="6.42578125" style="477" customWidth="1"/>
    <col min="2327" max="2555" width="11.42578125" style="477"/>
    <col min="2556" max="2556" width="1" style="477" customWidth="1"/>
    <col min="2557" max="2557" width="4.28515625" style="477" customWidth="1"/>
    <col min="2558" max="2558" width="34.7109375" style="477" customWidth="1"/>
    <col min="2559" max="2559" width="0" style="477" hidden="1" customWidth="1"/>
    <col min="2560" max="2560" width="20" style="477" customWidth="1"/>
    <col min="2561" max="2561" width="20.85546875" style="477" customWidth="1"/>
    <col min="2562" max="2562" width="25" style="477" customWidth="1"/>
    <col min="2563" max="2563" width="18.7109375" style="477" customWidth="1"/>
    <col min="2564" max="2564" width="29.7109375" style="477" customWidth="1"/>
    <col min="2565" max="2565" width="13.42578125" style="477" customWidth="1"/>
    <col min="2566" max="2566" width="13.85546875" style="477" customWidth="1"/>
    <col min="2567" max="2571" width="16.5703125" style="477" customWidth="1"/>
    <col min="2572" max="2572" width="20.5703125" style="477" customWidth="1"/>
    <col min="2573" max="2573" width="21.140625" style="477" customWidth="1"/>
    <col min="2574" max="2574" width="9.5703125" style="477" customWidth="1"/>
    <col min="2575" max="2575" width="0.42578125" style="477" customWidth="1"/>
    <col min="2576" max="2582" width="6.42578125" style="477" customWidth="1"/>
    <col min="2583" max="2811" width="11.42578125" style="477"/>
    <col min="2812" max="2812" width="1" style="477" customWidth="1"/>
    <col min="2813" max="2813" width="4.28515625" style="477" customWidth="1"/>
    <col min="2814" max="2814" width="34.7109375" style="477" customWidth="1"/>
    <col min="2815" max="2815" width="0" style="477" hidden="1" customWidth="1"/>
    <col min="2816" max="2816" width="20" style="477" customWidth="1"/>
    <col min="2817" max="2817" width="20.85546875" style="477" customWidth="1"/>
    <col min="2818" max="2818" width="25" style="477" customWidth="1"/>
    <col min="2819" max="2819" width="18.7109375" style="477" customWidth="1"/>
    <col min="2820" max="2820" width="29.7109375" style="477" customWidth="1"/>
    <col min="2821" max="2821" width="13.42578125" style="477" customWidth="1"/>
    <col min="2822" max="2822" width="13.85546875" style="477" customWidth="1"/>
    <col min="2823" max="2827" width="16.5703125" style="477" customWidth="1"/>
    <col min="2828" max="2828" width="20.5703125" style="477" customWidth="1"/>
    <col min="2829" max="2829" width="21.140625" style="477" customWidth="1"/>
    <col min="2830" max="2830" width="9.5703125" style="477" customWidth="1"/>
    <col min="2831" max="2831" width="0.42578125" style="477" customWidth="1"/>
    <col min="2832" max="2838" width="6.42578125" style="477" customWidth="1"/>
    <col min="2839" max="3067" width="11.42578125" style="477"/>
    <col min="3068" max="3068" width="1" style="477" customWidth="1"/>
    <col min="3069" max="3069" width="4.28515625" style="477" customWidth="1"/>
    <col min="3070" max="3070" width="34.7109375" style="477" customWidth="1"/>
    <col min="3071" max="3071" width="0" style="477" hidden="1" customWidth="1"/>
    <col min="3072" max="3072" width="20" style="477" customWidth="1"/>
    <col min="3073" max="3073" width="20.85546875" style="477" customWidth="1"/>
    <col min="3074" max="3074" width="25" style="477" customWidth="1"/>
    <col min="3075" max="3075" width="18.7109375" style="477" customWidth="1"/>
    <col min="3076" max="3076" width="29.7109375" style="477" customWidth="1"/>
    <col min="3077" max="3077" width="13.42578125" style="477" customWidth="1"/>
    <col min="3078" max="3078" width="13.85546875" style="477" customWidth="1"/>
    <col min="3079" max="3083" width="16.5703125" style="477" customWidth="1"/>
    <col min="3084" max="3084" width="20.5703125" style="477" customWidth="1"/>
    <col min="3085" max="3085" width="21.140625" style="477" customWidth="1"/>
    <col min="3086" max="3086" width="9.5703125" style="477" customWidth="1"/>
    <col min="3087" max="3087" width="0.42578125" style="477" customWidth="1"/>
    <col min="3088" max="3094" width="6.42578125" style="477" customWidth="1"/>
    <col min="3095" max="3323" width="11.42578125" style="477"/>
    <col min="3324" max="3324" width="1" style="477" customWidth="1"/>
    <col min="3325" max="3325" width="4.28515625" style="477" customWidth="1"/>
    <col min="3326" max="3326" width="34.7109375" style="477" customWidth="1"/>
    <col min="3327" max="3327" width="0" style="477" hidden="1" customWidth="1"/>
    <col min="3328" max="3328" width="20" style="477" customWidth="1"/>
    <col min="3329" max="3329" width="20.85546875" style="477" customWidth="1"/>
    <col min="3330" max="3330" width="25" style="477" customWidth="1"/>
    <col min="3331" max="3331" width="18.7109375" style="477" customWidth="1"/>
    <col min="3332" max="3332" width="29.7109375" style="477" customWidth="1"/>
    <col min="3333" max="3333" width="13.42578125" style="477" customWidth="1"/>
    <col min="3334" max="3334" width="13.85546875" style="477" customWidth="1"/>
    <col min="3335" max="3339" width="16.5703125" style="477" customWidth="1"/>
    <col min="3340" max="3340" width="20.5703125" style="477" customWidth="1"/>
    <col min="3341" max="3341" width="21.140625" style="477" customWidth="1"/>
    <col min="3342" max="3342" width="9.5703125" style="477" customWidth="1"/>
    <col min="3343" max="3343" width="0.42578125" style="477" customWidth="1"/>
    <col min="3344" max="3350" width="6.42578125" style="477" customWidth="1"/>
    <col min="3351" max="3579" width="11.42578125" style="477"/>
    <col min="3580" max="3580" width="1" style="477" customWidth="1"/>
    <col min="3581" max="3581" width="4.28515625" style="477" customWidth="1"/>
    <col min="3582" max="3582" width="34.7109375" style="477" customWidth="1"/>
    <col min="3583" max="3583" width="0" style="477" hidden="1" customWidth="1"/>
    <col min="3584" max="3584" width="20" style="477" customWidth="1"/>
    <col min="3585" max="3585" width="20.85546875" style="477" customWidth="1"/>
    <col min="3586" max="3586" width="25" style="477" customWidth="1"/>
    <col min="3587" max="3587" width="18.7109375" style="477" customWidth="1"/>
    <col min="3588" max="3588" width="29.7109375" style="477" customWidth="1"/>
    <col min="3589" max="3589" width="13.42578125" style="477" customWidth="1"/>
    <col min="3590" max="3590" width="13.85546875" style="477" customWidth="1"/>
    <col min="3591" max="3595" width="16.5703125" style="477" customWidth="1"/>
    <col min="3596" max="3596" width="20.5703125" style="477" customWidth="1"/>
    <col min="3597" max="3597" width="21.140625" style="477" customWidth="1"/>
    <col min="3598" max="3598" width="9.5703125" style="477" customWidth="1"/>
    <col min="3599" max="3599" width="0.42578125" style="477" customWidth="1"/>
    <col min="3600" max="3606" width="6.42578125" style="477" customWidth="1"/>
    <col min="3607" max="3835" width="11.42578125" style="477"/>
    <col min="3836" max="3836" width="1" style="477" customWidth="1"/>
    <col min="3837" max="3837" width="4.28515625" style="477" customWidth="1"/>
    <col min="3838" max="3838" width="34.7109375" style="477" customWidth="1"/>
    <col min="3839" max="3839" width="0" style="477" hidden="1" customWidth="1"/>
    <col min="3840" max="3840" width="20" style="477" customWidth="1"/>
    <col min="3841" max="3841" width="20.85546875" style="477" customWidth="1"/>
    <col min="3842" max="3842" width="25" style="477" customWidth="1"/>
    <col min="3843" max="3843" width="18.7109375" style="477" customWidth="1"/>
    <col min="3844" max="3844" width="29.7109375" style="477" customWidth="1"/>
    <col min="3845" max="3845" width="13.42578125" style="477" customWidth="1"/>
    <col min="3846" max="3846" width="13.85546875" style="477" customWidth="1"/>
    <col min="3847" max="3851" width="16.5703125" style="477" customWidth="1"/>
    <col min="3852" max="3852" width="20.5703125" style="477" customWidth="1"/>
    <col min="3853" max="3853" width="21.140625" style="477" customWidth="1"/>
    <col min="3854" max="3854" width="9.5703125" style="477" customWidth="1"/>
    <col min="3855" max="3855" width="0.42578125" style="477" customWidth="1"/>
    <col min="3856" max="3862" width="6.42578125" style="477" customWidth="1"/>
    <col min="3863" max="4091" width="11.42578125" style="477"/>
    <col min="4092" max="4092" width="1" style="477" customWidth="1"/>
    <col min="4093" max="4093" width="4.28515625" style="477" customWidth="1"/>
    <col min="4094" max="4094" width="34.7109375" style="477" customWidth="1"/>
    <col min="4095" max="4095" width="0" style="477" hidden="1" customWidth="1"/>
    <col min="4096" max="4096" width="20" style="477" customWidth="1"/>
    <col min="4097" max="4097" width="20.85546875" style="477" customWidth="1"/>
    <col min="4098" max="4098" width="25" style="477" customWidth="1"/>
    <col min="4099" max="4099" width="18.7109375" style="477" customWidth="1"/>
    <col min="4100" max="4100" width="29.7109375" style="477" customWidth="1"/>
    <col min="4101" max="4101" width="13.42578125" style="477" customWidth="1"/>
    <col min="4102" max="4102" width="13.85546875" style="477" customWidth="1"/>
    <col min="4103" max="4107" width="16.5703125" style="477" customWidth="1"/>
    <col min="4108" max="4108" width="20.5703125" style="477" customWidth="1"/>
    <col min="4109" max="4109" width="21.140625" style="477" customWidth="1"/>
    <col min="4110" max="4110" width="9.5703125" style="477" customWidth="1"/>
    <col min="4111" max="4111" width="0.42578125" style="477" customWidth="1"/>
    <col min="4112" max="4118" width="6.42578125" style="477" customWidth="1"/>
    <col min="4119" max="4347" width="11.42578125" style="477"/>
    <col min="4348" max="4348" width="1" style="477" customWidth="1"/>
    <col min="4349" max="4349" width="4.28515625" style="477" customWidth="1"/>
    <col min="4350" max="4350" width="34.7109375" style="477" customWidth="1"/>
    <col min="4351" max="4351" width="0" style="477" hidden="1" customWidth="1"/>
    <col min="4352" max="4352" width="20" style="477" customWidth="1"/>
    <col min="4353" max="4353" width="20.85546875" style="477" customWidth="1"/>
    <col min="4354" max="4354" width="25" style="477" customWidth="1"/>
    <col min="4355" max="4355" width="18.7109375" style="477" customWidth="1"/>
    <col min="4356" max="4356" width="29.7109375" style="477" customWidth="1"/>
    <col min="4357" max="4357" width="13.42578125" style="477" customWidth="1"/>
    <col min="4358" max="4358" width="13.85546875" style="477" customWidth="1"/>
    <col min="4359" max="4363" width="16.5703125" style="477" customWidth="1"/>
    <col min="4364" max="4364" width="20.5703125" style="477" customWidth="1"/>
    <col min="4365" max="4365" width="21.140625" style="477" customWidth="1"/>
    <col min="4366" max="4366" width="9.5703125" style="477" customWidth="1"/>
    <col min="4367" max="4367" width="0.42578125" style="477" customWidth="1"/>
    <col min="4368" max="4374" width="6.42578125" style="477" customWidth="1"/>
    <col min="4375" max="4603" width="11.42578125" style="477"/>
    <col min="4604" max="4604" width="1" style="477" customWidth="1"/>
    <col min="4605" max="4605" width="4.28515625" style="477" customWidth="1"/>
    <col min="4606" max="4606" width="34.7109375" style="477" customWidth="1"/>
    <col min="4607" max="4607" width="0" style="477" hidden="1" customWidth="1"/>
    <col min="4608" max="4608" width="20" style="477" customWidth="1"/>
    <col min="4609" max="4609" width="20.85546875" style="477" customWidth="1"/>
    <col min="4610" max="4610" width="25" style="477" customWidth="1"/>
    <col min="4611" max="4611" width="18.7109375" style="477" customWidth="1"/>
    <col min="4612" max="4612" width="29.7109375" style="477" customWidth="1"/>
    <col min="4613" max="4613" width="13.42578125" style="477" customWidth="1"/>
    <col min="4614" max="4614" width="13.85546875" style="477" customWidth="1"/>
    <col min="4615" max="4619" width="16.5703125" style="477" customWidth="1"/>
    <col min="4620" max="4620" width="20.5703125" style="477" customWidth="1"/>
    <col min="4621" max="4621" width="21.140625" style="477" customWidth="1"/>
    <col min="4622" max="4622" width="9.5703125" style="477" customWidth="1"/>
    <col min="4623" max="4623" width="0.42578125" style="477" customWidth="1"/>
    <col min="4624" max="4630" width="6.42578125" style="477" customWidth="1"/>
    <col min="4631" max="4859" width="11.42578125" style="477"/>
    <col min="4860" max="4860" width="1" style="477" customWidth="1"/>
    <col min="4861" max="4861" width="4.28515625" style="477" customWidth="1"/>
    <col min="4862" max="4862" width="34.7109375" style="477" customWidth="1"/>
    <col min="4863" max="4863" width="0" style="477" hidden="1" customWidth="1"/>
    <col min="4864" max="4864" width="20" style="477" customWidth="1"/>
    <col min="4865" max="4865" width="20.85546875" style="477" customWidth="1"/>
    <col min="4866" max="4866" width="25" style="477" customWidth="1"/>
    <col min="4867" max="4867" width="18.7109375" style="477" customWidth="1"/>
    <col min="4868" max="4868" width="29.7109375" style="477" customWidth="1"/>
    <col min="4869" max="4869" width="13.42578125" style="477" customWidth="1"/>
    <col min="4870" max="4870" width="13.85546875" style="477" customWidth="1"/>
    <col min="4871" max="4875" width="16.5703125" style="477" customWidth="1"/>
    <col min="4876" max="4876" width="20.5703125" style="477" customWidth="1"/>
    <col min="4877" max="4877" width="21.140625" style="477" customWidth="1"/>
    <col min="4878" max="4878" width="9.5703125" style="477" customWidth="1"/>
    <col min="4879" max="4879" width="0.42578125" style="477" customWidth="1"/>
    <col min="4880" max="4886" width="6.42578125" style="477" customWidth="1"/>
    <col min="4887" max="5115" width="11.42578125" style="477"/>
    <col min="5116" max="5116" width="1" style="477" customWidth="1"/>
    <col min="5117" max="5117" width="4.28515625" style="477" customWidth="1"/>
    <col min="5118" max="5118" width="34.7109375" style="477" customWidth="1"/>
    <col min="5119" max="5119" width="0" style="477" hidden="1" customWidth="1"/>
    <col min="5120" max="5120" width="20" style="477" customWidth="1"/>
    <col min="5121" max="5121" width="20.85546875" style="477" customWidth="1"/>
    <col min="5122" max="5122" width="25" style="477" customWidth="1"/>
    <col min="5123" max="5123" width="18.7109375" style="477" customWidth="1"/>
    <col min="5124" max="5124" width="29.7109375" style="477" customWidth="1"/>
    <col min="5125" max="5125" width="13.42578125" style="477" customWidth="1"/>
    <col min="5126" max="5126" width="13.85546875" style="477" customWidth="1"/>
    <col min="5127" max="5131" width="16.5703125" style="477" customWidth="1"/>
    <col min="5132" max="5132" width="20.5703125" style="477" customWidth="1"/>
    <col min="5133" max="5133" width="21.140625" style="477" customWidth="1"/>
    <col min="5134" max="5134" width="9.5703125" style="477" customWidth="1"/>
    <col min="5135" max="5135" width="0.42578125" style="477" customWidth="1"/>
    <col min="5136" max="5142" width="6.42578125" style="477" customWidth="1"/>
    <col min="5143" max="5371" width="11.42578125" style="477"/>
    <col min="5372" max="5372" width="1" style="477" customWidth="1"/>
    <col min="5373" max="5373" width="4.28515625" style="477" customWidth="1"/>
    <col min="5374" max="5374" width="34.7109375" style="477" customWidth="1"/>
    <col min="5375" max="5375" width="0" style="477" hidden="1" customWidth="1"/>
    <col min="5376" max="5376" width="20" style="477" customWidth="1"/>
    <col min="5377" max="5377" width="20.85546875" style="477" customWidth="1"/>
    <col min="5378" max="5378" width="25" style="477" customWidth="1"/>
    <col min="5379" max="5379" width="18.7109375" style="477" customWidth="1"/>
    <col min="5380" max="5380" width="29.7109375" style="477" customWidth="1"/>
    <col min="5381" max="5381" width="13.42578125" style="477" customWidth="1"/>
    <col min="5382" max="5382" width="13.85546875" style="477" customWidth="1"/>
    <col min="5383" max="5387" width="16.5703125" style="477" customWidth="1"/>
    <col min="5388" max="5388" width="20.5703125" style="477" customWidth="1"/>
    <col min="5389" max="5389" width="21.140625" style="477" customWidth="1"/>
    <col min="5390" max="5390" width="9.5703125" style="477" customWidth="1"/>
    <col min="5391" max="5391" width="0.42578125" style="477" customWidth="1"/>
    <col min="5392" max="5398" width="6.42578125" style="477" customWidth="1"/>
    <col min="5399" max="5627" width="11.42578125" style="477"/>
    <col min="5628" max="5628" width="1" style="477" customWidth="1"/>
    <col min="5629" max="5629" width="4.28515625" style="477" customWidth="1"/>
    <col min="5630" max="5630" width="34.7109375" style="477" customWidth="1"/>
    <col min="5631" max="5631" width="0" style="477" hidden="1" customWidth="1"/>
    <col min="5632" max="5632" width="20" style="477" customWidth="1"/>
    <col min="5633" max="5633" width="20.85546875" style="477" customWidth="1"/>
    <col min="5634" max="5634" width="25" style="477" customWidth="1"/>
    <col min="5635" max="5635" width="18.7109375" style="477" customWidth="1"/>
    <col min="5636" max="5636" width="29.7109375" style="477" customWidth="1"/>
    <col min="5637" max="5637" width="13.42578125" style="477" customWidth="1"/>
    <col min="5638" max="5638" width="13.85546875" style="477" customWidth="1"/>
    <col min="5639" max="5643" width="16.5703125" style="477" customWidth="1"/>
    <col min="5644" max="5644" width="20.5703125" style="477" customWidth="1"/>
    <col min="5645" max="5645" width="21.140625" style="477" customWidth="1"/>
    <col min="5646" max="5646" width="9.5703125" style="477" customWidth="1"/>
    <col min="5647" max="5647" width="0.42578125" style="477" customWidth="1"/>
    <col min="5648" max="5654" width="6.42578125" style="477" customWidth="1"/>
    <col min="5655" max="5883" width="11.42578125" style="477"/>
    <col min="5884" max="5884" width="1" style="477" customWidth="1"/>
    <col min="5885" max="5885" width="4.28515625" style="477" customWidth="1"/>
    <col min="5886" max="5886" width="34.7109375" style="477" customWidth="1"/>
    <col min="5887" max="5887" width="0" style="477" hidden="1" customWidth="1"/>
    <col min="5888" max="5888" width="20" style="477" customWidth="1"/>
    <col min="5889" max="5889" width="20.85546875" style="477" customWidth="1"/>
    <col min="5890" max="5890" width="25" style="477" customWidth="1"/>
    <col min="5891" max="5891" width="18.7109375" style="477" customWidth="1"/>
    <col min="5892" max="5892" width="29.7109375" style="477" customWidth="1"/>
    <col min="5893" max="5893" width="13.42578125" style="477" customWidth="1"/>
    <col min="5894" max="5894" width="13.85546875" style="477" customWidth="1"/>
    <col min="5895" max="5899" width="16.5703125" style="477" customWidth="1"/>
    <col min="5900" max="5900" width="20.5703125" style="477" customWidth="1"/>
    <col min="5901" max="5901" width="21.140625" style="477" customWidth="1"/>
    <col min="5902" max="5902" width="9.5703125" style="477" customWidth="1"/>
    <col min="5903" max="5903" width="0.42578125" style="477" customWidth="1"/>
    <col min="5904" max="5910" width="6.42578125" style="477" customWidth="1"/>
    <col min="5911" max="6139" width="11.42578125" style="477"/>
    <col min="6140" max="6140" width="1" style="477" customWidth="1"/>
    <col min="6141" max="6141" width="4.28515625" style="477" customWidth="1"/>
    <col min="6142" max="6142" width="34.7109375" style="477" customWidth="1"/>
    <col min="6143" max="6143" width="0" style="477" hidden="1" customWidth="1"/>
    <col min="6144" max="6144" width="20" style="477" customWidth="1"/>
    <col min="6145" max="6145" width="20.85546875" style="477" customWidth="1"/>
    <col min="6146" max="6146" width="25" style="477" customWidth="1"/>
    <col min="6147" max="6147" width="18.7109375" style="477" customWidth="1"/>
    <col min="6148" max="6148" width="29.7109375" style="477" customWidth="1"/>
    <col min="6149" max="6149" width="13.42578125" style="477" customWidth="1"/>
    <col min="6150" max="6150" width="13.85546875" style="477" customWidth="1"/>
    <col min="6151" max="6155" width="16.5703125" style="477" customWidth="1"/>
    <col min="6156" max="6156" width="20.5703125" style="477" customWidth="1"/>
    <col min="6157" max="6157" width="21.140625" style="477" customWidth="1"/>
    <col min="6158" max="6158" width="9.5703125" style="477" customWidth="1"/>
    <col min="6159" max="6159" width="0.42578125" style="477" customWidth="1"/>
    <col min="6160" max="6166" width="6.42578125" style="477" customWidth="1"/>
    <col min="6167" max="6395" width="11.42578125" style="477"/>
    <col min="6396" max="6396" width="1" style="477" customWidth="1"/>
    <col min="6397" max="6397" width="4.28515625" style="477" customWidth="1"/>
    <col min="6398" max="6398" width="34.7109375" style="477" customWidth="1"/>
    <col min="6399" max="6399" width="0" style="477" hidden="1" customWidth="1"/>
    <col min="6400" max="6400" width="20" style="477" customWidth="1"/>
    <col min="6401" max="6401" width="20.85546875" style="477" customWidth="1"/>
    <col min="6402" max="6402" width="25" style="477" customWidth="1"/>
    <col min="6403" max="6403" width="18.7109375" style="477" customWidth="1"/>
    <col min="6404" max="6404" width="29.7109375" style="477" customWidth="1"/>
    <col min="6405" max="6405" width="13.42578125" style="477" customWidth="1"/>
    <col min="6406" max="6406" width="13.85546875" style="477" customWidth="1"/>
    <col min="6407" max="6411" width="16.5703125" style="477" customWidth="1"/>
    <col min="6412" max="6412" width="20.5703125" style="477" customWidth="1"/>
    <col min="6413" max="6413" width="21.140625" style="477" customWidth="1"/>
    <col min="6414" max="6414" width="9.5703125" style="477" customWidth="1"/>
    <col min="6415" max="6415" width="0.42578125" style="477" customWidth="1"/>
    <col min="6416" max="6422" width="6.42578125" style="477" customWidth="1"/>
    <col min="6423" max="6651" width="11.42578125" style="477"/>
    <col min="6652" max="6652" width="1" style="477" customWidth="1"/>
    <col min="6653" max="6653" width="4.28515625" style="477" customWidth="1"/>
    <col min="6654" max="6654" width="34.7109375" style="477" customWidth="1"/>
    <col min="6655" max="6655" width="0" style="477" hidden="1" customWidth="1"/>
    <col min="6656" max="6656" width="20" style="477" customWidth="1"/>
    <col min="6657" max="6657" width="20.85546875" style="477" customWidth="1"/>
    <col min="6658" max="6658" width="25" style="477" customWidth="1"/>
    <col min="6659" max="6659" width="18.7109375" style="477" customWidth="1"/>
    <col min="6660" max="6660" width="29.7109375" style="477" customWidth="1"/>
    <col min="6661" max="6661" width="13.42578125" style="477" customWidth="1"/>
    <col min="6662" max="6662" width="13.85546875" style="477" customWidth="1"/>
    <col min="6663" max="6667" width="16.5703125" style="477" customWidth="1"/>
    <col min="6668" max="6668" width="20.5703125" style="477" customWidth="1"/>
    <col min="6669" max="6669" width="21.140625" style="477" customWidth="1"/>
    <col min="6670" max="6670" width="9.5703125" style="477" customWidth="1"/>
    <col min="6671" max="6671" width="0.42578125" style="477" customWidth="1"/>
    <col min="6672" max="6678" width="6.42578125" style="477" customWidth="1"/>
    <col min="6679" max="6907" width="11.42578125" style="477"/>
    <col min="6908" max="6908" width="1" style="477" customWidth="1"/>
    <col min="6909" max="6909" width="4.28515625" style="477" customWidth="1"/>
    <col min="6910" max="6910" width="34.7109375" style="477" customWidth="1"/>
    <col min="6911" max="6911" width="0" style="477" hidden="1" customWidth="1"/>
    <col min="6912" max="6912" width="20" style="477" customWidth="1"/>
    <col min="6913" max="6913" width="20.85546875" style="477" customWidth="1"/>
    <col min="6914" max="6914" width="25" style="477" customWidth="1"/>
    <col min="6915" max="6915" width="18.7109375" style="477" customWidth="1"/>
    <col min="6916" max="6916" width="29.7109375" style="477" customWidth="1"/>
    <col min="6917" max="6917" width="13.42578125" style="477" customWidth="1"/>
    <col min="6918" max="6918" width="13.85546875" style="477" customWidth="1"/>
    <col min="6919" max="6923" width="16.5703125" style="477" customWidth="1"/>
    <col min="6924" max="6924" width="20.5703125" style="477" customWidth="1"/>
    <col min="6925" max="6925" width="21.140625" style="477" customWidth="1"/>
    <col min="6926" max="6926" width="9.5703125" style="477" customWidth="1"/>
    <col min="6927" max="6927" width="0.42578125" style="477" customWidth="1"/>
    <col min="6928" max="6934" width="6.42578125" style="477" customWidth="1"/>
    <col min="6935" max="7163" width="11.42578125" style="477"/>
    <col min="7164" max="7164" width="1" style="477" customWidth="1"/>
    <col min="7165" max="7165" width="4.28515625" style="477" customWidth="1"/>
    <col min="7166" max="7166" width="34.7109375" style="477" customWidth="1"/>
    <col min="7167" max="7167" width="0" style="477" hidden="1" customWidth="1"/>
    <col min="7168" max="7168" width="20" style="477" customWidth="1"/>
    <col min="7169" max="7169" width="20.85546875" style="477" customWidth="1"/>
    <col min="7170" max="7170" width="25" style="477" customWidth="1"/>
    <col min="7171" max="7171" width="18.7109375" style="477" customWidth="1"/>
    <col min="7172" max="7172" width="29.7109375" style="477" customWidth="1"/>
    <col min="7173" max="7173" width="13.42578125" style="477" customWidth="1"/>
    <col min="7174" max="7174" width="13.85546875" style="477" customWidth="1"/>
    <col min="7175" max="7179" width="16.5703125" style="477" customWidth="1"/>
    <col min="7180" max="7180" width="20.5703125" style="477" customWidth="1"/>
    <col min="7181" max="7181" width="21.140625" style="477" customWidth="1"/>
    <col min="7182" max="7182" width="9.5703125" style="477" customWidth="1"/>
    <col min="7183" max="7183" width="0.42578125" style="477" customWidth="1"/>
    <col min="7184" max="7190" width="6.42578125" style="477" customWidth="1"/>
    <col min="7191" max="7419" width="11.42578125" style="477"/>
    <col min="7420" max="7420" width="1" style="477" customWidth="1"/>
    <col min="7421" max="7421" width="4.28515625" style="477" customWidth="1"/>
    <col min="7422" max="7422" width="34.7109375" style="477" customWidth="1"/>
    <col min="7423" max="7423" width="0" style="477" hidden="1" customWidth="1"/>
    <col min="7424" max="7424" width="20" style="477" customWidth="1"/>
    <col min="7425" max="7425" width="20.85546875" style="477" customWidth="1"/>
    <col min="7426" max="7426" width="25" style="477" customWidth="1"/>
    <col min="7427" max="7427" width="18.7109375" style="477" customWidth="1"/>
    <col min="7428" max="7428" width="29.7109375" style="477" customWidth="1"/>
    <col min="7429" max="7429" width="13.42578125" style="477" customWidth="1"/>
    <col min="7430" max="7430" width="13.85546875" style="477" customWidth="1"/>
    <col min="7431" max="7435" width="16.5703125" style="477" customWidth="1"/>
    <col min="7436" max="7436" width="20.5703125" style="477" customWidth="1"/>
    <col min="7437" max="7437" width="21.140625" style="477" customWidth="1"/>
    <col min="7438" max="7438" width="9.5703125" style="477" customWidth="1"/>
    <col min="7439" max="7439" width="0.42578125" style="477" customWidth="1"/>
    <col min="7440" max="7446" width="6.42578125" style="477" customWidth="1"/>
    <col min="7447" max="7675" width="11.42578125" style="477"/>
    <col min="7676" max="7676" width="1" style="477" customWidth="1"/>
    <col min="7677" max="7677" width="4.28515625" style="477" customWidth="1"/>
    <col min="7678" max="7678" width="34.7109375" style="477" customWidth="1"/>
    <col min="7679" max="7679" width="0" style="477" hidden="1" customWidth="1"/>
    <col min="7680" max="7680" width="20" style="477" customWidth="1"/>
    <col min="7681" max="7681" width="20.85546875" style="477" customWidth="1"/>
    <col min="7682" max="7682" width="25" style="477" customWidth="1"/>
    <col min="7683" max="7683" width="18.7109375" style="477" customWidth="1"/>
    <col min="7684" max="7684" width="29.7109375" style="477" customWidth="1"/>
    <col min="7685" max="7685" width="13.42578125" style="477" customWidth="1"/>
    <col min="7686" max="7686" width="13.85546875" style="477" customWidth="1"/>
    <col min="7687" max="7691" width="16.5703125" style="477" customWidth="1"/>
    <col min="7692" max="7692" width="20.5703125" style="477" customWidth="1"/>
    <col min="7693" max="7693" width="21.140625" style="477" customWidth="1"/>
    <col min="7694" max="7694" width="9.5703125" style="477" customWidth="1"/>
    <col min="7695" max="7695" width="0.42578125" style="477" customWidth="1"/>
    <col min="7696" max="7702" width="6.42578125" style="477" customWidth="1"/>
    <col min="7703" max="7931" width="11.42578125" style="477"/>
    <col min="7932" max="7932" width="1" style="477" customWidth="1"/>
    <col min="7933" max="7933" width="4.28515625" style="477" customWidth="1"/>
    <col min="7934" max="7934" width="34.7109375" style="477" customWidth="1"/>
    <col min="7935" max="7935" width="0" style="477" hidden="1" customWidth="1"/>
    <col min="7936" max="7936" width="20" style="477" customWidth="1"/>
    <col min="7937" max="7937" width="20.85546875" style="477" customWidth="1"/>
    <col min="7938" max="7938" width="25" style="477" customWidth="1"/>
    <col min="7939" max="7939" width="18.7109375" style="477" customWidth="1"/>
    <col min="7940" max="7940" width="29.7109375" style="477" customWidth="1"/>
    <col min="7941" max="7941" width="13.42578125" style="477" customWidth="1"/>
    <col min="7942" max="7942" width="13.85546875" style="477" customWidth="1"/>
    <col min="7943" max="7947" width="16.5703125" style="477" customWidth="1"/>
    <col min="7948" max="7948" width="20.5703125" style="477" customWidth="1"/>
    <col min="7949" max="7949" width="21.140625" style="477" customWidth="1"/>
    <col min="7950" max="7950" width="9.5703125" style="477" customWidth="1"/>
    <col min="7951" max="7951" width="0.42578125" style="477" customWidth="1"/>
    <col min="7952" max="7958" width="6.42578125" style="477" customWidth="1"/>
    <col min="7959" max="8187" width="11.42578125" style="477"/>
    <col min="8188" max="8188" width="1" style="477" customWidth="1"/>
    <col min="8189" max="8189" width="4.28515625" style="477" customWidth="1"/>
    <col min="8190" max="8190" width="34.7109375" style="477" customWidth="1"/>
    <col min="8191" max="8191" width="0" style="477" hidden="1" customWidth="1"/>
    <col min="8192" max="8192" width="20" style="477" customWidth="1"/>
    <col min="8193" max="8193" width="20.85546875" style="477" customWidth="1"/>
    <col min="8194" max="8194" width="25" style="477" customWidth="1"/>
    <col min="8195" max="8195" width="18.7109375" style="477" customWidth="1"/>
    <col min="8196" max="8196" width="29.7109375" style="477" customWidth="1"/>
    <col min="8197" max="8197" width="13.42578125" style="477" customWidth="1"/>
    <col min="8198" max="8198" width="13.85546875" style="477" customWidth="1"/>
    <col min="8199" max="8203" width="16.5703125" style="477" customWidth="1"/>
    <col min="8204" max="8204" width="20.5703125" style="477" customWidth="1"/>
    <col min="8205" max="8205" width="21.140625" style="477" customWidth="1"/>
    <col min="8206" max="8206" width="9.5703125" style="477" customWidth="1"/>
    <col min="8207" max="8207" width="0.42578125" style="477" customWidth="1"/>
    <col min="8208" max="8214" width="6.42578125" style="477" customWidth="1"/>
    <col min="8215" max="8443" width="11.42578125" style="477"/>
    <col min="8444" max="8444" width="1" style="477" customWidth="1"/>
    <col min="8445" max="8445" width="4.28515625" style="477" customWidth="1"/>
    <col min="8446" max="8446" width="34.7109375" style="477" customWidth="1"/>
    <col min="8447" max="8447" width="0" style="477" hidden="1" customWidth="1"/>
    <col min="8448" max="8448" width="20" style="477" customWidth="1"/>
    <col min="8449" max="8449" width="20.85546875" style="477" customWidth="1"/>
    <col min="8450" max="8450" width="25" style="477" customWidth="1"/>
    <col min="8451" max="8451" width="18.7109375" style="477" customWidth="1"/>
    <col min="8452" max="8452" width="29.7109375" style="477" customWidth="1"/>
    <col min="8453" max="8453" width="13.42578125" style="477" customWidth="1"/>
    <col min="8454" max="8454" width="13.85546875" style="477" customWidth="1"/>
    <col min="8455" max="8459" width="16.5703125" style="477" customWidth="1"/>
    <col min="8460" max="8460" width="20.5703125" style="477" customWidth="1"/>
    <col min="8461" max="8461" width="21.140625" style="477" customWidth="1"/>
    <col min="8462" max="8462" width="9.5703125" style="477" customWidth="1"/>
    <col min="8463" max="8463" width="0.42578125" style="477" customWidth="1"/>
    <col min="8464" max="8470" width="6.42578125" style="477" customWidth="1"/>
    <col min="8471" max="8699" width="11.42578125" style="477"/>
    <col min="8700" max="8700" width="1" style="477" customWidth="1"/>
    <col min="8701" max="8701" width="4.28515625" style="477" customWidth="1"/>
    <col min="8702" max="8702" width="34.7109375" style="477" customWidth="1"/>
    <col min="8703" max="8703" width="0" style="477" hidden="1" customWidth="1"/>
    <col min="8704" max="8704" width="20" style="477" customWidth="1"/>
    <col min="8705" max="8705" width="20.85546875" style="477" customWidth="1"/>
    <col min="8706" max="8706" width="25" style="477" customWidth="1"/>
    <col min="8707" max="8707" width="18.7109375" style="477" customWidth="1"/>
    <col min="8708" max="8708" width="29.7109375" style="477" customWidth="1"/>
    <col min="8709" max="8709" width="13.42578125" style="477" customWidth="1"/>
    <col min="8710" max="8710" width="13.85546875" style="477" customWidth="1"/>
    <col min="8711" max="8715" width="16.5703125" style="477" customWidth="1"/>
    <col min="8716" max="8716" width="20.5703125" style="477" customWidth="1"/>
    <col min="8717" max="8717" width="21.140625" style="477" customWidth="1"/>
    <col min="8718" max="8718" width="9.5703125" style="477" customWidth="1"/>
    <col min="8719" max="8719" width="0.42578125" style="477" customWidth="1"/>
    <col min="8720" max="8726" width="6.42578125" style="477" customWidth="1"/>
    <col min="8727" max="8955" width="11.42578125" style="477"/>
    <col min="8956" max="8956" width="1" style="477" customWidth="1"/>
    <col min="8957" max="8957" width="4.28515625" style="477" customWidth="1"/>
    <col min="8958" max="8958" width="34.7109375" style="477" customWidth="1"/>
    <col min="8959" max="8959" width="0" style="477" hidden="1" customWidth="1"/>
    <col min="8960" max="8960" width="20" style="477" customWidth="1"/>
    <col min="8961" max="8961" width="20.85546875" style="477" customWidth="1"/>
    <col min="8962" max="8962" width="25" style="477" customWidth="1"/>
    <col min="8963" max="8963" width="18.7109375" style="477" customWidth="1"/>
    <col min="8964" max="8964" width="29.7109375" style="477" customWidth="1"/>
    <col min="8965" max="8965" width="13.42578125" style="477" customWidth="1"/>
    <col min="8966" max="8966" width="13.85546875" style="477" customWidth="1"/>
    <col min="8967" max="8971" width="16.5703125" style="477" customWidth="1"/>
    <col min="8972" max="8972" width="20.5703125" style="477" customWidth="1"/>
    <col min="8973" max="8973" width="21.140625" style="477" customWidth="1"/>
    <col min="8974" max="8974" width="9.5703125" style="477" customWidth="1"/>
    <col min="8975" max="8975" width="0.42578125" style="477" customWidth="1"/>
    <col min="8976" max="8982" width="6.42578125" style="477" customWidth="1"/>
    <col min="8983" max="9211" width="11.42578125" style="477"/>
    <col min="9212" max="9212" width="1" style="477" customWidth="1"/>
    <col min="9213" max="9213" width="4.28515625" style="477" customWidth="1"/>
    <col min="9214" max="9214" width="34.7109375" style="477" customWidth="1"/>
    <col min="9215" max="9215" width="0" style="477" hidden="1" customWidth="1"/>
    <col min="9216" max="9216" width="20" style="477" customWidth="1"/>
    <col min="9217" max="9217" width="20.85546875" style="477" customWidth="1"/>
    <col min="9218" max="9218" width="25" style="477" customWidth="1"/>
    <col min="9219" max="9219" width="18.7109375" style="477" customWidth="1"/>
    <col min="9220" max="9220" width="29.7109375" style="477" customWidth="1"/>
    <col min="9221" max="9221" width="13.42578125" style="477" customWidth="1"/>
    <col min="9222" max="9222" width="13.85546875" style="477" customWidth="1"/>
    <col min="9223" max="9227" width="16.5703125" style="477" customWidth="1"/>
    <col min="9228" max="9228" width="20.5703125" style="477" customWidth="1"/>
    <col min="9229" max="9229" width="21.140625" style="477" customWidth="1"/>
    <col min="9230" max="9230" width="9.5703125" style="477" customWidth="1"/>
    <col min="9231" max="9231" width="0.42578125" style="477" customWidth="1"/>
    <col min="9232" max="9238" width="6.42578125" style="477" customWidth="1"/>
    <col min="9239" max="9467" width="11.42578125" style="477"/>
    <col min="9468" max="9468" width="1" style="477" customWidth="1"/>
    <col min="9469" max="9469" width="4.28515625" style="477" customWidth="1"/>
    <col min="9470" max="9470" width="34.7109375" style="477" customWidth="1"/>
    <col min="9471" max="9471" width="0" style="477" hidden="1" customWidth="1"/>
    <col min="9472" max="9472" width="20" style="477" customWidth="1"/>
    <col min="9473" max="9473" width="20.85546875" style="477" customWidth="1"/>
    <col min="9474" max="9474" width="25" style="477" customWidth="1"/>
    <col min="9475" max="9475" width="18.7109375" style="477" customWidth="1"/>
    <col min="9476" max="9476" width="29.7109375" style="477" customWidth="1"/>
    <col min="9477" max="9477" width="13.42578125" style="477" customWidth="1"/>
    <col min="9478" max="9478" width="13.85546875" style="477" customWidth="1"/>
    <col min="9479" max="9483" width="16.5703125" style="477" customWidth="1"/>
    <col min="9484" max="9484" width="20.5703125" style="477" customWidth="1"/>
    <col min="9485" max="9485" width="21.140625" style="477" customWidth="1"/>
    <col min="9486" max="9486" width="9.5703125" style="477" customWidth="1"/>
    <col min="9487" max="9487" width="0.42578125" style="477" customWidth="1"/>
    <col min="9488" max="9494" width="6.42578125" style="477" customWidth="1"/>
    <col min="9495" max="9723" width="11.42578125" style="477"/>
    <col min="9724" max="9724" width="1" style="477" customWidth="1"/>
    <col min="9725" max="9725" width="4.28515625" style="477" customWidth="1"/>
    <col min="9726" max="9726" width="34.7109375" style="477" customWidth="1"/>
    <col min="9727" max="9727" width="0" style="477" hidden="1" customWidth="1"/>
    <col min="9728" max="9728" width="20" style="477" customWidth="1"/>
    <col min="9729" max="9729" width="20.85546875" style="477" customWidth="1"/>
    <col min="9730" max="9730" width="25" style="477" customWidth="1"/>
    <col min="9731" max="9731" width="18.7109375" style="477" customWidth="1"/>
    <col min="9732" max="9732" width="29.7109375" style="477" customWidth="1"/>
    <col min="9733" max="9733" width="13.42578125" style="477" customWidth="1"/>
    <col min="9734" max="9734" width="13.85546875" style="477" customWidth="1"/>
    <col min="9735" max="9739" width="16.5703125" style="477" customWidth="1"/>
    <col min="9740" max="9740" width="20.5703125" style="477" customWidth="1"/>
    <col min="9741" max="9741" width="21.140625" style="477" customWidth="1"/>
    <col min="9742" max="9742" width="9.5703125" style="477" customWidth="1"/>
    <col min="9743" max="9743" width="0.42578125" style="477" customWidth="1"/>
    <col min="9744" max="9750" width="6.42578125" style="477" customWidth="1"/>
    <col min="9751" max="9979" width="11.42578125" style="477"/>
    <col min="9980" max="9980" width="1" style="477" customWidth="1"/>
    <col min="9981" max="9981" width="4.28515625" style="477" customWidth="1"/>
    <col min="9982" max="9982" width="34.7109375" style="477" customWidth="1"/>
    <col min="9983" max="9983" width="0" style="477" hidden="1" customWidth="1"/>
    <col min="9984" max="9984" width="20" style="477" customWidth="1"/>
    <col min="9985" max="9985" width="20.85546875" style="477" customWidth="1"/>
    <col min="9986" max="9986" width="25" style="477" customWidth="1"/>
    <col min="9987" max="9987" width="18.7109375" style="477" customWidth="1"/>
    <col min="9988" max="9988" width="29.7109375" style="477" customWidth="1"/>
    <col min="9989" max="9989" width="13.42578125" style="477" customWidth="1"/>
    <col min="9990" max="9990" width="13.85546875" style="477" customWidth="1"/>
    <col min="9991" max="9995" width="16.5703125" style="477" customWidth="1"/>
    <col min="9996" max="9996" width="20.5703125" style="477" customWidth="1"/>
    <col min="9997" max="9997" width="21.140625" style="477" customWidth="1"/>
    <col min="9998" max="9998" width="9.5703125" style="477" customWidth="1"/>
    <col min="9999" max="9999" width="0.42578125" style="477" customWidth="1"/>
    <col min="10000" max="10006" width="6.42578125" style="477" customWidth="1"/>
    <col min="10007" max="10235" width="11.42578125" style="477"/>
    <col min="10236" max="10236" width="1" style="477" customWidth="1"/>
    <col min="10237" max="10237" width="4.28515625" style="477" customWidth="1"/>
    <col min="10238" max="10238" width="34.7109375" style="477" customWidth="1"/>
    <col min="10239" max="10239" width="0" style="477" hidden="1" customWidth="1"/>
    <col min="10240" max="10240" width="20" style="477" customWidth="1"/>
    <col min="10241" max="10241" width="20.85546875" style="477" customWidth="1"/>
    <col min="10242" max="10242" width="25" style="477" customWidth="1"/>
    <col min="10243" max="10243" width="18.7109375" style="477" customWidth="1"/>
    <col min="10244" max="10244" width="29.7109375" style="477" customWidth="1"/>
    <col min="10245" max="10245" width="13.42578125" style="477" customWidth="1"/>
    <col min="10246" max="10246" width="13.85546875" style="477" customWidth="1"/>
    <col min="10247" max="10251" width="16.5703125" style="477" customWidth="1"/>
    <col min="10252" max="10252" width="20.5703125" style="477" customWidth="1"/>
    <col min="10253" max="10253" width="21.140625" style="477" customWidth="1"/>
    <col min="10254" max="10254" width="9.5703125" style="477" customWidth="1"/>
    <col min="10255" max="10255" width="0.42578125" style="477" customWidth="1"/>
    <col min="10256" max="10262" width="6.42578125" style="477" customWidth="1"/>
    <col min="10263" max="10491" width="11.42578125" style="477"/>
    <col min="10492" max="10492" width="1" style="477" customWidth="1"/>
    <col min="10493" max="10493" width="4.28515625" style="477" customWidth="1"/>
    <col min="10494" max="10494" width="34.7109375" style="477" customWidth="1"/>
    <col min="10495" max="10495" width="0" style="477" hidden="1" customWidth="1"/>
    <col min="10496" max="10496" width="20" style="477" customWidth="1"/>
    <col min="10497" max="10497" width="20.85546875" style="477" customWidth="1"/>
    <col min="10498" max="10498" width="25" style="477" customWidth="1"/>
    <col min="10499" max="10499" width="18.7109375" style="477" customWidth="1"/>
    <col min="10500" max="10500" width="29.7109375" style="477" customWidth="1"/>
    <col min="10501" max="10501" width="13.42578125" style="477" customWidth="1"/>
    <col min="10502" max="10502" width="13.85546875" style="477" customWidth="1"/>
    <col min="10503" max="10507" width="16.5703125" style="477" customWidth="1"/>
    <col min="10508" max="10508" width="20.5703125" style="477" customWidth="1"/>
    <col min="10509" max="10509" width="21.140625" style="477" customWidth="1"/>
    <col min="10510" max="10510" width="9.5703125" style="477" customWidth="1"/>
    <col min="10511" max="10511" width="0.42578125" style="477" customWidth="1"/>
    <col min="10512" max="10518" width="6.42578125" style="477" customWidth="1"/>
    <col min="10519" max="10747" width="11.42578125" style="477"/>
    <col min="10748" max="10748" width="1" style="477" customWidth="1"/>
    <col min="10749" max="10749" width="4.28515625" style="477" customWidth="1"/>
    <col min="10750" max="10750" width="34.7109375" style="477" customWidth="1"/>
    <col min="10751" max="10751" width="0" style="477" hidden="1" customWidth="1"/>
    <col min="10752" max="10752" width="20" style="477" customWidth="1"/>
    <col min="10753" max="10753" width="20.85546875" style="477" customWidth="1"/>
    <col min="10754" max="10754" width="25" style="477" customWidth="1"/>
    <col min="10755" max="10755" width="18.7109375" style="477" customWidth="1"/>
    <col min="10756" max="10756" width="29.7109375" style="477" customWidth="1"/>
    <col min="10757" max="10757" width="13.42578125" style="477" customWidth="1"/>
    <col min="10758" max="10758" width="13.85546875" style="477" customWidth="1"/>
    <col min="10759" max="10763" width="16.5703125" style="477" customWidth="1"/>
    <col min="10764" max="10764" width="20.5703125" style="477" customWidth="1"/>
    <col min="10765" max="10765" width="21.140625" style="477" customWidth="1"/>
    <col min="10766" max="10766" width="9.5703125" style="477" customWidth="1"/>
    <col min="10767" max="10767" width="0.42578125" style="477" customWidth="1"/>
    <col min="10768" max="10774" width="6.42578125" style="477" customWidth="1"/>
    <col min="10775" max="11003" width="11.42578125" style="477"/>
    <col min="11004" max="11004" width="1" style="477" customWidth="1"/>
    <col min="11005" max="11005" width="4.28515625" style="477" customWidth="1"/>
    <col min="11006" max="11006" width="34.7109375" style="477" customWidth="1"/>
    <col min="11007" max="11007" width="0" style="477" hidden="1" customWidth="1"/>
    <col min="11008" max="11008" width="20" style="477" customWidth="1"/>
    <col min="11009" max="11009" width="20.85546875" style="477" customWidth="1"/>
    <col min="11010" max="11010" width="25" style="477" customWidth="1"/>
    <col min="11011" max="11011" width="18.7109375" style="477" customWidth="1"/>
    <col min="11012" max="11012" width="29.7109375" style="477" customWidth="1"/>
    <col min="11013" max="11013" width="13.42578125" style="477" customWidth="1"/>
    <col min="11014" max="11014" width="13.85546875" style="477" customWidth="1"/>
    <col min="11015" max="11019" width="16.5703125" style="477" customWidth="1"/>
    <col min="11020" max="11020" width="20.5703125" style="477" customWidth="1"/>
    <col min="11021" max="11021" width="21.140625" style="477" customWidth="1"/>
    <col min="11022" max="11022" width="9.5703125" style="477" customWidth="1"/>
    <col min="11023" max="11023" width="0.42578125" style="477" customWidth="1"/>
    <col min="11024" max="11030" width="6.42578125" style="477" customWidth="1"/>
    <col min="11031" max="11259" width="11.42578125" style="477"/>
    <col min="11260" max="11260" width="1" style="477" customWidth="1"/>
    <col min="11261" max="11261" width="4.28515625" style="477" customWidth="1"/>
    <col min="11262" max="11262" width="34.7109375" style="477" customWidth="1"/>
    <col min="11263" max="11263" width="0" style="477" hidden="1" customWidth="1"/>
    <col min="11264" max="11264" width="20" style="477" customWidth="1"/>
    <col min="11265" max="11265" width="20.85546875" style="477" customWidth="1"/>
    <col min="11266" max="11266" width="25" style="477" customWidth="1"/>
    <col min="11267" max="11267" width="18.7109375" style="477" customWidth="1"/>
    <col min="11268" max="11268" width="29.7109375" style="477" customWidth="1"/>
    <col min="11269" max="11269" width="13.42578125" style="477" customWidth="1"/>
    <col min="11270" max="11270" width="13.85546875" style="477" customWidth="1"/>
    <col min="11271" max="11275" width="16.5703125" style="477" customWidth="1"/>
    <col min="11276" max="11276" width="20.5703125" style="477" customWidth="1"/>
    <col min="11277" max="11277" width="21.140625" style="477" customWidth="1"/>
    <col min="11278" max="11278" width="9.5703125" style="477" customWidth="1"/>
    <col min="11279" max="11279" width="0.42578125" style="477" customWidth="1"/>
    <col min="11280" max="11286" width="6.42578125" style="477" customWidth="1"/>
    <col min="11287" max="11515" width="11.42578125" style="477"/>
    <col min="11516" max="11516" width="1" style="477" customWidth="1"/>
    <col min="11517" max="11517" width="4.28515625" style="477" customWidth="1"/>
    <col min="11518" max="11518" width="34.7109375" style="477" customWidth="1"/>
    <col min="11519" max="11519" width="0" style="477" hidden="1" customWidth="1"/>
    <col min="11520" max="11520" width="20" style="477" customWidth="1"/>
    <col min="11521" max="11521" width="20.85546875" style="477" customWidth="1"/>
    <col min="11522" max="11522" width="25" style="477" customWidth="1"/>
    <col min="11523" max="11523" width="18.7109375" style="477" customWidth="1"/>
    <col min="11524" max="11524" width="29.7109375" style="477" customWidth="1"/>
    <col min="11525" max="11525" width="13.42578125" style="477" customWidth="1"/>
    <col min="11526" max="11526" width="13.85546875" style="477" customWidth="1"/>
    <col min="11527" max="11531" width="16.5703125" style="477" customWidth="1"/>
    <col min="11532" max="11532" width="20.5703125" style="477" customWidth="1"/>
    <col min="11533" max="11533" width="21.140625" style="477" customWidth="1"/>
    <col min="11534" max="11534" width="9.5703125" style="477" customWidth="1"/>
    <col min="11535" max="11535" width="0.42578125" style="477" customWidth="1"/>
    <col min="11536" max="11542" width="6.42578125" style="477" customWidth="1"/>
    <col min="11543" max="11771" width="11.42578125" style="477"/>
    <col min="11772" max="11772" width="1" style="477" customWidth="1"/>
    <col min="11773" max="11773" width="4.28515625" style="477" customWidth="1"/>
    <col min="11774" max="11774" width="34.7109375" style="477" customWidth="1"/>
    <col min="11775" max="11775" width="0" style="477" hidden="1" customWidth="1"/>
    <col min="11776" max="11776" width="20" style="477" customWidth="1"/>
    <col min="11777" max="11777" width="20.85546875" style="477" customWidth="1"/>
    <col min="11778" max="11778" width="25" style="477" customWidth="1"/>
    <col min="11779" max="11779" width="18.7109375" style="477" customWidth="1"/>
    <col min="11780" max="11780" width="29.7109375" style="477" customWidth="1"/>
    <col min="11781" max="11781" width="13.42578125" style="477" customWidth="1"/>
    <col min="11782" max="11782" width="13.85546875" style="477" customWidth="1"/>
    <col min="11783" max="11787" width="16.5703125" style="477" customWidth="1"/>
    <col min="11788" max="11788" width="20.5703125" style="477" customWidth="1"/>
    <col min="11789" max="11789" width="21.140625" style="477" customWidth="1"/>
    <col min="11790" max="11790" width="9.5703125" style="477" customWidth="1"/>
    <col min="11791" max="11791" width="0.42578125" style="477" customWidth="1"/>
    <col min="11792" max="11798" width="6.42578125" style="477" customWidth="1"/>
    <col min="11799" max="12027" width="11.42578125" style="477"/>
    <col min="12028" max="12028" width="1" style="477" customWidth="1"/>
    <col min="12029" max="12029" width="4.28515625" style="477" customWidth="1"/>
    <col min="12030" max="12030" width="34.7109375" style="477" customWidth="1"/>
    <col min="12031" max="12031" width="0" style="477" hidden="1" customWidth="1"/>
    <col min="12032" max="12032" width="20" style="477" customWidth="1"/>
    <col min="12033" max="12033" width="20.85546875" style="477" customWidth="1"/>
    <col min="12034" max="12034" width="25" style="477" customWidth="1"/>
    <col min="12035" max="12035" width="18.7109375" style="477" customWidth="1"/>
    <col min="12036" max="12036" width="29.7109375" style="477" customWidth="1"/>
    <col min="12037" max="12037" width="13.42578125" style="477" customWidth="1"/>
    <col min="12038" max="12038" width="13.85546875" style="477" customWidth="1"/>
    <col min="12039" max="12043" width="16.5703125" style="477" customWidth="1"/>
    <col min="12044" max="12044" width="20.5703125" style="477" customWidth="1"/>
    <col min="12045" max="12045" width="21.140625" style="477" customWidth="1"/>
    <col min="12046" max="12046" width="9.5703125" style="477" customWidth="1"/>
    <col min="12047" max="12047" width="0.42578125" style="477" customWidth="1"/>
    <col min="12048" max="12054" width="6.42578125" style="477" customWidth="1"/>
    <col min="12055" max="12283" width="11.42578125" style="477"/>
    <col min="12284" max="12284" width="1" style="477" customWidth="1"/>
    <col min="12285" max="12285" width="4.28515625" style="477" customWidth="1"/>
    <col min="12286" max="12286" width="34.7109375" style="477" customWidth="1"/>
    <col min="12287" max="12287" width="0" style="477" hidden="1" customWidth="1"/>
    <col min="12288" max="12288" width="20" style="477" customWidth="1"/>
    <col min="12289" max="12289" width="20.85546875" style="477" customWidth="1"/>
    <col min="12290" max="12290" width="25" style="477" customWidth="1"/>
    <col min="12291" max="12291" width="18.7109375" style="477" customWidth="1"/>
    <col min="12292" max="12292" width="29.7109375" style="477" customWidth="1"/>
    <col min="12293" max="12293" width="13.42578125" style="477" customWidth="1"/>
    <col min="12294" max="12294" width="13.85546875" style="477" customWidth="1"/>
    <col min="12295" max="12299" width="16.5703125" style="477" customWidth="1"/>
    <col min="12300" max="12300" width="20.5703125" style="477" customWidth="1"/>
    <col min="12301" max="12301" width="21.140625" style="477" customWidth="1"/>
    <col min="12302" max="12302" width="9.5703125" style="477" customWidth="1"/>
    <col min="12303" max="12303" width="0.42578125" style="477" customWidth="1"/>
    <col min="12304" max="12310" width="6.42578125" style="477" customWidth="1"/>
    <col min="12311" max="12539" width="11.42578125" style="477"/>
    <col min="12540" max="12540" width="1" style="477" customWidth="1"/>
    <col min="12541" max="12541" width="4.28515625" style="477" customWidth="1"/>
    <col min="12542" max="12542" width="34.7109375" style="477" customWidth="1"/>
    <col min="12543" max="12543" width="0" style="477" hidden="1" customWidth="1"/>
    <col min="12544" max="12544" width="20" style="477" customWidth="1"/>
    <col min="12545" max="12545" width="20.85546875" style="477" customWidth="1"/>
    <col min="12546" max="12546" width="25" style="477" customWidth="1"/>
    <col min="12547" max="12547" width="18.7109375" style="477" customWidth="1"/>
    <col min="12548" max="12548" width="29.7109375" style="477" customWidth="1"/>
    <col min="12549" max="12549" width="13.42578125" style="477" customWidth="1"/>
    <col min="12550" max="12550" width="13.85546875" style="477" customWidth="1"/>
    <col min="12551" max="12555" width="16.5703125" style="477" customWidth="1"/>
    <col min="12556" max="12556" width="20.5703125" style="477" customWidth="1"/>
    <col min="12557" max="12557" width="21.140625" style="477" customWidth="1"/>
    <col min="12558" max="12558" width="9.5703125" style="477" customWidth="1"/>
    <col min="12559" max="12559" width="0.42578125" style="477" customWidth="1"/>
    <col min="12560" max="12566" width="6.42578125" style="477" customWidth="1"/>
    <col min="12567" max="12795" width="11.42578125" style="477"/>
    <col min="12796" max="12796" width="1" style="477" customWidth="1"/>
    <col min="12797" max="12797" width="4.28515625" style="477" customWidth="1"/>
    <col min="12798" max="12798" width="34.7109375" style="477" customWidth="1"/>
    <col min="12799" max="12799" width="0" style="477" hidden="1" customWidth="1"/>
    <col min="12800" max="12800" width="20" style="477" customWidth="1"/>
    <col min="12801" max="12801" width="20.85546875" style="477" customWidth="1"/>
    <col min="12802" max="12802" width="25" style="477" customWidth="1"/>
    <col min="12803" max="12803" width="18.7109375" style="477" customWidth="1"/>
    <col min="12804" max="12804" width="29.7109375" style="477" customWidth="1"/>
    <col min="12805" max="12805" width="13.42578125" style="477" customWidth="1"/>
    <col min="12806" max="12806" width="13.85546875" style="477" customWidth="1"/>
    <col min="12807" max="12811" width="16.5703125" style="477" customWidth="1"/>
    <col min="12812" max="12812" width="20.5703125" style="477" customWidth="1"/>
    <col min="12813" max="12813" width="21.140625" style="477" customWidth="1"/>
    <col min="12814" max="12814" width="9.5703125" style="477" customWidth="1"/>
    <col min="12815" max="12815" width="0.42578125" style="477" customWidth="1"/>
    <col min="12816" max="12822" width="6.42578125" style="477" customWidth="1"/>
    <col min="12823" max="13051" width="11.42578125" style="477"/>
    <col min="13052" max="13052" width="1" style="477" customWidth="1"/>
    <col min="13053" max="13053" width="4.28515625" style="477" customWidth="1"/>
    <col min="13054" max="13054" width="34.7109375" style="477" customWidth="1"/>
    <col min="13055" max="13055" width="0" style="477" hidden="1" customWidth="1"/>
    <col min="13056" max="13056" width="20" style="477" customWidth="1"/>
    <col min="13057" max="13057" width="20.85546875" style="477" customWidth="1"/>
    <col min="13058" max="13058" width="25" style="477" customWidth="1"/>
    <col min="13059" max="13059" width="18.7109375" style="477" customWidth="1"/>
    <col min="13060" max="13060" width="29.7109375" style="477" customWidth="1"/>
    <col min="13061" max="13061" width="13.42578125" style="477" customWidth="1"/>
    <col min="13062" max="13062" width="13.85546875" style="477" customWidth="1"/>
    <col min="13063" max="13067" width="16.5703125" style="477" customWidth="1"/>
    <col min="13068" max="13068" width="20.5703125" style="477" customWidth="1"/>
    <col min="13069" max="13069" width="21.140625" style="477" customWidth="1"/>
    <col min="13070" max="13070" width="9.5703125" style="477" customWidth="1"/>
    <col min="13071" max="13071" width="0.42578125" style="477" customWidth="1"/>
    <col min="13072" max="13078" width="6.42578125" style="477" customWidth="1"/>
    <col min="13079" max="13307" width="11.42578125" style="477"/>
    <col min="13308" max="13308" width="1" style="477" customWidth="1"/>
    <col min="13309" max="13309" width="4.28515625" style="477" customWidth="1"/>
    <col min="13310" max="13310" width="34.7109375" style="477" customWidth="1"/>
    <col min="13311" max="13311" width="0" style="477" hidden="1" customWidth="1"/>
    <col min="13312" max="13312" width="20" style="477" customWidth="1"/>
    <col min="13313" max="13313" width="20.85546875" style="477" customWidth="1"/>
    <col min="13314" max="13314" width="25" style="477" customWidth="1"/>
    <col min="13315" max="13315" width="18.7109375" style="477" customWidth="1"/>
    <col min="13316" max="13316" width="29.7109375" style="477" customWidth="1"/>
    <col min="13317" max="13317" width="13.42578125" style="477" customWidth="1"/>
    <col min="13318" max="13318" width="13.85546875" style="477" customWidth="1"/>
    <col min="13319" max="13323" width="16.5703125" style="477" customWidth="1"/>
    <col min="13324" max="13324" width="20.5703125" style="477" customWidth="1"/>
    <col min="13325" max="13325" width="21.140625" style="477" customWidth="1"/>
    <col min="13326" max="13326" width="9.5703125" style="477" customWidth="1"/>
    <col min="13327" max="13327" width="0.42578125" style="477" customWidth="1"/>
    <col min="13328" max="13334" width="6.42578125" style="477" customWidth="1"/>
    <col min="13335" max="13563" width="11.42578125" style="477"/>
    <col min="13564" max="13564" width="1" style="477" customWidth="1"/>
    <col min="13565" max="13565" width="4.28515625" style="477" customWidth="1"/>
    <col min="13566" max="13566" width="34.7109375" style="477" customWidth="1"/>
    <col min="13567" max="13567" width="0" style="477" hidden="1" customWidth="1"/>
    <col min="13568" max="13568" width="20" style="477" customWidth="1"/>
    <col min="13569" max="13569" width="20.85546875" style="477" customWidth="1"/>
    <col min="13570" max="13570" width="25" style="477" customWidth="1"/>
    <col min="13571" max="13571" width="18.7109375" style="477" customWidth="1"/>
    <col min="13572" max="13572" width="29.7109375" style="477" customWidth="1"/>
    <col min="13573" max="13573" width="13.42578125" style="477" customWidth="1"/>
    <col min="13574" max="13574" width="13.85546875" style="477" customWidth="1"/>
    <col min="13575" max="13579" width="16.5703125" style="477" customWidth="1"/>
    <col min="13580" max="13580" width="20.5703125" style="477" customWidth="1"/>
    <col min="13581" max="13581" width="21.140625" style="477" customWidth="1"/>
    <col min="13582" max="13582" width="9.5703125" style="477" customWidth="1"/>
    <col min="13583" max="13583" width="0.42578125" style="477" customWidth="1"/>
    <col min="13584" max="13590" width="6.42578125" style="477" customWidth="1"/>
    <col min="13591" max="13819" width="11.42578125" style="477"/>
    <col min="13820" max="13820" width="1" style="477" customWidth="1"/>
    <col min="13821" max="13821" width="4.28515625" style="477" customWidth="1"/>
    <col min="13822" max="13822" width="34.7109375" style="477" customWidth="1"/>
    <col min="13823" max="13823" width="0" style="477" hidden="1" customWidth="1"/>
    <col min="13824" max="13824" width="20" style="477" customWidth="1"/>
    <col min="13825" max="13825" width="20.85546875" style="477" customWidth="1"/>
    <col min="13826" max="13826" width="25" style="477" customWidth="1"/>
    <col min="13827" max="13827" width="18.7109375" style="477" customWidth="1"/>
    <col min="13828" max="13828" width="29.7109375" style="477" customWidth="1"/>
    <col min="13829" max="13829" width="13.42578125" style="477" customWidth="1"/>
    <col min="13830" max="13830" width="13.85546875" style="477" customWidth="1"/>
    <col min="13831" max="13835" width="16.5703125" style="477" customWidth="1"/>
    <col min="13836" max="13836" width="20.5703125" style="477" customWidth="1"/>
    <col min="13837" max="13837" width="21.140625" style="477" customWidth="1"/>
    <col min="13838" max="13838" width="9.5703125" style="477" customWidth="1"/>
    <col min="13839" max="13839" width="0.42578125" style="477" customWidth="1"/>
    <col min="13840" max="13846" width="6.42578125" style="477" customWidth="1"/>
    <col min="13847" max="14075" width="11.42578125" style="477"/>
    <col min="14076" max="14076" width="1" style="477" customWidth="1"/>
    <col min="14077" max="14077" width="4.28515625" style="477" customWidth="1"/>
    <col min="14078" max="14078" width="34.7109375" style="477" customWidth="1"/>
    <col min="14079" max="14079" width="0" style="477" hidden="1" customWidth="1"/>
    <col min="14080" max="14080" width="20" style="477" customWidth="1"/>
    <col min="14081" max="14081" width="20.85546875" style="477" customWidth="1"/>
    <col min="14082" max="14082" width="25" style="477" customWidth="1"/>
    <col min="14083" max="14083" width="18.7109375" style="477" customWidth="1"/>
    <col min="14084" max="14084" width="29.7109375" style="477" customWidth="1"/>
    <col min="14085" max="14085" width="13.42578125" style="477" customWidth="1"/>
    <col min="14086" max="14086" width="13.85546875" style="477" customWidth="1"/>
    <col min="14087" max="14091" width="16.5703125" style="477" customWidth="1"/>
    <col min="14092" max="14092" width="20.5703125" style="477" customWidth="1"/>
    <col min="14093" max="14093" width="21.140625" style="477" customWidth="1"/>
    <col min="14094" max="14094" width="9.5703125" style="477" customWidth="1"/>
    <col min="14095" max="14095" width="0.42578125" style="477" customWidth="1"/>
    <col min="14096" max="14102" width="6.42578125" style="477" customWidth="1"/>
    <col min="14103" max="14331" width="11.42578125" style="477"/>
    <col min="14332" max="14332" width="1" style="477" customWidth="1"/>
    <col min="14333" max="14333" width="4.28515625" style="477" customWidth="1"/>
    <col min="14334" max="14334" width="34.7109375" style="477" customWidth="1"/>
    <col min="14335" max="14335" width="0" style="477" hidden="1" customWidth="1"/>
    <col min="14336" max="14336" width="20" style="477" customWidth="1"/>
    <col min="14337" max="14337" width="20.85546875" style="477" customWidth="1"/>
    <col min="14338" max="14338" width="25" style="477" customWidth="1"/>
    <col min="14339" max="14339" width="18.7109375" style="477" customWidth="1"/>
    <col min="14340" max="14340" width="29.7109375" style="477" customWidth="1"/>
    <col min="14341" max="14341" width="13.42578125" style="477" customWidth="1"/>
    <col min="14342" max="14342" width="13.85546875" style="477" customWidth="1"/>
    <col min="14343" max="14347" width="16.5703125" style="477" customWidth="1"/>
    <col min="14348" max="14348" width="20.5703125" style="477" customWidth="1"/>
    <col min="14349" max="14349" width="21.140625" style="477" customWidth="1"/>
    <col min="14350" max="14350" width="9.5703125" style="477" customWidth="1"/>
    <col min="14351" max="14351" width="0.42578125" style="477" customWidth="1"/>
    <col min="14352" max="14358" width="6.42578125" style="477" customWidth="1"/>
    <col min="14359" max="14587" width="11.42578125" style="477"/>
    <col min="14588" max="14588" width="1" style="477" customWidth="1"/>
    <col min="14589" max="14589" width="4.28515625" style="477" customWidth="1"/>
    <col min="14590" max="14590" width="34.7109375" style="477" customWidth="1"/>
    <col min="14591" max="14591" width="0" style="477" hidden="1" customWidth="1"/>
    <col min="14592" max="14592" width="20" style="477" customWidth="1"/>
    <col min="14593" max="14593" width="20.85546875" style="477" customWidth="1"/>
    <col min="14594" max="14594" width="25" style="477" customWidth="1"/>
    <col min="14595" max="14595" width="18.7109375" style="477" customWidth="1"/>
    <col min="14596" max="14596" width="29.7109375" style="477" customWidth="1"/>
    <col min="14597" max="14597" width="13.42578125" style="477" customWidth="1"/>
    <col min="14598" max="14598" width="13.85546875" style="477" customWidth="1"/>
    <col min="14599" max="14603" width="16.5703125" style="477" customWidth="1"/>
    <col min="14604" max="14604" width="20.5703125" style="477" customWidth="1"/>
    <col min="14605" max="14605" width="21.140625" style="477" customWidth="1"/>
    <col min="14606" max="14606" width="9.5703125" style="477" customWidth="1"/>
    <col min="14607" max="14607" width="0.42578125" style="477" customWidth="1"/>
    <col min="14608" max="14614" width="6.42578125" style="477" customWidth="1"/>
    <col min="14615" max="14843" width="11.42578125" style="477"/>
    <col min="14844" max="14844" width="1" style="477" customWidth="1"/>
    <col min="14845" max="14845" width="4.28515625" style="477" customWidth="1"/>
    <col min="14846" max="14846" width="34.7109375" style="477" customWidth="1"/>
    <col min="14847" max="14847" width="0" style="477" hidden="1" customWidth="1"/>
    <col min="14848" max="14848" width="20" style="477" customWidth="1"/>
    <col min="14849" max="14849" width="20.85546875" style="477" customWidth="1"/>
    <col min="14850" max="14850" width="25" style="477" customWidth="1"/>
    <col min="14851" max="14851" width="18.7109375" style="477" customWidth="1"/>
    <col min="14852" max="14852" width="29.7109375" style="477" customWidth="1"/>
    <col min="14853" max="14853" width="13.42578125" style="477" customWidth="1"/>
    <col min="14854" max="14854" width="13.85546875" style="477" customWidth="1"/>
    <col min="14855" max="14859" width="16.5703125" style="477" customWidth="1"/>
    <col min="14860" max="14860" width="20.5703125" style="477" customWidth="1"/>
    <col min="14861" max="14861" width="21.140625" style="477" customWidth="1"/>
    <col min="14862" max="14862" width="9.5703125" style="477" customWidth="1"/>
    <col min="14863" max="14863" width="0.42578125" style="477" customWidth="1"/>
    <col min="14864" max="14870" width="6.42578125" style="477" customWidth="1"/>
    <col min="14871" max="15099" width="11.42578125" style="477"/>
    <col min="15100" max="15100" width="1" style="477" customWidth="1"/>
    <col min="15101" max="15101" width="4.28515625" style="477" customWidth="1"/>
    <col min="15102" max="15102" width="34.7109375" style="477" customWidth="1"/>
    <col min="15103" max="15103" width="0" style="477" hidden="1" customWidth="1"/>
    <col min="15104" max="15104" width="20" style="477" customWidth="1"/>
    <col min="15105" max="15105" width="20.85546875" style="477" customWidth="1"/>
    <col min="15106" max="15106" width="25" style="477" customWidth="1"/>
    <col min="15107" max="15107" width="18.7109375" style="477" customWidth="1"/>
    <col min="15108" max="15108" width="29.7109375" style="477" customWidth="1"/>
    <col min="15109" max="15109" width="13.42578125" style="477" customWidth="1"/>
    <col min="15110" max="15110" width="13.85546875" style="477" customWidth="1"/>
    <col min="15111" max="15115" width="16.5703125" style="477" customWidth="1"/>
    <col min="15116" max="15116" width="20.5703125" style="477" customWidth="1"/>
    <col min="15117" max="15117" width="21.140625" style="477" customWidth="1"/>
    <col min="15118" max="15118" width="9.5703125" style="477" customWidth="1"/>
    <col min="15119" max="15119" width="0.42578125" style="477" customWidth="1"/>
    <col min="15120" max="15126" width="6.42578125" style="477" customWidth="1"/>
    <col min="15127" max="15355" width="11.42578125" style="477"/>
    <col min="15356" max="15356" width="1" style="477" customWidth="1"/>
    <col min="15357" max="15357" width="4.28515625" style="477" customWidth="1"/>
    <col min="15358" max="15358" width="34.7109375" style="477" customWidth="1"/>
    <col min="15359" max="15359" width="0" style="477" hidden="1" customWidth="1"/>
    <col min="15360" max="15360" width="20" style="477" customWidth="1"/>
    <col min="15361" max="15361" width="20.85546875" style="477" customWidth="1"/>
    <col min="15362" max="15362" width="25" style="477" customWidth="1"/>
    <col min="15363" max="15363" width="18.7109375" style="477" customWidth="1"/>
    <col min="15364" max="15364" width="29.7109375" style="477" customWidth="1"/>
    <col min="15365" max="15365" width="13.42578125" style="477" customWidth="1"/>
    <col min="15366" max="15366" width="13.85546875" style="477" customWidth="1"/>
    <col min="15367" max="15371" width="16.5703125" style="477" customWidth="1"/>
    <col min="15372" max="15372" width="20.5703125" style="477" customWidth="1"/>
    <col min="15373" max="15373" width="21.140625" style="477" customWidth="1"/>
    <col min="15374" max="15374" width="9.5703125" style="477" customWidth="1"/>
    <col min="15375" max="15375" width="0.42578125" style="477" customWidth="1"/>
    <col min="15376" max="15382" width="6.42578125" style="477" customWidth="1"/>
    <col min="15383" max="15611" width="11.42578125" style="477"/>
    <col min="15612" max="15612" width="1" style="477" customWidth="1"/>
    <col min="15613" max="15613" width="4.28515625" style="477" customWidth="1"/>
    <col min="15614" max="15614" width="34.7109375" style="477" customWidth="1"/>
    <col min="15615" max="15615" width="0" style="477" hidden="1" customWidth="1"/>
    <col min="15616" max="15616" width="20" style="477" customWidth="1"/>
    <col min="15617" max="15617" width="20.85546875" style="477" customWidth="1"/>
    <col min="15618" max="15618" width="25" style="477" customWidth="1"/>
    <col min="15619" max="15619" width="18.7109375" style="477" customWidth="1"/>
    <col min="15620" max="15620" width="29.7109375" style="477" customWidth="1"/>
    <col min="15621" max="15621" width="13.42578125" style="477" customWidth="1"/>
    <col min="15622" max="15622" width="13.85546875" style="477" customWidth="1"/>
    <col min="15623" max="15627" width="16.5703125" style="477" customWidth="1"/>
    <col min="15628" max="15628" width="20.5703125" style="477" customWidth="1"/>
    <col min="15629" max="15629" width="21.140625" style="477" customWidth="1"/>
    <col min="15630" max="15630" width="9.5703125" style="477" customWidth="1"/>
    <col min="15631" max="15631" width="0.42578125" style="477" customWidth="1"/>
    <col min="15632" max="15638" width="6.42578125" style="477" customWidth="1"/>
    <col min="15639" max="15867" width="11.42578125" style="477"/>
    <col min="15868" max="15868" width="1" style="477" customWidth="1"/>
    <col min="15869" max="15869" width="4.28515625" style="477" customWidth="1"/>
    <col min="15870" max="15870" width="34.7109375" style="477" customWidth="1"/>
    <col min="15871" max="15871" width="0" style="477" hidden="1" customWidth="1"/>
    <col min="15872" max="15872" width="20" style="477" customWidth="1"/>
    <col min="15873" max="15873" width="20.85546875" style="477" customWidth="1"/>
    <col min="15874" max="15874" width="25" style="477" customWidth="1"/>
    <col min="15875" max="15875" width="18.7109375" style="477" customWidth="1"/>
    <col min="15876" max="15876" width="29.7109375" style="477" customWidth="1"/>
    <col min="15877" max="15877" width="13.42578125" style="477" customWidth="1"/>
    <col min="15878" max="15878" width="13.85546875" style="477" customWidth="1"/>
    <col min="15879" max="15883" width="16.5703125" style="477" customWidth="1"/>
    <col min="15884" max="15884" width="20.5703125" style="477" customWidth="1"/>
    <col min="15885" max="15885" width="21.140625" style="477" customWidth="1"/>
    <col min="15886" max="15886" width="9.5703125" style="477" customWidth="1"/>
    <col min="15887" max="15887" width="0.42578125" style="477" customWidth="1"/>
    <col min="15888" max="15894" width="6.42578125" style="477" customWidth="1"/>
    <col min="15895" max="16123" width="11.42578125" style="477"/>
    <col min="16124" max="16124" width="1" style="477" customWidth="1"/>
    <col min="16125" max="16125" width="4.28515625" style="477" customWidth="1"/>
    <col min="16126" max="16126" width="34.7109375" style="477" customWidth="1"/>
    <col min="16127" max="16127" width="0" style="477" hidden="1" customWidth="1"/>
    <col min="16128" max="16128" width="20" style="477" customWidth="1"/>
    <col min="16129" max="16129" width="20.85546875" style="477" customWidth="1"/>
    <col min="16130" max="16130" width="25" style="477" customWidth="1"/>
    <col min="16131" max="16131" width="18.7109375" style="477" customWidth="1"/>
    <col min="16132" max="16132" width="29.7109375" style="477" customWidth="1"/>
    <col min="16133" max="16133" width="13.42578125" style="477" customWidth="1"/>
    <col min="16134" max="16134" width="13.85546875" style="477" customWidth="1"/>
    <col min="16135" max="16139" width="16.5703125" style="477" customWidth="1"/>
    <col min="16140" max="16140" width="20.5703125" style="477" customWidth="1"/>
    <col min="16141" max="16141" width="21.140625" style="477" customWidth="1"/>
    <col min="16142" max="16142" width="9.5703125" style="477" customWidth="1"/>
    <col min="16143" max="16143" width="0.42578125" style="477" customWidth="1"/>
    <col min="16144" max="16150" width="6.42578125" style="477" customWidth="1"/>
    <col min="16151" max="16371" width="11.42578125" style="477"/>
    <col min="16372" max="16384" width="11.42578125" style="477" customWidth="1"/>
  </cols>
  <sheetData>
    <row r="2" spans="1:17" ht="26.25" x14ac:dyDescent="0.25">
      <c r="B2" s="1151" t="s">
        <v>2</v>
      </c>
      <c r="C2" s="1152"/>
      <c r="D2" s="1152"/>
      <c r="E2" s="1152"/>
      <c r="F2" s="1152"/>
      <c r="G2" s="1152"/>
      <c r="H2" s="1152"/>
      <c r="I2" s="1152"/>
      <c r="J2" s="1152"/>
      <c r="K2" s="1152"/>
      <c r="L2" s="1152"/>
      <c r="M2" s="1152"/>
      <c r="N2" s="1152"/>
      <c r="O2" s="1152"/>
      <c r="P2" s="1152"/>
    </row>
    <row r="4" spans="1:17" ht="26.25" x14ac:dyDescent="0.25">
      <c r="B4" s="1157" t="s">
        <v>3</v>
      </c>
      <c r="C4" s="1157"/>
      <c r="D4" s="1157"/>
      <c r="E4" s="1157"/>
      <c r="F4" s="1157"/>
      <c r="G4" s="1157"/>
      <c r="H4" s="1157"/>
      <c r="I4" s="1157"/>
      <c r="J4" s="1157"/>
      <c r="K4" s="1157"/>
      <c r="L4" s="1157"/>
      <c r="M4" s="1157"/>
      <c r="N4" s="1157"/>
      <c r="O4" s="1157"/>
      <c r="P4" s="1157"/>
    </row>
    <row r="5" spans="1:17" s="706" customFormat="1" ht="21" x14ac:dyDescent="0.35">
      <c r="A5" s="1158" t="s">
        <v>4</v>
      </c>
      <c r="B5" s="1158"/>
      <c r="C5" s="1158"/>
      <c r="D5" s="1158"/>
      <c r="E5" s="1158"/>
      <c r="F5" s="1158"/>
      <c r="G5" s="1158"/>
      <c r="H5" s="1158"/>
      <c r="I5" s="1158"/>
      <c r="J5" s="1158"/>
      <c r="K5" s="1158"/>
      <c r="L5" s="1158"/>
      <c r="M5"/>
      <c r="N5"/>
      <c r="O5"/>
      <c r="P5"/>
      <c r="Q5"/>
    </row>
    <row r="6" spans="1:17" ht="15.75" thickBot="1" x14ac:dyDescent="0.3"/>
    <row r="7" spans="1:17" ht="21.75" thickBot="1" x14ac:dyDescent="0.3">
      <c r="B7" s="298" t="s">
        <v>5</v>
      </c>
      <c r="C7" s="1118" t="s">
        <v>737</v>
      </c>
      <c r="D7" s="1118"/>
      <c r="E7" s="1118"/>
      <c r="F7" s="1118"/>
      <c r="G7" s="1118"/>
      <c r="H7" s="1118"/>
      <c r="I7" s="1118"/>
      <c r="J7" s="1118"/>
      <c r="K7" s="1118"/>
      <c r="L7" s="1118"/>
      <c r="M7" s="1118"/>
      <c r="N7" s="1119"/>
    </row>
    <row r="8" spans="1:17" ht="16.5" thickBot="1" x14ac:dyDescent="0.3">
      <c r="B8" s="299" t="s">
        <v>6</v>
      </c>
      <c r="C8" s="1118"/>
      <c r="D8" s="1118"/>
      <c r="E8" s="1118"/>
      <c r="F8" s="1118"/>
      <c r="G8" s="1118"/>
      <c r="H8" s="1118"/>
      <c r="I8" s="1118"/>
      <c r="J8" s="1118"/>
      <c r="K8" s="1118"/>
      <c r="L8" s="1118"/>
      <c r="M8" s="1118"/>
      <c r="N8" s="1119"/>
    </row>
    <row r="9" spans="1:17" ht="16.5" thickBot="1" x14ac:dyDescent="0.3">
      <c r="B9" s="299" t="s">
        <v>7</v>
      </c>
      <c r="C9" s="1118"/>
      <c r="D9" s="1118"/>
      <c r="E9" s="1118"/>
      <c r="F9" s="1118"/>
      <c r="G9" s="1118"/>
      <c r="H9" s="1118"/>
      <c r="I9" s="1118"/>
      <c r="J9" s="1118"/>
      <c r="K9" s="1118"/>
      <c r="L9" s="1118"/>
      <c r="M9" s="1118"/>
      <c r="N9" s="1119"/>
    </row>
    <row r="10" spans="1:17" ht="16.5" thickBot="1" x14ac:dyDescent="0.3">
      <c r="B10" s="299" t="s">
        <v>8</v>
      </c>
      <c r="C10" s="1118"/>
      <c r="D10" s="1118"/>
      <c r="E10" s="1118"/>
      <c r="F10" s="1118"/>
      <c r="G10" s="1118"/>
      <c r="H10" s="1118"/>
      <c r="I10" s="1118"/>
      <c r="J10" s="1118"/>
      <c r="K10" s="1118"/>
      <c r="L10" s="1118"/>
      <c r="M10" s="1118"/>
      <c r="N10" s="1119"/>
    </row>
    <row r="11" spans="1:17" ht="16.5" thickBot="1" x14ac:dyDescent="0.3">
      <c r="B11" s="299" t="s">
        <v>9</v>
      </c>
      <c r="C11" s="1154">
        <v>3</v>
      </c>
      <c r="D11" s="1154"/>
      <c r="E11" s="1155"/>
      <c r="F11" s="629"/>
      <c r="G11" s="629"/>
      <c r="H11" s="629"/>
      <c r="I11" s="629"/>
      <c r="J11" s="629"/>
      <c r="K11" s="629"/>
      <c r="L11" s="629"/>
      <c r="M11" s="629"/>
      <c r="N11" s="630"/>
    </row>
    <row r="12" spans="1:17" ht="16.5" thickBot="1" x14ac:dyDescent="0.3">
      <c r="B12" s="300" t="s">
        <v>10</v>
      </c>
      <c r="C12" s="301">
        <v>42023</v>
      </c>
      <c r="D12" s="509"/>
      <c r="E12" s="509"/>
      <c r="F12" s="509"/>
      <c r="G12" s="509"/>
      <c r="H12" s="509"/>
      <c r="I12" s="509"/>
      <c r="J12" s="509"/>
      <c r="K12" s="509"/>
      <c r="L12" s="509"/>
      <c r="M12" s="509"/>
      <c r="N12" s="510"/>
    </row>
    <row r="13" spans="1:17" ht="15.75" x14ac:dyDescent="0.25">
      <c r="B13" s="302"/>
      <c r="C13" s="303"/>
      <c r="D13" s="304"/>
      <c r="E13" s="304"/>
      <c r="F13" s="304"/>
      <c r="G13" s="304"/>
      <c r="H13" s="304"/>
      <c r="I13" s="631"/>
      <c r="J13" s="631"/>
      <c r="K13" s="631"/>
      <c r="L13" s="631"/>
      <c r="M13" s="631"/>
      <c r="N13" s="304"/>
    </row>
    <row r="14" spans="1:17" x14ac:dyDescent="0.25">
      <c r="I14" s="631"/>
      <c r="J14" s="631"/>
      <c r="K14" s="631"/>
      <c r="L14" s="631"/>
      <c r="M14" s="631"/>
      <c r="N14" s="632"/>
    </row>
    <row r="15" spans="1:17" ht="15" customHeight="1" x14ac:dyDescent="0.25">
      <c r="B15" s="1122" t="s">
        <v>11</v>
      </c>
      <c r="C15" s="1122"/>
      <c r="D15" s="633" t="s">
        <v>12</v>
      </c>
      <c r="E15" s="633" t="s">
        <v>13</v>
      </c>
      <c r="F15" s="633" t="s">
        <v>14</v>
      </c>
      <c r="G15" s="707"/>
      <c r="I15" s="305"/>
      <c r="J15" s="305"/>
      <c r="K15" s="305"/>
      <c r="L15" s="305"/>
      <c r="M15" s="305"/>
      <c r="N15" s="632"/>
    </row>
    <row r="16" spans="1:17" x14ac:dyDescent="0.25">
      <c r="B16" s="1122"/>
      <c r="C16" s="1122"/>
      <c r="D16" s="633">
        <v>3</v>
      </c>
      <c r="E16" s="634">
        <v>291827000</v>
      </c>
      <c r="F16" s="634">
        <v>100</v>
      </c>
      <c r="G16" s="708"/>
      <c r="I16" s="306"/>
      <c r="J16" s="306"/>
      <c r="K16" s="306"/>
      <c r="L16" s="306"/>
      <c r="M16" s="306"/>
      <c r="N16" s="632"/>
    </row>
    <row r="17" spans="1:14" x14ac:dyDescent="0.25">
      <c r="B17" s="1122"/>
      <c r="C17" s="1122"/>
      <c r="D17" s="633"/>
      <c r="E17" s="634"/>
      <c r="F17" s="634"/>
      <c r="G17" s="708"/>
      <c r="I17" s="306"/>
      <c r="J17" s="306"/>
      <c r="K17" s="306"/>
      <c r="L17" s="306"/>
      <c r="M17" s="306"/>
      <c r="N17" s="632"/>
    </row>
    <row r="18" spans="1:14" x14ac:dyDescent="0.25">
      <c r="B18" s="1122"/>
      <c r="C18" s="1122"/>
      <c r="D18" s="633"/>
      <c r="E18" s="634"/>
      <c r="F18" s="634"/>
      <c r="G18" s="708"/>
      <c r="I18" s="306"/>
      <c r="J18" s="306"/>
      <c r="K18" s="306"/>
      <c r="L18" s="306"/>
      <c r="M18" s="306"/>
      <c r="N18" s="632"/>
    </row>
    <row r="19" spans="1:14" x14ac:dyDescent="0.25">
      <c r="B19" s="1122"/>
      <c r="C19" s="1122"/>
      <c r="D19" s="633"/>
      <c r="E19" s="635"/>
      <c r="F19" s="634"/>
      <c r="G19" s="708"/>
      <c r="H19" s="307"/>
      <c r="I19" s="306"/>
      <c r="J19" s="306"/>
      <c r="K19" s="306"/>
      <c r="L19" s="306"/>
      <c r="M19" s="306"/>
      <c r="N19" s="636"/>
    </row>
    <row r="20" spans="1:14" x14ac:dyDescent="0.25">
      <c r="B20" s="1122"/>
      <c r="C20" s="1122"/>
      <c r="D20" s="633"/>
      <c r="E20" s="635"/>
      <c r="F20" s="634"/>
      <c r="G20" s="708"/>
      <c r="H20" s="307"/>
      <c r="I20" s="308"/>
      <c r="J20" s="308"/>
      <c r="K20" s="308"/>
      <c r="L20" s="308"/>
      <c r="M20" s="308"/>
      <c r="N20" s="636"/>
    </row>
    <row r="21" spans="1:14" x14ac:dyDescent="0.25">
      <c r="B21" s="1122"/>
      <c r="C21" s="1122"/>
      <c r="D21" s="633"/>
      <c r="E21" s="635"/>
      <c r="F21" s="634"/>
      <c r="G21" s="708"/>
      <c r="H21" s="307"/>
      <c r="I21" s="631"/>
      <c r="J21" s="631"/>
      <c r="K21" s="631"/>
      <c r="L21" s="631"/>
      <c r="M21" s="631"/>
      <c r="N21" s="636"/>
    </row>
    <row r="22" spans="1:14" x14ac:dyDescent="0.25">
      <c r="B22" s="1122"/>
      <c r="C22" s="1122"/>
      <c r="D22" s="633"/>
      <c r="E22" s="635"/>
      <c r="F22" s="634"/>
      <c r="G22" s="708"/>
      <c r="H22" s="307"/>
      <c r="I22" s="631"/>
      <c r="J22" s="631"/>
      <c r="K22" s="631"/>
      <c r="L22" s="631"/>
      <c r="M22" s="631"/>
      <c r="N22" s="636"/>
    </row>
    <row r="23" spans="1:14" ht="15.75" thickBot="1" x14ac:dyDescent="0.3">
      <c r="B23" s="1123" t="s">
        <v>15</v>
      </c>
      <c r="C23" s="1124"/>
      <c r="D23" s="633"/>
      <c r="E23" s="637">
        <f>SUM(E16:E22)</f>
        <v>291827000</v>
      </c>
      <c r="F23" s="634">
        <f>SUM(F16:F22)</f>
        <v>100</v>
      </c>
      <c r="G23" s="708"/>
      <c r="H23" s="307"/>
      <c r="I23" s="631"/>
      <c r="J23" s="631"/>
      <c r="K23" s="631"/>
      <c r="L23" s="631"/>
      <c r="M23" s="631"/>
      <c r="N23" s="636"/>
    </row>
    <row r="24" spans="1:14" ht="45.75" thickBot="1" x14ac:dyDescent="0.3">
      <c r="A24" s="638"/>
      <c r="B24" s="639" t="s">
        <v>16</v>
      </c>
      <c r="C24" s="639" t="s">
        <v>17</v>
      </c>
      <c r="E24" s="305"/>
      <c r="F24" s="305"/>
      <c r="G24" s="305"/>
      <c r="H24" s="305"/>
      <c r="I24" s="640"/>
      <c r="J24" s="640"/>
      <c r="K24" s="640"/>
      <c r="L24" s="640"/>
      <c r="M24" s="640"/>
    </row>
    <row r="25" spans="1:14" ht="15.75" thickBot="1" x14ac:dyDescent="0.3">
      <c r="A25" s="641">
        <v>1</v>
      </c>
      <c r="C25" s="642">
        <f>+F23*80%</f>
        <v>80</v>
      </c>
      <c r="D25" s="643"/>
      <c r="E25" s="644">
        <f>E23</f>
        <v>291827000</v>
      </c>
      <c r="F25" s="309"/>
      <c r="G25" s="309"/>
      <c r="H25" s="309"/>
      <c r="I25" s="645"/>
      <c r="J25" s="645"/>
      <c r="K25" s="645"/>
      <c r="L25" s="645"/>
      <c r="M25" s="645"/>
    </row>
    <row r="26" spans="1:14" x14ac:dyDescent="0.25">
      <c r="A26" s="646"/>
      <c r="C26" s="310"/>
      <c r="D26" s="306"/>
      <c r="E26" s="311"/>
      <c r="F26" s="309"/>
      <c r="G26" s="309"/>
      <c r="H26" s="309"/>
      <c r="I26" s="645"/>
      <c r="J26" s="645"/>
      <c r="K26" s="645"/>
      <c r="L26" s="645"/>
      <c r="M26" s="645"/>
    </row>
    <row r="27" spans="1:14" x14ac:dyDescent="0.25">
      <c r="A27" s="646"/>
      <c r="C27" s="310"/>
      <c r="D27" s="306"/>
      <c r="E27" s="311"/>
      <c r="F27" s="309"/>
      <c r="G27" s="309"/>
      <c r="H27" s="309"/>
      <c r="I27" s="645"/>
      <c r="J27" s="645"/>
      <c r="K27" s="645"/>
      <c r="L27" s="645"/>
      <c r="M27" s="645"/>
    </row>
    <row r="28" spans="1:14" x14ac:dyDescent="0.25">
      <c r="A28" s="646"/>
      <c r="B28" s="647" t="s">
        <v>18</v>
      </c>
      <c r="C28"/>
      <c r="D28"/>
      <c r="E28"/>
      <c r="F28"/>
      <c r="G28"/>
      <c r="H28"/>
      <c r="I28" s="631"/>
      <c r="J28" s="631"/>
      <c r="K28" s="631"/>
      <c r="L28" s="631"/>
      <c r="M28" s="631"/>
      <c r="N28" s="632"/>
    </row>
    <row r="29" spans="1:14" x14ac:dyDescent="0.25">
      <c r="A29" s="646"/>
      <c r="B29"/>
      <c r="C29"/>
      <c r="D29"/>
      <c r="E29"/>
      <c r="F29"/>
      <c r="G29"/>
      <c r="H29"/>
      <c r="I29" s="631"/>
      <c r="J29" s="631"/>
      <c r="K29" s="631"/>
      <c r="L29" s="631"/>
      <c r="M29" s="631"/>
      <c r="N29" s="632"/>
    </row>
    <row r="30" spans="1:14" x14ac:dyDescent="0.25">
      <c r="A30" s="646"/>
      <c r="B30" s="658" t="s">
        <v>19</v>
      </c>
      <c r="C30" s="658" t="s">
        <v>0</v>
      </c>
      <c r="D30" s="658" t="s">
        <v>20</v>
      </c>
      <c r="E30" s="658" t="s">
        <v>21</v>
      </c>
      <c r="F30"/>
      <c r="G30"/>
      <c r="H30"/>
      <c r="I30" s="631"/>
      <c r="J30" s="631"/>
      <c r="K30" s="631"/>
      <c r="L30" s="631"/>
      <c r="M30" s="631"/>
      <c r="N30" s="632"/>
    </row>
    <row r="31" spans="1:14" ht="100.5" x14ac:dyDescent="0.25">
      <c r="A31" s="646"/>
      <c r="B31" s="654" t="s">
        <v>22</v>
      </c>
      <c r="C31" s="655" t="s">
        <v>23</v>
      </c>
      <c r="D31" s="655"/>
      <c r="E31" s="709" t="s">
        <v>738</v>
      </c>
      <c r="F31"/>
      <c r="G31"/>
      <c r="H31"/>
      <c r="I31" s="631"/>
      <c r="J31" s="631"/>
      <c r="K31" s="631"/>
      <c r="L31" s="631"/>
      <c r="M31" s="631"/>
      <c r="N31" s="632"/>
    </row>
    <row r="32" spans="1:14" x14ac:dyDescent="0.25">
      <c r="A32" s="646"/>
      <c r="B32" s="654" t="s">
        <v>24</v>
      </c>
      <c r="C32" s="523" t="s">
        <v>23</v>
      </c>
      <c r="D32" s="523"/>
      <c r="E32" s="37"/>
      <c r="F32"/>
      <c r="G32"/>
      <c r="H32"/>
      <c r="I32" s="631"/>
      <c r="J32" s="631"/>
      <c r="K32" s="631"/>
      <c r="L32" s="631"/>
      <c r="M32" s="631"/>
      <c r="N32" s="632"/>
    </row>
    <row r="33" spans="1:14" x14ac:dyDescent="0.25">
      <c r="A33" s="646"/>
      <c r="B33" s="654" t="s">
        <v>25</v>
      </c>
      <c r="C33" s="655" t="s">
        <v>23</v>
      </c>
      <c r="D33" s="655"/>
      <c r="E33" s="709"/>
      <c r="F33"/>
      <c r="G33"/>
      <c r="H33"/>
      <c r="I33" s="631"/>
      <c r="J33" s="631"/>
      <c r="K33" s="631"/>
      <c r="L33" s="631"/>
      <c r="M33" s="631"/>
      <c r="N33" s="632"/>
    </row>
    <row r="34" spans="1:14" ht="100.5" x14ac:dyDescent="0.25">
      <c r="A34" s="646"/>
      <c r="B34" s="710" t="s">
        <v>26</v>
      </c>
      <c r="C34" s="655" t="s">
        <v>23</v>
      </c>
      <c r="D34" s="655"/>
      <c r="E34" s="709" t="s">
        <v>2019</v>
      </c>
      <c r="F34"/>
      <c r="G34"/>
      <c r="H34"/>
      <c r="I34" s="631"/>
      <c r="J34" s="631"/>
      <c r="K34" s="631"/>
      <c r="L34" s="631"/>
      <c r="M34" s="631"/>
      <c r="N34" s="632"/>
    </row>
    <row r="35" spans="1:14" x14ac:dyDescent="0.25">
      <c r="A35" s="646"/>
      <c r="B35"/>
      <c r="C35"/>
      <c r="D35"/>
      <c r="E35"/>
      <c r="F35"/>
      <c r="G35"/>
      <c r="H35"/>
      <c r="I35" s="631"/>
      <c r="J35" s="631"/>
      <c r="K35" s="631"/>
      <c r="L35" s="631"/>
      <c r="M35" s="631"/>
      <c r="N35" s="632"/>
    </row>
    <row r="36" spans="1:14" x14ac:dyDescent="0.25">
      <c r="A36" s="646"/>
      <c r="B36"/>
      <c r="C36"/>
      <c r="D36"/>
      <c r="E36"/>
      <c r="F36"/>
      <c r="G36"/>
      <c r="H36"/>
      <c r="I36" s="631"/>
      <c r="J36" s="631"/>
      <c r="K36" s="631"/>
      <c r="L36" s="631"/>
      <c r="M36" s="631"/>
      <c r="N36" s="632"/>
    </row>
    <row r="37" spans="1:14" x14ac:dyDescent="0.25">
      <c r="A37" s="646"/>
      <c r="B37" s="647" t="s">
        <v>27</v>
      </c>
      <c r="C37"/>
      <c r="D37"/>
      <c r="E37"/>
      <c r="F37"/>
      <c r="G37"/>
      <c r="H37"/>
      <c r="I37" s="631"/>
      <c r="J37" s="631"/>
      <c r="K37" s="631"/>
      <c r="L37" s="631"/>
      <c r="M37" s="631"/>
      <c r="N37" s="632"/>
    </row>
    <row r="38" spans="1:14" x14ac:dyDescent="0.25">
      <c r="A38" s="646"/>
      <c r="B38"/>
      <c r="C38"/>
      <c r="D38"/>
      <c r="E38"/>
      <c r="F38"/>
      <c r="G38"/>
      <c r="H38"/>
      <c r="I38" s="631"/>
      <c r="J38" s="631"/>
      <c r="K38" s="631"/>
      <c r="L38" s="631"/>
      <c r="M38" s="631"/>
      <c r="N38" s="632"/>
    </row>
    <row r="39" spans="1:14" x14ac:dyDescent="0.25">
      <c r="A39" s="646"/>
      <c r="B39"/>
      <c r="C39"/>
      <c r="D39"/>
      <c r="E39"/>
      <c r="F39"/>
      <c r="G39"/>
      <c r="H39"/>
      <c r="I39" s="631"/>
      <c r="J39" s="631"/>
      <c r="K39" s="631"/>
      <c r="L39" s="631"/>
      <c r="M39" s="631"/>
      <c r="N39" s="632"/>
    </row>
    <row r="40" spans="1:14" x14ac:dyDescent="0.25">
      <c r="A40" s="646"/>
      <c r="B40" s="658" t="s">
        <v>19</v>
      </c>
      <c r="C40" s="658" t="s">
        <v>28</v>
      </c>
      <c r="D40" s="659" t="s">
        <v>29</v>
      </c>
      <c r="E40" s="659" t="s">
        <v>30</v>
      </c>
      <c r="F40"/>
      <c r="G40"/>
      <c r="H40"/>
      <c r="I40" s="631"/>
      <c r="J40" s="631"/>
      <c r="K40" s="631"/>
      <c r="L40" s="631"/>
      <c r="M40" s="631"/>
      <c r="N40" s="632"/>
    </row>
    <row r="41" spans="1:14" ht="42.75" x14ac:dyDescent="0.25">
      <c r="A41" s="646"/>
      <c r="B41" s="660" t="s">
        <v>31</v>
      </c>
      <c r="C41" s="503">
        <v>40</v>
      </c>
      <c r="D41" s="523">
        <v>20</v>
      </c>
      <c r="E41" s="1125">
        <f>+D41+D42</f>
        <v>20</v>
      </c>
      <c r="F41"/>
      <c r="G41"/>
      <c r="H41"/>
      <c r="I41" s="631"/>
      <c r="J41" s="631"/>
      <c r="K41" s="631"/>
      <c r="L41" s="631"/>
      <c r="M41" s="631"/>
      <c r="N41" s="632"/>
    </row>
    <row r="42" spans="1:14" ht="71.25" x14ac:dyDescent="0.25">
      <c r="A42" s="646"/>
      <c r="B42" s="660" t="s">
        <v>32</v>
      </c>
      <c r="C42" s="661">
        <v>60</v>
      </c>
      <c r="D42" s="655">
        <v>0</v>
      </c>
      <c r="E42" s="1126"/>
      <c r="F42"/>
      <c r="G42"/>
      <c r="H42"/>
      <c r="I42" s="631"/>
      <c r="J42" s="631"/>
      <c r="K42" s="631"/>
      <c r="L42" s="631"/>
      <c r="M42" s="631"/>
      <c r="N42" s="632"/>
    </row>
    <row r="43" spans="1:14" x14ac:dyDescent="0.25">
      <c r="A43" s="646"/>
      <c r="C43" s="310"/>
      <c r="D43" s="306"/>
      <c r="E43" s="311"/>
      <c r="F43" s="309"/>
      <c r="G43" s="309"/>
      <c r="H43" s="309"/>
      <c r="I43" s="645"/>
      <c r="J43" s="645"/>
      <c r="K43" s="645"/>
      <c r="L43" s="645"/>
      <c r="M43" s="645"/>
    </row>
    <row r="44" spans="1:14" x14ac:dyDescent="0.25">
      <c r="A44" s="646"/>
      <c r="C44" s="310"/>
      <c r="D44" s="306"/>
      <c r="E44" s="311"/>
      <c r="F44" s="309"/>
      <c r="G44" s="309"/>
      <c r="H44" s="309"/>
      <c r="I44" s="645"/>
      <c r="J44" s="645"/>
      <c r="K44" s="645"/>
      <c r="L44" s="645"/>
      <c r="M44" s="645"/>
    </row>
    <row r="45" spans="1:14" x14ac:dyDescent="0.25">
      <c r="A45" s="646"/>
      <c r="C45" s="310"/>
      <c r="D45" s="306"/>
      <c r="E45" s="311"/>
      <c r="F45" s="309"/>
      <c r="G45" s="309"/>
      <c r="H45" s="309"/>
      <c r="I45" s="645"/>
      <c r="J45" s="645"/>
      <c r="K45" s="645"/>
      <c r="L45" s="645"/>
      <c r="M45" s="645"/>
    </row>
    <row r="46" spans="1:14" ht="15.75" customHeight="1" thickBot="1" x14ac:dyDescent="0.3">
      <c r="M46" s="1127" t="s">
        <v>485</v>
      </c>
      <c r="N46" s="1127"/>
    </row>
    <row r="47" spans="1:14" x14ac:dyDescent="0.25">
      <c r="B47" s="662" t="s">
        <v>33</v>
      </c>
      <c r="M47" s="663"/>
      <c r="N47" s="663"/>
    </row>
    <row r="48" spans="1:14" ht="15.75" thickBot="1" x14ac:dyDescent="0.3">
      <c r="M48" s="663"/>
      <c r="N48" s="663"/>
    </row>
    <row r="49" spans="1:26" s="308" customFormat="1" ht="60" x14ac:dyDescent="0.25">
      <c r="A49" s="631"/>
      <c r="B49" s="664" t="s">
        <v>34</v>
      </c>
      <c r="C49" s="664" t="s">
        <v>35</v>
      </c>
      <c r="D49" s="664" t="s">
        <v>36</v>
      </c>
      <c r="E49" s="664" t="s">
        <v>37</v>
      </c>
      <c r="F49" s="664" t="s">
        <v>38</v>
      </c>
      <c r="G49" s="664" t="s">
        <v>39</v>
      </c>
      <c r="H49" s="664" t="s">
        <v>40</v>
      </c>
      <c r="I49" s="664" t="s">
        <v>41</v>
      </c>
      <c r="J49" s="664" t="s">
        <v>42</v>
      </c>
      <c r="K49" s="664" t="s">
        <v>43</v>
      </c>
      <c r="L49" s="664" t="s">
        <v>44</v>
      </c>
      <c r="M49" s="665" t="s">
        <v>45</v>
      </c>
      <c r="N49" s="664" t="s">
        <v>46</v>
      </c>
      <c r="O49" s="664" t="s">
        <v>47</v>
      </c>
      <c r="P49" s="666" t="s">
        <v>48</v>
      </c>
      <c r="Q49" s="711" t="s">
        <v>49</v>
      </c>
    </row>
    <row r="50" spans="1:26" s="353" customFormat="1" ht="114" x14ac:dyDescent="0.25">
      <c r="A50" s="503">
        <v>1</v>
      </c>
      <c r="B50" s="4" t="s">
        <v>737</v>
      </c>
      <c r="C50" s="4" t="s">
        <v>737</v>
      </c>
      <c r="D50" s="4" t="s">
        <v>683</v>
      </c>
      <c r="E50" s="4" t="s">
        <v>740</v>
      </c>
      <c r="F50" s="260" t="s">
        <v>0</v>
      </c>
      <c r="G50" s="223" t="s">
        <v>50</v>
      </c>
      <c r="H50" s="224">
        <v>39114</v>
      </c>
      <c r="I50" s="224">
        <v>39444</v>
      </c>
      <c r="J50" s="225" t="s">
        <v>20</v>
      </c>
      <c r="K50" s="227">
        <v>0</v>
      </c>
      <c r="L50" s="356">
        <f>(I50-H50)/30</f>
        <v>11</v>
      </c>
      <c r="M50" s="6" t="s">
        <v>741</v>
      </c>
      <c r="N50" s="228" t="s">
        <v>50</v>
      </c>
      <c r="O50" s="357">
        <v>27439984</v>
      </c>
      <c r="P50" s="25">
        <v>64</v>
      </c>
      <c r="Q50" s="499" t="s">
        <v>742</v>
      </c>
      <c r="R50" s="8"/>
      <c r="S50" s="326"/>
      <c r="T50" s="326"/>
      <c r="U50" s="326"/>
      <c r="V50" s="326"/>
      <c r="W50" s="326"/>
      <c r="X50" s="326"/>
      <c r="Y50" s="326"/>
      <c r="Z50" s="326"/>
    </row>
    <row r="51" spans="1:26" s="353" customFormat="1" ht="171" x14ac:dyDescent="0.25">
      <c r="A51" s="503">
        <v>2</v>
      </c>
      <c r="B51" s="4" t="s">
        <v>737</v>
      </c>
      <c r="C51" s="4" t="s">
        <v>737</v>
      </c>
      <c r="D51" s="4" t="s">
        <v>683</v>
      </c>
      <c r="E51" s="4" t="s">
        <v>743</v>
      </c>
      <c r="F51" s="260" t="s">
        <v>0</v>
      </c>
      <c r="G51" s="223" t="s">
        <v>50</v>
      </c>
      <c r="H51" s="224">
        <v>39472</v>
      </c>
      <c r="I51" s="224">
        <v>39813</v>
      </c>
      <c r="J51" s="225" t="s">
        <v>20</v>
      </c>
      <c r="K51" s="227">
        <v>0</v>
      </c>
      <c r="L51" s="356">
        <f>(I51-H51)/30</f>
        <v>11.366666666666667</v>
      </c>
      <c r="M51" s="6" t="s">
        <v>741</v>
      </c>
      <c r="N51" s="228" t="s">
        <v>50</v>
      </c>
      <c r="O51" s="357">
        <v>34080420</v>
      </c>
      <c r="P51" s="25">
        <v>65</v>
      </c>
      <c r="Q51" s="499" t="s">
        <v>744</v>
      </c>
      <c r="R51" s="8"/>
      <c r="S51" s="326"/>
      <c r="T51" s="326"/>
      <c r="U51" s="326"/>
      <c r="V51" s="326"/>
      <c r="W51" s="326"/>
      <c r="X51" s="326"/>
      <c r="Y51" s="326"/>
      <c r="Z51" s="326"/>
    </row>
    <row r="52" spans="1:26" s="353" customFormat="1" ht="28.5" x14ac:dyDescent="0.25">
      <c r="A52" s="503">
        <v>3</v>
      </c>
      <c r="B52" s="4" t="s">
        <v>737</v>
      </c>
      <c r="C52" s="4" t="s">
        <v>737</v>
      </c>
      <c r="D52" s="4" t="s">
        <v>683</v>
      </c>
      <c r="E52" s="4" t="s">
        <v>745</v>
      </c>
      <c r="F52" s="260" t="s">
        <v>0</v>
      </c>
      <c r="G52" s="223" t="s">
        <v>50</v>
      </c>
      <c r="H52" s="224">
        <v>40920</v>
      </c>
      <c r="I52" s="224">
        <v>41090</v>
      </c>
      <c r="J52" s="225" t="s">
        <v>20</v>
      </c>
      <c r="K52" s="227">
        <f>(I52-H52)/30</f>
        <v>5.666666666666667</v>
      </c>
      <c r="L52" s="356"/>
      <c r="M52" s="6">
        <v>100</v>
      </c>
      <c r="N52" s="228" t="s">
        <v>50</v>
      </c>
      <c r="O52" s="357">
        <v>31500345</v>
      </c>
      <c r="P52" s="25">
        <v>66</v>
      </c>
      <c r="Q52" s="712"/>
      <c r="R52" s="8"/>
      <c r="S52" s="326"/>
      <c r="T52" s="326"/>
      <c r="U52" s="326"/>
      <c r="V52" s="326"/>
      <c r="W52" s="326"/>
      <c r="X52" s="326"/>
      <c r="Y52" s="326"/>
      <c r="Z52" s="326"/>
    </row>
    <row r="53" spans="1:26" s="353" customFormat="1" ht="270.75" x14ac:dyDescent="0.25">
      <c r="A53" s="147">
        <v>4</v>
      </c>
      <c r="B53" s="148" t="s">
        <v>737</v>
      </c>
      <c r="C53" s="148" t="s">
        <v>737</v>
      </c>
      <c r="D53" s="148" t="s">
        <v>683</v>
      </c>
      <c r="E53" s="148" t="s">
        <v>746</v>
      </c>
      <c r="F53" s="713" t="s">
        <v>0</v>
      </c>
      <c r="G53" s="714" t="s">
        <v>50</v>
      </c>
      <c r="H53" s="715">
        <v>41091</v>
      </c>
      <c r="I53" s="715">
        <v>41273</v>
      </c>
      <c r="J53" s="716" t="s">
        <v>20</v>
      </c>
      <c r="K53" s="227">
        <f t="shared" ref="K53:K54" si="0">(I53-H53)/30</f>
        <v>6.0666666666666664</v>
      </c>
      <c r="L53" s="717"/>
      <c r="M53" s="192"/>
      <c r="N53" s="718" t="s">
        <v>50</v>
      </c>
      <c r="O53" s="719">
        <v>144000000</v>
      </c>
      <c r="P53" s="167">
        <v>67</v>
      </c>
      <c r="Q53" s="519" t="s">
        <v>747</v>
      </c>
      <c r="R53" s="8"/>
      <c r="S53" s="326"/>
      <c r="T53" s="326"/>
      <c r="U53" s="326"/>
      <c r="V53" s="326"/>
      <c r="W53" s="326"/>
      <c r="X53" s="326"/>
      <c r="Y53" s="326"/>
      <c r="Z53" s="326"/>
    </row>
    <row r="54" spans="1:26" s="353" customFormat="1" ht="171.75" customHeight="1" x14ac:dyDescent="0.25">
      <c r="A54" s="503">
        <v>5</v>
      </c>
      <c r="B54" s="148" t="s">
        <v>737</v>
      </c>
      <c r="C54" s="148" t="s">
        <v>737</v>
      </c>
      <c r="D54" s="148" t="s">
        <v>683</v>
      </c>
      <c r="E54" s="4" t="s">
        <v>748</v>
      </c>
      <c r="F54" s="260" t="s">
        <v>0</v>
      </c>
      <c r="G54" s="714" t="s">
        <v>50</v>
      </c>
      <c r="H54" s="359">
        <v>41248</v>
      </c>
      <c r="I54" s="224">
        <v>41988</v>
      </c>
      <c r="J54" s="225" t="s">
        <v>20</v>
      </c>
      <c r="K54" s="227">
        <f t="shared" si="0"/>
        <v>24.666666666666668</v>
      </c>
      <c r="L54" s="356">
        <v>0</v>
      </c>
      <c r="M54" s="6">
        <v>100</v>
      </c>
      <c r="N54" s="718" t="s">
        <v>50</v>
      </c>
      <c r="O54" s="357">
        <f>443061500+77425200-29040+38133500</f>
        <v>558591160</v>
      </c>
      <c r="P54" s="25"/>
      <c r="Q54" s="499" t="s">
        <v>749</v>
      </c>
      <c r="R54" s="8"/>
      <c r="S54" s="326"/>
      <c r="T54" s="326"/>
      <c r="U54" s="326"/>
      <c r="V54" s="326"/>
      <c r="W54" s="326"/>
      <c r="X54" s="326"/>
      <c r="Y54" s="326"/>
      <c r="Z54" s="326"/>
    </row>
    <row r="55" spans="1:26" s="353" customFormat="1" x14ac:dyDescent="0.25">
      <c r="A55" s="316"/>
      <c r="B55" s="329" t="s">
        <v>30</v>
      </c>
      <c r="C55" s="330"/>
      <c r="D55" s="317"/>
      <c r="E55" s="331"/>
      <c r="F55" s="332"/>
      <c r="G55" s="332"/>
      <c r="H55" s="332"/>
      <c r="I55" s="321"/>
      <c r="J55" s="321"/>
      <c r="K55" s="333">
        <f>SUM(K50:K54)</f>
        <v>36.400000000000006</v>
      </c>
      <c r="L55" s="334"/>
      <c r="M55" s="333">
        <v>100</v>
      </c>
      <c r="N55" s="334">
        <f>SUM(N50:N54)</f>
        <v>0</v>
      </c>
      <c r="O55" s="328"/>
      <c r="P55" s="328"/>
      <c r="Q55" s="522"/>
    </row>
    <row r="56" spans="1:26" x14ac:dyDescent="0.25">
      <c r="A56" s="335"/>
      <c r="B56" s="335"/>
      <c r="C56" s="335"/>
      <c r="D56" s="335"/>
      <c r="E56" s="336"/>
      <c r="F56" s="335"/>
      <c r="G56" s="335"/>
      <c r="H56" s="335"/>
      <c r="I56" s="335"/>
      <c r="J56" s="335"/>
      <c r="K56" s="337"/>
      <c r="L56" s="335"/>
      <c r="M56" s="335"/>
      <c r="N56" s="335"/>
      <c r="O56" s="335"/>
      <c r="P56" s="335"/>
      <c r="Q56" s="335"/>
    </row>
    <row r="57" spans="1:26" x14ac:dyDescent="0.25">
      <c r="A57" s="335"/>
      <c r="B57" s="1128" t="s">
        <v>51</v>
      </c>
      <c r="C57" s="1128" t="s">
        <v>52</v>
      </c>
      <c r="D57" s="1130" t="s">
        <v>53</v>
      </c>
      <c r="E57" s="1130"/>
      <c r="F57" s="335"/>
      <c r="G57" s="335"/>
      <c r="H57" s="338"/>
      <c r="I57" s="335"/>
      <c r="J57" s="335"/>
      <c r="K57" s="339"/>
      <c r="L57" s="339"/>
      <c r="M57" s="339"/>
      <c r="N57" s="335"/>
      <c r="O57" s="335"/>
      <c r="P57" s="335"/>
      <c r="Q57" s="335"/>
    </row>
    <row r="58" spans="1:26" ht="18.75" x14ac:dyDescent="0.25">
      <c r="A58" s="335"/>
      <c r="B58" s="1129"/>
      <c r="C58" s="1129"/>
      <c r="D58" s="512" t="s">
        <v>54</v>
      </c>
      <c r="E58" s="340" t="s">
        <v>55</v>
      </c>
      <c r="F58" s="341" t="s">
        <v>689</v>
      </c>
      <c r="G58" s="335"/>
      <c r="H58" s="342"/>
      <c r="I58" s="343"/>
      <c r="J58" s="335"/>
      <c r="K58" s="343"/>
      <c r="L58" s="339"/>
      <c r="M58" s="335"/>
      <c r="N58" s="335"/>
      <c r="O58" s="335"/>
      <c r="P58" s="335"/>
      <c r="Q58" s="335"/>
    </row>
    <row r="59" spans="1:26" ht="18.75" x14ac:dyDescent="0.25">
      <c r="A59" s="335"/>
      <c r="B59" s="341" t="s">
        <v>56</v>
      </c>
      <c r="C59" s="344">
        <f>+K55</f>
        <v>36.400000000000006</v>
      </c>
      <c r="D59" s="514" t="s">
        <v>23</v>
      </c>
      <c r="E59" s="514"/>
      <c r="F59" s="656"/>
      <c r="G59" s="720"/>
      <c r="H59" s="347"/>
      <c r="I59" s="347"/>
      <c r="J59" s="346"/>
      <c r="K59" s="335"/>
      <c r="L59" s="348" t="e">
        <f>K50+#REF!+#REF!+#REF!</f>
        <v>#REF!</v>
      </c>
      <c r="M59" s="346"/>
      <c r="N59" s="335"/>
      <c r="O59" s="335"/>
      <c r="P59" s="335"/>
      <c r="Q59" s="335"/>
    </row>
    <row r="60" spans="1:26" x14ac:dyDescent="0.25">
      <c r="A60" s="335"/>
      <c r="B60" s="341" t="s">
        <v>57</v>
      </c>
      <c r="C60" s="349">
        <f>+M55</f>
        <v>100</v>
      </c>
      <c r="D60" s="514" t="s">
        <v>23</v>
      </c>
      <c r="E60" s="514"/>
      <c r="F60" s="315"/>
      <c r="G60" s="335"/>
      <c r="H60" s="335"/>
      <c r="I60" s="335"/>
      <c r="J60" s="335"/>
      <c r="K60" s="335"/>
      <c r="L60" s="335"/>
      <c r="M60" s="335"/>
      <c r="N60" s="335"/>
      <c r="O60" s="335"/>
      <c r="P60" s="335"/>
      <c r="Q60" s="335"/>
    </row>
    <row r="61" spans="1:26" x14ac:dyDescent="0.25">
      <c r="A61" s="335"/>
      <c r="B61" s="350"/>
      <c r="C61" s="1028"/>
      <c r="D61" s="1028"/>
      <c r="E61" s="1028"/>
      <c r="F61" s="1028"/>
      <c r="G61" s="1028"/>
      <c r="H61" s="1028"/>
      <c r="I61" s="1028"/>
      <c r="J61" s="1028"/>
      <c r="K61" s="1028"/>
      <c r="L61" s="1028"/>
      <c r="M61" s="1028"/>
      <c r="N61" s="1028"/>
      <c r="O61" s="335"/>
      <c r="P61" s="335"/>
      <c r="Q61" s="335"/>
    </row>
    <row r="62" spans="1:26" ht="15.75" thickBot="1" x14ac:dyDescent="0.3"/>
    <row r="63" spans="1:26" ht="27" thickBot="1" x14ac:dyDescent="0.3">
      <c r="B63" s="1156" t="s">
        <v>58</v>
      </c>
      <c r="C63" s="1156"/>
      <c r="D63" s="1156"/>
      <c r="E63" s="1156"/>
      <c r="F63" s="1156"/>
      <c r="G63" s="1156"/>
      <c r="H63" s="1156"/>
      <c r="I63" s="1156"/>
      <c r="J63" s="1156"/>
      <c r="K63" s="1156"/>
      <c r="L63" s="1156"/>
      <c r="M63" s="1156"/>
      <c r="N63" s="1156"/>
    </row>
    <row r="66" spans="2:18" ht="90" x14ac:dyDescent="0.25">
      <c r="B66" s="667" t="s">
        <v>59</v>
      </c>
      <c r="C66" s="668" t="s">
        <v>60</v>
      </c>
      <c r="D66" s="668" t="s">
        <v>61</v>
      </c>
      <c r="E66" s="668" t="s">
        <v>62</v>
      </c>
      <c r="F66" s="668" t="s">
        <v>63</v>
      </c>
      <c r="G66" s="668" t="s">
        <v>64</v>
      </c>
      <c r="H66" s="668" t="s">
        <v>498</v>
      </c>
      <c r="I66" s="667" t="s">
        <v>65</v>
      </c>
      <c r="J66" s="668" t="s">
        <v>66</v>
      </c>
      <c r="K66" s="668" t="s">
        <v>67</v>
      </c>
      <c r="L66" s="668" t="s">
        <v>68</v>
      </c>
      <c r="M66" s="668" t="s">
        <v>69</v>
      </c>
      <c r="N66" s="669" t="s">
        <v>70</v>
      </c>
      <c r="O66" s="669" t="s">
        <v>71</v>
      </c>
      <c r="P66" s="1093" t="s">
        <v>21</v>
      </c>
      <c r="Q66" s="1095"/>
      <c r="R66" s="721" t="s">
        <v>72</v>
      </c>
    </row>
    <row r="67" spans="2:18" x14ac:dyDescent="0.25">
      <c r="B67" s="654" t="s">
        <v>2000</v>
      </c>
      <c r="C67" s="654" t="s">
        <v>750</v>
      </c>
      <c r="D67" s="670" t="s">
        <v>751</v>
      </c>
      <c r="E67" s="351">
        <v>100</v>
      </c>
      <c r="F67" s="316" t="s">
        <v>50</v>
      </c>
      <c r="G67" s="352" t="s">
        <v>0</v>
      </c>
      <c r="H67" s="316" t="s">
        <v>50</v>
      </c>
      <c r="I67" s="316" t="s">
        <v>50</v>
      </c>
      <c r="J67" s="316" t="s">
        <v>50</v>
      </c>
      <c r="K67" s="316" t="s">
        <v>0</v>
      </c>
      <c r="L67" s="671" t="s">
        <v>0</v>
      </c>
      <c r="M67" s="671" t="s">
        <v>0</v>
      </c>
      <c r="N67" s="671" t="s">
        <v>0</v>
      </c>
      <c r="O67" s="671" t="s">
        <v>0</v>
      </c>
      <c r="P67" s="1116"/>
      <c r="Q67" s="1117"/>
      <c r="R67" s="722" t="s">
        <v>0</v>
      </c>
    </row>
    <row r="68" spans="2:18" x14ac:dyDescent="0.25">
      <c r="B68" s="628" t="s">
        <v>73</v>
      </c>
    </row>
    <row r="69" spans="2:18" x14ac:dyDescent="0.25">
      <c r="B69" s="628" t="s">
        <v>74</v>
      </c>
    </row>
    <row r="70" spans="2:18" x14ac:dyDescent="0.25">
      <c r="B70" s="628" t="s">
        <v>75</v>
      </c>
    </row>
    <row r="72" spans="2:18" ht="15.75" thickBot="1" x14ac:dyDescent="0.3"/>
    <row r="73" spans="2:18" ht="27" thickBot="1" x14ac:dyDescent="0.3">
      <c r="B73" s="1146" t="s">
        <v>76</v>
      </c>
      <c r="C73" s="1147"/>
      <c r="D73" s="1147"/>
      <c r="E73" s="1147"/>
      <c r="F73" s="1147"/>
      <c r="G73" s="1147"/>
      <c r="H73" s="1147"/>
      <c r="I73" s="1147"/>
      <c r="J73" s="1147"/>
      <c r="K73" s="1147"/>
      <c r="L73" s="1147"/>
      <c r="M73" s="1147"/>
      <c r="N73" s="1148"/>
    </row>
    <row r="78" spans="2:18" ht="15" customHeight="1" x14ac:dyDescent="0.25">
      <c r="B78" s="1096" t="s">
        <v>77</v>
      </c>
      <c r="C78" s="1114" t="s">
        <v>78</v>
      </c>
      <c r="D78" s="1114" t="s">
        <v>79</v>
      </c>
      <c r="E78" s="1114" t="s">
        <v>80</v>
      </c>
      <c r="F78" s="1114" t="s">
        <v>81</v>
      </c>
      <c r="G78" s="1114" t="s">
        <v>82</v>
      </c>
      <c r="H78" s="1114" t="s">
        <v>83</v>
      </c>
      <c r="I78" s="1114" t="s">
        <v>84</v>
      </c>
      <c r="J78" s="1114" t="s">
        <v>85</v>
      </c>
      <c r="K78" s="1114"/>
      <c r="L78" s="1114"/>
      <c r="M78" s="1114" t="s">
        <v>86</v>
      </c>
      <c r="N78" s="1114" t="s">
        <v>692</v>
      </c>
      <c r="O78" s="1114" t="s">
        <v>693</v>
      </c>
      <c r="P78" s="1114" t="s">
        <v>21</v>
      </c>
      <c r="Q78" s="1114"/>
    </row>
    <row r="79" spans="2:18" x14ac:dyDescent="0.25">
      <c r="B79" s="1097"/>
      <c r="C79" s="1114"/>
      <c r="D79" s="1114"/>
      <c r="E79" s="1114"/>
      <c r="F79" s="1114"/>
      <c r="G79" s="1114"/>
      <c r="H79" s="1114"/>
      <c r="I79" s="1114"/>
      <c r="J79" s="672" t="s">
        <v>87</v>
      </c>
      <c r="K79" s="673" t="s">
        <v>88</v>
      </c>
      <c r="L79" s="674" t="s">
        <v>89</v>
      </c>
      <c r="M79" s="1114"/>
      <c r="N79" s="1114"/>
      <c r="O79" s="1114"/>
      <c r="P79" s="1114"/>
      <c r="Q79" s="1114"/>
    </row>
    <row r="80" spans="2:18" ht="153" customHeight="1" x14ac:dyDescent="0.25">
      <c r="B80" s="723" t="s">
        <v>90</v>
      </c>
      <c r="C80" s="724">
        <v>100</v>
      </c>
      <c r="D80" s="724" t="s">
        <v>752</v>
      </c>
      <c r="E80" s="724">
        <v>52545922</v>
      </c>
      <c r="F80" s="724" t="s">
        <v>753</v>
      </c>
      <c r="G80" s="724" t="s">
        <v>616</v>
      </c>
      <c r="H80" s="725">
        <v>41909</v>
      </c>
      <c r="I80" s="498" t="s">
        <v>50</v>
      </c>
      <c r="J80" s="726" t="s">
        <v>754</v>
      </c>
      <c r="K80" s="727" t="s">
        <v>755</v>
      </c>
      <c r="L80" s="726" t="s">
        <v>700</v>
      </c>
      <c r="M80" s="661" t="s">
        <v>0</v>
      </c>
      <c r="N80" s="661" t="s">
        <v>0</v>
      </c>
      <c r="O80" s="661" t="s">
        <v>0</v>
      </c>
      <c r="P80" s="1153" t="s">
        <v>739</v>
      </c>
      <c r="Q80" s="1153"/>
    </row>
    <row r="81" spans="2:17" ht="225" x14ac:dyDescent="0.25">
      <c r="B81" s="675" t="s">
        <v>91</v>
      </c>
      <c r="C81" s="676">
        <v>100</v>
      </c>
      <c r="D81" s="675" t="s">
        <v>756</v>
      </c>
      <c r="E81" s="728">
        <v>53073537</v>
      </c>
      <c r="F81" s="728" t="s">
        <v>512</v>
      </c>
      <c r="G81" s="675" t="s">
        <v>731</v>
      </c>
      <c r="H81" s="729">
        <v>41522</v>
      </c>
      <c r="I81" s="524">
        <v>137789</v>
      </c>
      <c r="J81" s="678" t="s">
        <v>757</v>
      </c>
      <c r="K81" s="360" t="s">
        <v>758</v>
      </c>
      <c r="L81" s="360" t="s">
        <v>759</v>
      </c>
      <c r="M81" s="671" t="s">
        <v>0</v>
      </c>
      <c r="N81" s="671" t="s">
        <v>0</v>
      </c>
      <c r="O81" s="671" t="s">
        <v>0</v>
      </c>
      <c r="P81" s="1149"/>
      <c r="Q81" s="1149"/>
    </row>
    <row r="82" spans="2:17" x14ac:dyDescent="0.25">
      <c r="B82" s="683"/>
      <c r="C82" s="684"/>
      <c r="D82" s="683"/>
      <c r="E82" s="685"/>
      <c r="F82" s="685"/>
      <c r="G82" s="683"/>
      <c r="H82" s="686"/>
      <c r="I82" s="353"/>
      <c r="J82" s="687"/>
      <c r="K82" s="305"/>
      <c r="L82" s="305"/>
      <c r="M82" s="688"/>
      <c r="N82" s="688"/>
      <c r="O82" s="688"/>
      <c r="P82" s="689"/>
      <c r="Q82" s="689"/>
    </row>
    <row r="83" spans="2:17" ht="15.75" thickBot="1" x14ac:dyDescent="0.3">
      <c r="B83" s="683"/>
      <c r="C83" s="684"/>
      <c r="D83" s="683"/>
      <c r="E83" s="685"/>
      <c r="F83" s="685"/>
      <c r="G83" s="683"/>
      <c r="H83" s="686"/>
      <c r="I83" s="353"/>
      <c r="J83" s="687"/>
      <c r="K83" s="305"/>
      <c r="L83" s="305"/>
      <c r="M83" s="688"/>
      <c r="N83" s="688"/>
      <c r="O83" s="688"/>
      <c r="P83" s="689"/>
      <c r="Q83" s="689"/>
    </row>
    <row r="84" spans="2:17" ht="27" thickBot="1" x14ac:dyDescent="0.3">
      <c r="B84" s="1146" t="s">
        <v>92</v>
      </c>
      <c r="C84" s="1147"/>
      <c r="D84" s="1147"/>
      <c r="E84" s="1147"/>
      <c r="F84" s="1147"/>
      <c r="G84" s="1147"/>
      <c r="H84" s="1147"/>
      <c r="I84" s="1147"/>
      <c r="J84" s="1147"/>
      <c r="K84" s="1147"/>
      <c r="L84" s="1147"/>
      <c r="M84" s="1147"/>
      <c r="N84" s="1148"/>
    </row>
    <row r="87" spans="2:17" ht="30" x14ac:dyDescent="0.25">
      <c r="B87" s="668" t="s">
        <v>19</v>
      </c>
      <c r="C87" s="668" t="s">
        <v>708</v>
      </c>
      <c r="D87" s="1093" t="s">
        <v>21</v>
      </c>
      <c r="E87" s="1095"/>
    </row>
    <row r="88" spans="2:17" ht="30" x14ac:dyDescent="0.25">
      <c r="B88" s="690" t="s">
        <v>709</v>
      </c>
      <c r="C88" s="691" t="s">
        <v>0</v>
      </c>
      <c r="D88" s="1150"/>
      <c r="E88" s="1150"/>
    </row>
    <row r="91" spans="2:17" ht="26.25" x14ac:dyDescent="0.25">
      <c r="B91" s="1151" t="s">
        <v>93</v>
      </c>
      <c r="C91" s="1152"/>
      <c r="D91" s="1152"/>
      <c r="E91" s="1152"/>
      <c r="F91" s="1152"/>
      <c r="G91" s="1152"/>
      <c r="H91" s="1152"/>
      <c r="I91" s="1152"/>
      <c r="J91" s="1152"/>
      <c r="K91" s="1152"/>
      <c r="L91" s="1152"/>
      <c r="M91" s="1152"/>
      <c r="N91" s="1152"/>
      <c r="O91" s="1152"/>
      <c r="P91" s="1152"/>
    </row>
    <row r="93" spans="2:17" ht="15.75" thickBot="1" x14ac:dyDescent="0.3"/>
    <row r="94" spans="2:17" ht="27" thickBot="1" x14ac:dyDescent="0.3">
      <c r="B94" s="1146" t="s">
        <v>94</v>
      </c>
      <c r="C94" s="1147"/>
      <c r="D94" s="1147"/>
      <c r="E94" s="1147"/>
      <c r="F94" s="1147"/>
      <c r="G94" s="1147"/>
      <c r="H94" s="1147"/>
      <c r="I94" s="1147"/>
      <c r="J94" s="1147"/>
      <c r="K94" s="1147"/>
      <c r="L94" s="1147"/>
      <c r="M94" s="1147"/>
      <c r="N94" s="1148"/>
    </row>
    <row r="96" spans="2:17" ht="15.75" thickBot="1" x14ac:dyDescent="0.3">
      <c r="M96" s="663"/>
      <c r="N96" s="663"/>
    </row>
    <row r="97" spans="1:18" s="308" customFormat="1" ht="60" x14ac:dyDescent="0.25">
      <c r="A97" s="631"/>
      <c r="B97" s="664" t="s">
        <v>34</v>
      </c>
      <c r="C97" s="664" t="s">
        <v>35</v>
      </c>
      <c r="D97" s="664" t="s">
        <v>36</v>
      </c>
      <c r="E97" s="664" t="s">
        <v>37</v>
      </c>
      <c r="F97" s="664" t="s">
        <v>38</v>
      </c>
      <c r="G97" s="664" t="s">
        <v>39</v>
      </c>
      <c r="H97" s="664" t="s">
        <v>40</v>
      </c>
      <c r="I97" s="664" t="s">
        <v>41</v>
      </c>
      <c r="J97" s="664" t="s">
        <v>42</v>
      </c>
      <c r="K97" s="664" t="s">
        <v>43</v>
      </c>
      <c r="L97" s="664" t="s">
        <v>44</v>
      </c>
      <c r="M97" s="665" t="s">
        <v>45</v>
      </c>
      <c r="N97" s="664" t="s">
        <v>46</v>
      </c>
      <c r="O97" s="730" t="s">
        <v>47</v>
      </c>
      <c r="P97" s="667" t="s">
        <v>48</v>
      </c>
      <c r="Q97" s="667" t="s">
        <v>49</v>
      </c>
    </row>
    <row r="98" spans="1:18" s="308" customFormat="1" ht="102.75" customHeight="1" x14ac:dyDescent="0.25">
      <c r="A98" s="506">
        <v>1</v>
      </c>
      <c r="B98" s="4" t="s">
        <v>737</v>
      </c>
      <c r="C98" s="4" t="s">
        <v>737</v>
      </c>
      <c r="D98" s="4" t="s">
        <v>683</v>
      </c>
      <c r="E98" s="4" t="s">
        <v>760</v>
      </c>
      <c r="F98" s="260" t="s">
        <v>0</v>
      </c>
      <c r="G98" s="223" t="s">
        <v>50</v>
      </c>
      <c r="H98" s="224">
        <v>38742</v>
      </c>
      <c r="I98" s="224">
        <v>39082</v>
      </c>
      <c r="J98" s="225" t="s">
        <v>20</v>
      </c>
      <c r="K98" s="263">
        <v>0</v>
      </c>
      <c r="L98" s="361">
        <f>(I98-H98)/30</f>
        <v>11.333333333333334</v>
      </c>
      <c r="M98" s="6" t="s">
        <v>741</v>
      </c>
      <c r="N98" s="228" t="s">
        <v>50</v>
      </c>
      <c r="O98" s="731">
        <v>26384600</v>
      </c>
      <c r="P98" s="25">
        <v>64</v>
      </c>
      <c r="Q98" s="503" t="s">
        <v>2001</v>
      </c>
      <c r="R98" s="293"/>
    </row>
    <row r="99" spans="1:18" s="308" customFormat="1" ht="99" customHeight="1" x14ac:dyDescent="0.25">
      <c r="A99" s="506">
        <v>2</v>
      </c>
      <c r="B99" s="4" t="s">
        <v>737</v>
      </c>
      <c r="C99" s="4" t="s">
        <v>737</v>
      </c>
      <c r="D99" s="4" t="s">
        <v>683</v>
      </c>
      <c r="E99" s="4" t="s">
        <v>762</v>
      </c>
      <c r="F99" s="260" t="s">
        <v>0</v>
      </c>
      <c r="G99" s="223" t="s">
        <v>50</v>
      </c>
      <c r="H99" s="224">
        <v>39841</v>
      </c>
      <c r="I99" s="224">
        <v>40178</v>
      </c>
      <c r="J99" s="225" t="s">
        <v>20</v>
      </c>
      <c r="K99" s="263"/>
      <c r="L99" s="361">
        <f>(I99-H99)/30</f>
        <v>11.233333333333333</v>
      </c>
      <c r="M99" s="6" t="s">
        <v>741</v>
      </c>
      <c r="N99" s="228" t="s">
        <v>50</v>
      </c>
      <c r="O99" s="731">
        <v>41480128</v>
      </c>
      <c r="P99" s="25">
        <v>65</v>
      </c>
      <c r="Q99" s="503" t="s">
        <v>2001</v>
      </c>
      <c r="R99" s="293"/>
    </row>
    <row r="100" spans="1:18" s="308" customFormat="1" ht="101.25" customHeight="1" x14ac:dyDescent="0.25">
      <c r="A100" s="732">
        <v>3</v>
      </c>
      <c r="B100" s="4" t="s">
        <v>737</v>
      </c>
      <c r="C100" s="4" t="s">
        <v>737</v>
      </c>
      <c r="D100" s="4" t="s">
        <v>683</v>
      </c>
      <c r="E100" s="4" t="s">
        <v>763</v>
      </c>
      <c r="F100" s="260" t="s">
        <v>0</v>
      </c>
      <c r="G100" s="223" t="s">
        <v>50</v>
      </c>
      <c r="H100" s="224">
        <v>40186</v>
      </c>
      <c r="I100" s="224">
        <v>40543</v>
      </c>
      <c r="J100" s="225" t="s">
        <v>20</v>
      </c>
      <c r="K100" s="263">
        <f>(I100-H100)/30</f>
        <v>11.9</v>
      </c>
      <c r="L100" s="356"/>
      <c r="M100" s="6">
        <v>120</v>
      </c>
      <c r="N100" s="228" t="s">
        <v>50</v>
      </c>
      <c r="O100" s="731">
        <v>135972991</v>
      </c>
      <c r="P100" s="25" t="s">
        <v>764</v>
      </c>
      <c r="Q100" s="214" t="s">
        <v>761</v>
      </c>
      <c r="R100" s="293"/>
    </row>
    <row r="101" spans="1:18" s="353" customFormat="1" x14ac:dyDescent="0.25">
      <c r="A101" s="316"/>
      <c r="B101" s="329" t="s">
        <v>30</v>
      </c>
      <c r="C101" s="330"/>
      <c r="D101" s="317"/>
      <c r="E101" s="331"/>
      <c r="F101" s="332"/>
      <c r="G101" s="332"/>
      <c r="H101" s="332"/>
      <c r="I101" s="321"/>
      <c r="J101" s="321"/>
      <c r="K101" s="333">
        <f>SUM(K97:K100)</f>
        <v>11.9</v>
      </c>
      <c r="L101" s="524"/>
      <c r="M101" s="333">
        <v>120</v>
      </c>
      <c r="N101" s="334"/>
      <c r="O101" s="733"/>
      <c r="P101" s="328"/>
      <c r="Q101" s="524"/>
    </row>
    <row r="102" spans="1:18" x14ac:dyDescent="0.25">
      <c r="B102" s="335"/>
      <c r="C102" s="335"/>
      <c r="D102" s="335"/>
      <c r="E102" s="336"/>
      <c r="F102" s="335"/>
      <c r="G102" s="335"/>
      <c r="H102" s="335"/>
      <c r="I102" s="335"/>
      <c r="J102" s="335"/>
      <c r="K102" s="335"/>
      <c r="L102" s="335"/>
      <c r="M102" s="335"/>
      <c r="N102" s="335"/>
      <c r="O102" s="335"/>
      <c r="P102" s="335"/>
    </row>
    <row r="103" spans="1:18" ht="18.75" x14ac:dyDescent="0.25">
      <c r="B103" s="354" t="s">
        <v>95</v>
      </c>
      <c r="C103" s="692">
        <f>K101</f>
        <v>11.9</v>
      </c>
      <c r="H103" s="346"/>
      <c r="I103" s="346"/>
      <c r="J103" s="346"/>
      <c r="K103" s="346"/>
      <c r="L103" s="346"/>
      <c r="M103" s="346"/>
      <c r="N103" s="335"/>
      <c r="O103" s="335"/>
      <c r="P103" s="335"/>
    </row>
    <row r="105" spans="1:18" ht="15.75" thickBot="1" x14ac:dyDescent="0.3"/>
    <row r="106" spans="1:18" ht="30.75" thickBot="1" x14ac:dyDescent="0.3">
      <c r="B106" s="693" t="s">
        <v>96</v>
      </c>
      <c r="C106" s="694" t="s">
        <v>97</v>
      </c>
      <c r="D106" s="693" t="s">
        <v>29</v>
      </c>
      <c r="E106" s="694" t="s">
        <v>98</v>
      </c>
    </row>
    <row r="107" spans="1:18" x14ac:dyDescent="0.25">
      <c r="B107" s="503" t="s">
        <v>99</v>
      </c>
      <c r="C107" s="362">
        <v>20</v>
      </c>
      <c r="D107" s="362">
        <v>20</v>
      </c>
      <c r="E107" s="1143">
        <f>+D107+D108+D109</f>
        <v>20</v>
      </c>
    </row>
    <row r="108" spans="1:18" x14ac:dyDescent="0.25">
      <c r="B108" s="503" t="s">
        <v>100</v>
      </c>
      <c r="C108" s="514">
        <v>30</v>
      </c>
      <c r="D108" s="514">
        <v>0</v>
      </c>
      <c r="E108" s="1144"/>
    </row>
    <row r="109" spans="1:18" ht="15.75" thickBot="1" x14ac:dyDescent="0.3">
      <c r="B109" s="503" t="s">
        <v>101</v>
      </c>
      <c r="C109" s="363">
        <v>40</v>
      </c>
      <c r="D109" s="363">
        <v>0</v>
      </c>
      <c r="E109" s="1145"/>
    </row>
    <row r="111" spans="1:18" ht="15.75" thickBot="1" x14ac:dyDescent="0.3"/>
    <row r="112" spans="1:18" ht="27" thickBot="1" x14ac:dyDescent="0.3">
      <c r="B112" s="1146" t="s">
        <v>102</v>
      </c>
      <c r="C112" s="1147"/>
      <c r="D112" s="1147"/>
      <c r="E112" s="1147"/>
      <c r="F112" s="1147"/>
      <c r="G112" s="1147"/>
      <c r="H112" s="1147"/>
      <c r="I112" s="1147"/>
      <c r="J112" s="1147"/>
      <c r="K112" s="1147"/>
      <c r="L112" s="1147"/>
      <c r="M112" s="1147"/>
      <c r="N112" s="1148"/>
    </row>
    <row r="114" spans="1:17" ht="15" customHeight="1" x14ac:dyDescent="0.25">
      <c r="B114" s="1096" t="s">
        <v>77</v>
      </c>
      <c r="C114" s="1096" t="s">
        <v>78</v>
      </c>
      <c r="D114" s="1096" t="s">
        <v>79</v>
      </c>
      <c r="E114" s="1096" t="s">
        <v>80</v>
      </c>
      <c r="F114" s="1096" t="s">
        <v>81</v>
      </c>
      <c r="G114" s="1096" t="s">
        <v>82</v>
      </c>
      <c r="H114" s="1096" t="s">
        <v>83</v>
      </c>
      <c r="I114" s="1096" t="s">
        <v>84</v>
      </c>
      <c r="J114" s="1093" t="s">
        <v>85</v>
      </c>
      <c r="K114" s="1094"/>
      <c r="L114" s="1095"/>
      <c r="M114" s="1096" t="s">
        <v>86</v>
      </c>
      <c r="N114" s="1096" t="s">
        <v>692</v>
      </c>
      <c r="O114" s="1096" t="s">
        <v>693</v>
      </c>
      <c r="P114" s="1098" t="s">
        <v>21</v>
      </c>
      <c r="Q114" s="1099"/>
    </row>
    <row r="115" spans="1:17" x14ac:dyDescent="0.25">
      <c r="B115" s="1097"/>
      <c r="C115" s="1097"/>
      <c r="D115" s="1097"/>
      <c r="E115" s="1097"/>
      <c r="F115" s="1097"/>
      <c r="G115" s="1097"/>
      <c r="H115" s="1097"/>
      <c r="I115" s="1097"/>
      <c r="J115" s="667" t="s">
        <v>87</v>
      </c>
      <c r="K115" s="667" t="s">
        <v>88</v>
      </c>
      <c r="L115" s="667" t="s">
        <v>89</v>
      </c>
      <c r="M115" s="1097"/>
      <c r="N115" s="1097"/>
      <c r="O115" s="1097"/>
      <c r="P115" s="1100"/>
      <c r="Q115" s="1101"/>
    </row>
    <row r="116" spans="1:17" s="736" customFormat="1" ht="30" customHeight="1" x14ac:dyDescent="0.25">
      <c r="A116" s="734"/>
      <c r="B116" s="676" t="s">
        <v>765</v>
      </c>
      <c r="C116" s="735" t="s">
        <v>480</v>
      </c>
      <c r="D116" s="351" t="s">
        <v>509</v>
      </c>
      <c r="E116" s="351" t="s">
        <v>509</v>
      </c>
      <c r="F116" s="351" t="s">
        <v>509</v>
      </c>
      <c r="G116" s="351" t="s">
        <v>509</v>
      </c>
      <c r="H116" s="351" t="s">
        <v>509</v>
      </c>
      <c r="I116" s="351" t="s">
        <v>509</v>
      </c>
      <c r="J116" s="351" t="s">
        <v>509</v>
      </c>
      <c r="K116" s="351" t="s">
        <v>509</v>
      </c>
      <c r="L116" s="351" t="s">
        <v>509</v>
      </c>
      <c r="M116" s="351" t="s">
        <v>509</v>
      </c>
      <c r="N116" s="351" t="s">
        <v>509</v>
      </c>
      <c r="O116" s="351" t="s">
        <v>509</v>
      </c>
      <c r="P116" s="1135"/>
      <c r="Q116" s="1136"/>
    </row>
    <row r="117" spans="1:17" s="736" customFormat="1" ht="30" customHeight="1" x14ac:dyDescent="0.25">
      <c r="A117" s="734"/>
      <c r="B117" s="676" t="s">
        <v>766</v>
      </c>
      <c r="C117" s="735" t="s">
        <v>480</v>
      </c>
      <c r="D117" s="351" t="s">
        <v>509</v>
      </c>
      <c r="E117" s="351" t="s">
        <v>509</v>
      </c>
      <c r="F117" s="351" t="s">
        <v>509</v>
      </c>
      <c r="G117" s="351" t="s">
        <v>509</v>
      </c>
      <c r="H117" s="351" t="s">
        <v>509</v>
      </c>
      <c r="I117" s="351" t="s">
        <v>509</v>
      </c>
      <c r="J117" s="351" t="s">
        <v>509</v>
      </c>
      <c r="K117" s="351" t="s">
        <v>509</v>
      </c>
      <c r="L117" s="351" t="s">
        <v>509</v>
      </c>
      <c r="M117" s="351" t="s">
        <v>509</v>
      </c>
      <c r="N117" s="351" t="s">
        <v>509</v>
      </c>
      <c r="O117" s="351" t="s">
        <v>509</v>
      </c>
      <c r="P117" s="1135"/>
      <c r="Q117" s="1136"/>
    </row>
    <row r="118" spans="1:17" s="736" customFormat="1" ht="30" customHeight="1" x14ac:dyDescent="0.25">
      <c r="A118" s="734"/>
      <c r="B118" s="676" t="s">
        <v>728</v>
      </c>
      <c r="C118" s="735" t="s">
        <v>729</v>
      </c>
      <c r="D118" s="351" t="s">
        <v>767</v>
      </c>
      <c r="E118" s="351">
        <v>51930119</v>
      </c>
      <c r="F118" s="351" t="s">
        <v>768</v>
      </c>
      <c r="G118" s="351" t="s">
        <v>769</v>
      </c>
      <c r="H118" s="355" t="s">
        <v>741</v>
      </c>
      <c r="I118" s="351" t="s">
        <v>770</v>
      </c>
      <c r="J118" s="351" t="s">
        <v>771</v>
      </c>
      <c r="K118" s="351" t="s">
        <v>772</v>
      </c>
      <c r="L118" s="351" t="s">
        <v>773</v>
      </c>
      <c r="M118" s="351" t="s">
        <v>20</v>
      </c>
      <c r="N118" s="351" t="s">
        <v>0</v>
      </c>
      <c r="O118" s="351" t="s">
        <v>0</v>
      </c>
      <c r="P118" s="1135" t="s">
        <v>2002</v>
      </c>
      <c r="Q118" s="1136"/>
    </row>
    <row r="121" spans="1:17" ht="15.75" thickBot="1" x14ac:dyDescent="0.3"/>
    <row r="122" spans="1:17" ht="30" x14ac:dyDescent="0.25">
      <c r="B122" s="659" t="s">
        <v>19</v>
      </c>
      <c r="C122" s="659" t="s">
        <v>96</v>
      </c>
      <c r="D122" s="667" t="s">
        <v>97</v>
      </c>
      <c r="E122" s="659" t="s">
        <v>29</v>
      </c>
      <c r="F122" s="694" t="s">
        <v>103</v>
      </c>
      <c r="G122" s="701"/>
    </row>
    <row r="123" spans="1:17" s="559" customFormat="1" ht="108" x14ac:dyDescent="0.2">
      <c r="A123" s="682"/>
      <c r="B123" s="1137" t="s">
        <v>104</v>
      </c>
      <c r="C123" s="702" t="s">
        <v>105</v>
      </c>
      <c r="D123" s="655">
        <v>25</v>
      </c>
      <c r="E123" s="655">
        <v>0</v>
      </c>
      <c r="F123" s="1138">
        <f>+E123+E124+E125</f>
        <v>0</v>
      </c>
      <c r="G123" s="737"/>
      <c r="H123" s="682"/>
      <c r="I123" s="682"/>
      <c r="J123" s="682"/>
      <c r="K123" s="682"/>
      <c r="L123" s="682"/>
      <c r="M123" s="682"/>
      <c r="N123" s="682"/>
      <c r="O123" s="682"/>
      <c r="P123" s="682"/>
      <c r="Q123" s="682"/>
    </row>
    <row r="124" spans="1:17" s="559" customFormat="1" ht="96" x14ac:dyDescent="0.2">
      <c r="A124" s="682"/>
      <c r="B124" s="1137"/>
      <c r="C124" s="702" t="s">
        <v>106</v>
      </c>
      <c r="D124" s="671">
        <v>25</v>
      </c>
      <c r="E124" s="655">
        <v>0</v>
      </c>
      <c r="F124" s="1139"/>
      <c r="G124" s="737"/>
      <c r="H124" s="682"/>
      <c r="I124" s="682"/>
      <c r="J124" s="682"/>
      <c r="K124" s="682"/>
      <c r="L124" s="682"/>
      <c r="M124" s="682"/>
      <c r="N124" s="682"/>
      <c r="O124" s="682"/>
      <c r="P124" s="682"/>
      <c r="Q124" s="682"/>
    </row>
    <row r="125" spans="1:17" s="559" customFormat="1" ht="60" x14ac:dyDescent="0.2">
      <c r="A125" s="682"/>
      <c r="B125" s="1137"/>
      <c r="C125" s="702" t="s">
        <v>107</v>
      </c>
      <c r="D125" s="655">
        <v>10</v>
      </c>
      <c r="E125" s="655">
        <v>0</v>
      </c>
      <c r="F125" s="1140"/>
      <c r="G125" s="737"/>
      <c r="H125" s="682"/>
      <c r="I125" s="682"/>
      <c r="J125" s="682"/>
      <c r="K125" s="682"/>
      <c r="L125" s="682"/>
      <c r="M125" s="682"/>
      <c r="N125" s="682"/>
      <c r="O125" s="682"/>
      <c r="P125" s="682"/>
      <c r="Q125" s="682"/>
    </row>
    <row r="126" spans="1:17" x14ac:dyDescent="0.25">
      <c r="C126"/>
    </row>
    <row r="129" spans="2:5" x14ac:dyDescent="0.25">
      <c r="B129" s="647" t="s">
        <v>108</v>
      </c>
    </row>
    <row r="132" spans="2:5" x14ac:dyDescent="0.25">
      <c r="B132" s="658" t="s">
        <v>19</v>
      </c>
      <c r="C132" s="658" t="s">
        <v>28</v>
      </c>
      <c r="D132" s="659" t="s">
        <v>29</v>
      </c>
      <c r="E132" s="659" t="s">
        <v>30</v>
      </c>
    </row>
    <row r="133" spans="2:5" ht="42.75" x14ac:dyDescent="0.25">
      <c r="B133" s="704" t="s">
        <v>735</v>
      </c>
      <c r="C133" s="705">
        <v>40</v>
      </c>
      <c r="D133" s="691">
        <f>+E107</f>
        <v>20</v>
      </c>
      <c r="E133" s="1141">
        <f>+D133+D134</f>
        <v>20</v>
      </c>
    </row>
    <row r="134" spans="2:5" ht="71.25" x14ac:dyDescent="0.25">
      <c r="B134" s="704" t="s">
        <v>736</v>
      </c>
      <c r="C134" s="705">
        <v>60</v>
      </c>
      <c r="D134" s="691">
        <v>0</v>
      </c>
      <c r="E134" s="1142"/>
    </row>
  </sheetData>
  <mergeCells count="61">
    <mergeCell ref="C9:N9"/>
    <mergeCell ref="B2:P2"/>
    <mergeCell ref="B4:P4"/>
    <mergeCell ref="A5:L5"/>
    <mergeCell ref="C7:N7"/>
    <mergeCell ref="C8:N8"/>
    <mergeCell ref="P66:Q66"/>
    <mergeCell ref="C10:N10"/>
    <mergeCell ref="C11:E11"/>
    <mergeCell ref="B15:C22"/>
    <mergeCell ref="B23:C23"/>
    <mergeCell ref="E41:E42"/>
    <mergeCell ref="M46:N46"/>
    <mergeCell ref="B57:B58"/>
    <mergeCell ref="C57:C58"/>
    <mergeCell ref="D57:E57"/>
    <mergeCell ref="C61:N61"/>
    <mergeCell ref="B63:N63"/>
    <mergeCell ref="P78:Q79"/>
    <mergeCell ref="P80:Q80"/>
    <mergeCell ref="P67:Q67"/>
    <mergeCell ref="B73:N73"/>
    <mergeCell ref="B78:B79"/>
    <mergeCell ref="C78:C79"/>
    <mergeCell ref="D78:D79"/>
    <mergeCell ref="E78:E79"/>
    <mergeCell ref="F78:F79"/>
    <mergeCell ref="G78:G79"/>
    <mergeCell ref="H78:H79"/>
    <mergeCell ref="I78:I79"/>
    <mergeCell ref="B94:N94"/>
    <mergeCell ref="J78:L78"/>
    <mergeCell ref="M78:M79"/>
    <mergeCell ref="N78:N79"/>
    <mergeCell ref="O78:O79"/>
    <mergeCell ref="P81:Q81"/>
    <mergeCell ref="B84:N84"/>
    <mergeCell ref="D87:E87"/>
    <mergeCell ref="D88:E88"/>
    <mergeCell ref="B91:P91"/>
    <mergeCell ref="P116:Q116"/>
    <mergeCell ref="E107:E109"/>
    <mergeCell ref="B112:N112"/>
    <mergeCell ref="B114:B115"/>
    <mergeCell ref="C114:C115"/>
    <mergeCell ref="D114:D115"/>
    <mergeCell ref="E114:E115"/>
    <mergeCell ref="F114:F115"/>
    <mergeCell ref="G114:G115"/>
    <mergeCell ref="H114:H115"/>
    <mergeCell ref="I114:I115"/>
    <mergeCell ref="J114:L114"/>
    <mergeCell ref="M114:M115"/>
    <mergeCell ref="N114:N115"/>
    <mergeCell ref="O114:O115"/>
    <mergeCell ref="P114:Q115"/>
    <mergeCell ref="P117:Q117"/>
    <mergeCell ref="P118:Q118"/>
    <mergeCell ref="B123:B125"/>
    <mergeCell ref="F123:F125"/>
    <mergeCell ref="E133:E134"/>
  </mergeCells>
  <dataValidations count="2">
    <dataValidation type="list" allowBlank="1" showInputMessage="1" showErrorMessage="1" sqref="WVE983050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50 WBM983050 VRQ983050 VHU983050 UXY983050 UOC983050 UEG983050 TUK983050 TKO983050 TAS983050 SQW983050 SHA983050 RXE983050 RNI983050 RDM983050 QTQ983050 QJU983050 PZY983050 PQC983050 PGG983050 OWK983050 OMO983050 OCS983050 NSW983050 NJA983050 MZE983050 MPI983050 MFM983050 LVQ983050 LLU983050 LBY983050 KSC983050 KIG983050 JYK983050 JOO983050 JES983050 IUW983050 ILA983050 IBE983050 HRI983050 HHM983050 GXQ983050 GNU983050 GDY983050 FUC983050 FKG983050 FAK983050 EQO983050 EGS983050 DWW983050 DNA983050 DDE983050 CTI983050 CJM983050 BZQ983050 BPU983050 BFY983050 AWC983050 AMG983050 ACK983050 SO983050 IS983050 A983050 WVE917514 WLI917514 WBM917514 VRQ917514 VHU917514 UXY917514 UOC917514 UEG917514 TUK917514 TKO917514 TAS917514 SQW917514 SHA917514 RXE917514 RNI917514 RDM917514 QTQ917514 QJU917514 PZY917514 PQC917514 PGG917514 OWK917514 OMO917514 OCS917514 NSW917514 NJA917514 MZE917514 MPI917514 MFM917514 LVQ917514 LLU917514 LBY917514 KSC917514 KIG917514 JYK917514 JOO917514 JES917514 IUW917514 ILA917514 IBE917514 HRI917514 HHM917514 GXQ917514 GNU917514 GDY917514 FUC917514 FKG917514 FAK917514 EQO917514 EGS917514 DWW917514 DNA917514 DDE917514 CTI917514 CJM917514 BZQ917514 BPU917514 BFY917514 AWC917514 AMG917514 ACK917514 SO917514 IS917514 A917514 WVE851978 WLI851978 WBM851978 VRQ851978 VHU851978 UXY851978 UOC851978 UEG851978 TUK851978 TKO851978 TAS851978 SQW851978 SHA851978 RXE851978 RNI851978 RDM851978 QTQ851978 QJU851978 PZY851978 PQC851978 PGG851978 OWK851978 OMO851978 OCS851978 NSW851978 NJA851978 MZE851978 MPI851978 MFM851978 LVQ851978 LLU851978 LBY851978 KSC851978 KIG851978 JYK851978 JOO851978 JES851978 IUW851978 ILA851978 IBE851978 HRI851978 HHM851978 GXQ851978 GNU851978 GDY851978 FUC851978 FKG851978 FAK851978 EQO851978 EGS851978 DWW851978 DNA851978 DDE851978 CTI851978 CJM851978 BZQ851978 BPU851978 BFY851978 AWC851978 AMG851978 ACK851978 SO851978 IS851978 A851978 WVE786442 WLI786442 WBM786442 VRQ786442 VHU786442 UXY786442 UOC786442 UEG786442 TUK786442 TKO786442 TAS786442 SQW786442 SHA786442 RXE786442 RNI786442 RDM786442 QTQ786442 QJU786442 PZY786442 PQC786442 PGG786442 OWK786442 OMO786442 OCS786442 NSW786442 NJA786442 MZE786442 MPI786442 MFM786442 LVQ786442 LLU786442 LBY786442 KSC786442 KIG786442 JYK786442 JOO786442 JES786442 IUW786442 ILA786442 IBE786442 HRI786442 HHM786442 GXQ786442 GNU786442 GDY786442 FUC786442 FKG786442 FAK786442 EQO786442 EGS786442 DWW786442 DNA786442 DDE786442 CTI786442 CJM786442 BZQ786442 BPU786442 BFY786442 AWC786442 AMG786442 ACK786442 SO786442 IS786442 A786442 WVE720906 WLI720906 WBM720906 VRQ720906 VHU720906 UXY720906 UOC720906 UEG720906 TUK720906 TKO720906 TAS720906 SQW720906 SHA720906 RXE720906 RNI720906 RDM720906 QTQ720906 QJU720906 PZY720906 PQC720906 PGG720906 OWK720906 OMO720906 OCS720906 NSW720906 NJA720906 MZE720906 MPI720906 MFM720906 LVQ720906 LLU720906 LBY720906 KSC720906 KIG720906 JYK720906 JOO720906 JES720906 IUW720906 ILA720906 IBE720906 HRI720906 HHM720906 GXQ720906 GNU720906 GDY720906 FUC720906 FKG720906 FAK720906 EQO720906 EGS720906 DWW720906 DNA720906 DDE720906 CTI720906 CJM720906 BZQ720906 BPU720906 BFY720906 AWC720906 AMG720906 ACK720906 SO720906 IS720906 A720906 WVE655370 WLI655370 WBM655370 VRQ655370 VHU655370 UXY655370 UOC655370 UEG655370 TUK655370 TKO655370 TAS655370 SQW655370 SHA655370 RXE655370 RNI655370 RDM655370 QTQ655370 QJU655370 PZY655370 PQC655370 PGG655370 OWK655370 OMO655370 OCS655370 NSW655370 NJA655370 MZE655370 MPI655370 MFM655370 LVQ655370 LLU655370 LBY655370 KSC655370 KIG655370 JYK655370 JOO655370 JES655370 IUW655370 ILA655370 IBE655370 HRI655370 HHM655370 GXQ655370 GNU655370 GDY655370 FUC655370 FKG655370 FAK655370 EQO655370 EGS655370 DWW655370 DNA655370 DDE655370 CTI655370 CJM655370 BZQ655370 BPU655370 BFY655370 AWC655370 AMG655370 ACK655370 SO655370 IS655370 A655370 WVE589834 WLI589834 WBM589834 VRQ589834 VHU589834 UXY589834 UOC589834 UEG589834 TUK589834 TKO589834 TAS589834 SQW589834 SHA589834 RXE589834 RNI589834 RDM589834 QTQ589834 QJU589834 PZY589834 PQC589834 PGG589834 OWK589834 OMO589834 OCS589834 NSW589834 NJA589834 MZE589834 MPI589834 MFM589834 LVQ589834 LLU589834 LBY589834 KSC589834 KIG589834 JYK589834 JOO589834 JES589834 IUW589834 ILA589834 IBE589834 HRI589834 HHM589834 GXQ589834 GNU589834 GDY589834 FUC589834 FKG589834 FAK589834 EQO589834 EGS589834 DWW589834 DNA589834 DDE589834 CTI589834 CJM589834 BZQ589834 BPU589834 BFY589834 AWC589834 AMG589834 ACK589834 SO589834 IS589834 A589834 WVE524298 WLI524298 WBM524298 VRQ524298 VHU524298 UXY524298 UOC524298 UEG524298 TUK524298 TKO524298 TAS524298 SQW524298 SHA524298 RXE524298 RNI524298 RDM524298 QTQ524298 QJU524298 PZY524298 PQC524298 PGG524298 OWK524298 OMO524298 OCS524298 NSW524298 NJA524298 MZE524298 MPI524298 MFM524298 LVQ524298 LLU524298 LBY524298 KSC524298 KIG524298 JYK524298 JOO524298 JES524298 IUW524298 ILA524298 IBE524298 HRI524298 HHM524298 GXQ524298 GNU524298 GDY524298 FUC524298 FKG524298 FAK524298 EQO524298 EGS524298 DWW524298 DNA524298 DDE524298 CTI524298 CJM524298 BZQ524298 BPU524298 BFY524298 AWC524298 AMG524298 ACK524298 SO524298 IS524298 A524298 WVE458762 WLI458762 WBM458762 VRQ458762 VHU458762 UXY458762 UOC458762 UEG458762 TUK458762 TKO458762 TAS458762 SQW458762 SHA458762 RXE458762 RNI458762 RDM458762 QTQ458762 QJU458762 PZY458762 PQC458762 PGG458762 OWK458762 OMO458762 OCS458762 NSW458762 NJA458762 MZE458762 MPI458762 MFM458762 LVQ458762 LLU458762 LBY458762 KSC458762 KIG458762 JYK458762 JOO458762 JES458762 IUW458762 ILA458762 IBE458762 HRI458762 HHM458762 GXQ458762 GNU458762 GDY458762 FUC458762 FKG458762 FAK458762 EQO458762 EGS458762 DWW458762 DNA458762 DDE458762 CTI458762 CJM458762 BZQ458762 BPU458762 BFY458762 AWC458762 AMG458762 ACK458762 SO458762 IS458762 A458762 WVE393226 WLI393226 WBM393226 VRQ393226 VHU393226 UXY393226 UOC393226 UEG393226 TUK393226 TKO393226 TAS393226 SQW393226 SHA393226 RXE393226 RNI393226 RDM393226 QTQ393226 QJU393226 PZY393226 PQC393226 PGG393226 OWK393226 OMO393226 OCS393226 NSW393226 NJA393226 MZE393226 MPI393226 MFM393226 LVQ393226 LLU393226 LBY393226 KSC393226 KIG393226 JYK393226 JOO393226 JES393226 IUW393226 ILA393226 IBE393226 HRI393226 HHM393226 GXQ393226 GNU393226 GDY393226 FUC393226 FKG393226 FAK393226 EQO393226 EGS393226 DWW393226 DNA393226 DDE393226 CTI393226 CJM393226 BZQ393226 BPU393226 BFY393226 AWC393226 AMG393226 ACK393226 SO393226 IS393226 A393226 WVE327690 WLI327690 WBM327690 VRQ327690 VHU327690 UXY327690 UOC327690 UEG327690 TUK327690 TKO327690 TAS327690 SQW327690 SHA327690 RXE327690 RNI327690 RDM327690 QTQ327690 QJU327690 PZY327690 PQC327690 PGG327690 OWK327690 OMO327690 OCS327690 NSW327690 NJA327690 MZE327690 MPI327690 MFM327690 LVQ327690 LLU327690 LBY327690 KSC327690 KIG327690 JYK327690 JOO327690 JES327690 IUW327690 ILA327690 IBE327690 HRI327690 HHM327690 GXQ327690 GNU327690 GDY327690 FUC327690 FKG327690 FAK327690 EQO327690 EGS327690 DWW327690 DNA327690 DDE327690 CTI327690 CJM327690 BZQ327690 BPU327690 BFY327690 AWC327690 AMG327690 ACK327690 SO327690 IS327690 A327690 WVE262154 WLI262154 WBM262154 VRQ262154 VHU262154 UXY262154 UOC262154 UEG262154 TUK262154 TKO262154 TAS262154 SQW262154 SHA262154 RXE262154 RNI262154 RDM262154 QTQ262154 QJU262154 PZY262154 PQC262154 PGG262154 OWK262154 OMO262154 OCS262154 NSW262154 NJA262154 MZE262154 MPI262154 MFM262154 LVQ262154 LLU262154 LBY262154 KSC262154 KIG262154 JYK262154 JOO262154 JES262154 IUW262154 ILA262154 IBE262154 HRI262154 HHM262154 GXQ262154 GNU262154 GDY262154 FUC262154 FKG262154 FAK262154 EQO262154 EGS262154 DWW262154 DNA262154 DDE262154 CTI262154 CJM262154 BZQ262154 BPU262154 BFY262154 AWC262154 AMG262154 ACK262154 SO262154 IS262154 A262154 WVE196618 WLI196618 WBM196618 VRQ196618 VHU196618 UXY196618 UOC196618 UEG196618 TUK196618 TKO196618 TAS196618 SQW196618 SHA196618 RXE196618 RNI196618 RDM196618 QTQ196618 QJU196618 PZY196618 PQC196618 PGG196618 OWK196618 OMO196618 OCS196618 NSW196618 NJA196618 MZE196618 MPI196618 MFM196618 LVQ196618 LLU196618 LBY196618 KSC196618 KIG196618 JYK196618 JOO196618 JES196618 IUW196618 ILA196618 IBE196618 HRI196618 HHM196618 GXQ196618 GNU196618 GDY196618 FUC196618 FKG196618 FAK196618 EQO196618 EGS196618 DWW196618 DNA196618 DDE196618 CTI196618 CJM196618 BZQ196618 BPU196618 BFY196618 AWC196618 AMG196618 ACK196618 SO196618 IS196618 A196618 WVE131082 WLI131082 WBM131082 VRQ131082 VHU131082 UXY131082 UOC131082 UEG131082 TUK131082 TKO131082 TAS131082 SQW131082 SHA131082 RXE131082 RNI131082 RDM131082 QTQ131082 QJU131082 PZY131082 PQC131082 PGG131082 OWK131082 OMO131082 OCS131082 NSW131082 NJA131082 MZE131082 MPI131082 MFM131082 LVQ131082 LLU131082 LBY131082 KSC131082 KIG131082 JYK131082 JOO131082 JES131082 IUW131082 ILA131082 IBE131082 HRI131082 HHM131082 GXQ131082 GNU131082 GDY131082 FUC131082 FKG131082 FAK131082 EQO131082 EGS131082 DWW131082 DNA131082 DDE131082 CTI131082 CJM131082 BZQ131082 BPU131082 BFY131082 AWC131082 AMG131082 ACK131082 SO131082 IS131082 A131082 WVE65546 WLI65546 WBM65546 VRQ65546 VHU65546 UXY65546 UOC65546 UEG65546 TUK65546 TKO65546 TAS65546 SQW65546 SHA65546 RXE65546 RNI65546 RDM65546 QTQ65546 QJU65546 PZY65546 PQC65546 PGG65546 OWK65546 OMO65546 OCS65546 NSW65546 NJA65546 MZE65546 MPI65546 MFM65546 LVQ65546 LLU65546 LBY65546 KSC65546 KIG65546 JYK65546 JOO65546 JES65546 IUW65546 ILA65546 IBE65546 HRI65546 HHM65546 GXQ65546 GNU65546 GDY65546 FUC65546 FKG65546 FAK65546 EQO65546 EGS65546 DWW65546 DNA65546 DDE65546 CTI65546 CJM65546 BZQ65546 BPU65546 BFY65546 AWC65546 AMG65546 ACK65546 SO65546 IS65546 A65546">
      <formula1>"1,2,3,4,5"</formula1>
    </dataValidation>
    <dataValidation type="decimal" allowBlank="1" showInputMessage="1" showErrorMessage="1" sqref="WVH983050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50 VRT983050 VHX983050 UYB983050 UOF983050 UEJ983050 TUN983050 TKR983050 TAV983050 SQZ983050 SHD983050 RXH983050 RNL983050 RDP983050 QTT983050 QJX983050 QAB983050 PQF983050 PGJ983050 OWN983050 OMR983050 OCV983050 NSZ983050 NJD983050 MZH983050 MPL983050 MFP983050 LVT983050 LLX983050 LCB983050 KSF983050 KIJ983050 JYN983050 JOR983050 JEV983050 IUZ983050 ILD983050 IBH983050 HRL983050 HHP983050 GXT983050 GNX983050 GEB983050 FUF983050 FKJ983050 FAN983050 EQR983050 EGV983050 DWZ983050 DND983050 DDH983050 CTL983050 CJP983050 BZT983050 BPX983050 BGB983050 AWF983050 AMJ983050 ACN983050 SR983050 IV983050 C983050 WVH917514 WLL917514 WBP917514 VRT917514 VHX917514 UYB917514 UOF917514 UEJ917514 TUN917514 TKR917514 TAV917514 SQZ917514 SHD917514 RXH917514 RNL917514 RDP917514 QTT917514 QJX917514 QAB917514 PQF917514 PGJ917514 OWN917514 OMR917514 OCV917514 NSZ917514 NJD917514 MZH917514 MPL917514 MFP917514 LVT917514 LLX917514 LCB917514 KSF917514 KIJ917514 JYN917514 JOR917514 JEV917514 IUZ917514 ILD917514 IBH917514 HRL917514 HHP917514 GXT917514 GNX917514 GEB917514 FUF917514 FKJ917514 FAN917514 EQR917514 EGV917514 DWZ917514 DND917514 DDH917514 CTL917514 CJP917514 BZT917514 BPX917514 BGB917514 AWF917514 AMJ917514 ACN917514 SR917514 IV917514 C917514 WVH851978 WLL851978 WBP851978 VRT851978 VHX851978 UYB851978 UOF851978 UEJ851978 TUN851978 TKR851978 TAV851978 SQZ851978 SHD851978 RXH851978 RNL851978 RDP851978 QTT851978 QJX851978 QAB851978 PQF851978 PGJ851978 OWN851978 OMR851978 OCV851978 NSZ851978 NJD851978 MZH851978 MPL851978 MFP851978 LVT851978 LLX851978 LCB851978 KSF851978 KIJ851978 JYN851978 JOR851978 JEV851978 IUZ851978 ILD851978 IBH851978 HRL851978 HHP851978 GXT851978 GNX851978 GEB851978 FUF851978 FKJ851978 FAN851978 EQR851978 EGV851978 DWZ851978 DND851978 DDH851978 CTL851978 CJP851978 BZT851978 BPX851978 BGB851978 AWF851978 AMJ851978 ACN851978 SR851978 IV851978 C851978 WVH786442 WLL786442 WBP786442 VRT786442 VHX786442 UYB786442 UOF786442 UEJ786442 TUN786442 TKR786442 TAV786442 SQZ786442 SHD786442 RXH786442 RNL786442 RDP786442 QTT786442 QJX786442 QAB786442 PQF786442 PGJ786442 OWN786442 OMR786442 OCV786442 NSZ786442 NJD786442 MZH786442 MPL786442 MFP786442 LVT786442 LLX786442 LCB786442 KSF786442 KIJ786442 JYN786442 JOR786442 JEV786442 IUZ786442 ILD786442 IBH786442 HRL786442 HHP786442 GXT786442 GNX786442 GEB786442 FUF786442 FKJ786442 FAN786442 EQR786442 EGV786442 DWZ786442 DND786442 DDH786442 CTL786442 CJP786442 BZT786442 BPX786442 BGB786442 AWF786442 AMJ786442 ACN786442 SR786442 IV786442 C786442 WVH720906 WLL720906 WBP720906 VRT720906 VHX720906 UYB720906 UOF720906 UEJ720906 TUN720906 TKR720906 TAV720906 SQZ720906 SHD720906 RXH720906 RNL720906 RDP720906 QTT720906 QJX720906 QAB720906 PQF720906 PGJ720906 OWN720906 OMR720906 OCV720906 NSZ720906 NJD720906 MZH720906 MPL720906 MFP720906 LVT720906 LLX720906 LCB720906 KSF720906 KIJ720906 JYN720906 JOR720906 JEV720906 IUZ720906 ILD720906 IBH720906 HRL720906 HHP720906 GXT720906 GNX720906 GEB720906 FUF720906 FKJ720906 FAN720906 EQR720906 EGV720906 DWZ720906 DND720906 DDH720906 CTL720906 CJP720906 BZT720906 BPX720906 BGB720906 AWF720906 AMJ720906 ACN720906 SR720906 IV720906 C720906 WVH655370 WLL655370 WBP655370 VRT655370 VHX655370 UYB655370 UOF655370 UEJ655370 TUN655370 TKR655370 TAV655370 SQZ655370 SHD655370 RXH655370 RNL655370 RDP655370 QTT655370 QJX655370 QAB655370 PQF655370 PGJ655370 OWN655370 OMR655370 OCV655370 NSZ655370 NJD655370 MZH655370 MPL655370 MFP655370 LVT655370 LLX655370 LCB655370 KSF655370 KIJ655370 JYN655370 JOR655370 JEV655370 IUZ655370 ILD655370 IBH655370 HRL655370 HHP655370 GXT655370 GNX655370 GEB655370 FUF655370 FKJ655370 FAN655370 EQR655370 EGV655370 DWZ655370 DND655370 DDH655370 CTL655370 CJP655370 BZT655370 BPX655370 BGB655370 AWF655370 AMJ655370 ACN655370 SR655370 IV655370 C655370 WVH589834 WLL589834 WBP589834 VRT589834 VHX589834 UYB589834 UOF589834 UEJ589834 TUN589834 TKR589834 TAV589834 SQZ589834 SHD589834 RXH589834 RNL589834 RDP589834 QTT589834 QJX589834 QAB589834 PQF589834 PGJ589834 OWN589834 OMR589834 OCV589834 NSZ589834 NJD589834 MZH589834 MPL589834 MFP589834 LVT589834 LLX589834 LCB589834 KSF589834 KIJ589834 JYN589834 JOR589834 JEV589834 IUZ589834 ILD589834 IBH589834 HRL589834 HHP589834 GXT589834 GNX589834 GEB589834 FUF589834 FKJ589834 FAN589834 EQR589834 EGV589834 DWZ589834 DND589834 DDH589834 CTL589834 CJP589834 BZT589834 BPX589834 BGB589834 AWF589834 AMJ589834 ACN589834 SR589834 IV589834 C589834 WVH524298 WLL524298 WBP524298 VRT524298 VHX524298 UYB524298 UOF524298 UEJ524298 TUN524298 TKR524298 TAV524298 SQZ524298 SHD524298 RXH524298 RNL524298 RDP524298 QTT524298 QJX524298 QAB524298 PQF524298 PGJ524298 OWN524298 OMR524298 OCV524298 NSZ524298 NJD524298 MZH524298 MPL524298 MFP524298 LVT524298 LLX524298 LCB524298 KSF524298 KIJ524298 JYN524298 JOR524298 JEV524298 IUZ524298 ILD524298 IBH524298 HRL524298 HHP524298 GXT524298 GNX524298 GEB524298 FUF524298 FKJ524298 FAN524298 EQR524298 EGV524298 DWZ524298 DND524298 DDH524298 CTL524298 CJP524298 BZT524298 BPX524298 BGB524298 AWF524298 AMJ524298 ACN524298 SR524298 IV524298 C524298 WVH458762 WLL458762 WBP458762 VRT458762 VHX458762 UYB458762 UOF458762 UEJ458762 TUN458762 TKR458762 TAV458762 SQZ458762 SHD458762 RXH458762 RNL458762 RDP458762 QTT458762 QJX458762 QAB458762 PQF458762 PGJ458762 OWN458762 OMR458762 OCV458762 NSZ458762 NJD458762 MZH458762 MPL458762 MFP458762 LVT458762 LLX458762 LCB458762 KSF458762 KIJ458762 JYN458762 JOR458762 JEV458762 IUZ458762 ILD458762 IBH458762 HRL458762 HHP458762 GXT458762 GNX458762 GEB458762 FUF458762 FKJ458762 FAN458762 EQR458762 EGV458762 DWZ458762 DND458762 DDH458762 CTL458762 CJP458762 BZT458762 BPX458762 BGB458762 AWF458762 AMJ458762 ACN458762 SR458762 IV458762 C458762 WVH393226 WLL393226 WBP393226 VRT393226 VHX393226 UYB393226 UOF393226 UEJ393226 TUN393226 TKR393226 TAV393226 SQZ393226 SHD393226 RXH393226 RNL393226 RDP393226 QTT393226 QJX393226 QAB393226 PQF393226 PGJ393226 OWN393226 OMR393226 OCV393226 NSZ393226 NJD393226 MZH393226 MPL393226 MFP393226 LVT393226 LLX393226 LCB393226 KSF393226 KIJ393226 JYN393226 JOR393226 JEV393226 IUZ393226 ILD393226 IBH393226 HRL393226 HHP393226 GXT393226 GNX393226 GEB393226 FUF393226 FKJ393226 FAN393226 EQR393226 EGV393226 DWZ393226 DND393226 DDH393226 CTL393226 CJP393226 BZT393226 BPX393226 BGB393226 AWF393226 AMJ393226 ACN393226 SR393226 IV393226 C393226 WVH327690 WLL327690 WBP327690 VRT327690 VHX327690 UYB327690 UOF327690 UEJ327690 TUN327690 TKR327690 TAV327690 SQZ327690 SHD327690 RXH327690 RNL327690 RDP327690 QTT327690 QJX327690 QAB327690 PQF327690 PGJ327690 OWN327690 OMR327690 OCV327690 NSZ327690 NJD327690 MZH327690 MPL327690 MFP327690 LVT327690 LLX327690 LCB327690 KSF327690 KIJ327690 JYN327690 JOR327690 JEV327690 IUZ327690 ILD327690 IBH327690 HRL327690 HHP327690 GXT327690 GNX327690 GEB327690 FUF327690 FKJ327690 FAN327690 EQR327690 EGV327690 DWZ327690 DND327690 DDH327690 CTL327690 CJP327690 BZT327690 BPX327690 BGB327690 AWF327690 AMJ327690 ACN327690 SR327690 IV327690 C327690 WVH262154 WLL262154 WBP262154 VRT262154 VHX262154 UYB262154 UOF262154 UEJ262154 TUN262154 TKR262154 TAV262154 SQZ262154 SHD262154 RXH262154 RNL262154 RDP262154 QTT262154 QJX262154 QAB262154 PQF262154 PGJ262154 OWN262154 OMR262154 OCV262154 NSZ262154 NJD262154 MZH262154 MPL262154 MFP262154 LVT262154 LLX262154 LCB262154 KSF262154 KIJ262154 JYN262154 JOR262154 JEV262154 IUZ262154 ILD262154 IBH262154 HRL262154 HHP262154 GXT262154 GNX262154 GEB262154 FUF262154 FKJ262154 FAN262154 EQR262154 EGV262154 DWZ262154 DND262154 DDH262154 CTL262154 CJP262154 BZT262154 BPX262154 BGB262154 AWF262154 AMJ262154 ACN262154 SR262154 IV262154 C262154 WVH196618 WLL196618 WBP196618 VRT196618 VHX196618 UYB196618 UOF196618 UEJ196618 TUN196618 TKR196618 TAV196618 SQZ196618 SHD196618 RXH196618 RNL196618 RDP196618 QTT196618 QJX196618 QAB196618 PQF196618 PGJ196618 OWN196618 OMR196618 OCV196618 NSZ196618 NJD196618 MZH196618 MPL196618 MFP196618 LVT196618 LLX196618 LCB196618 KSF196618 KIJ196618 JYN196618 JOR196618 JEV196618 IUZ196618 ILD196618 IBH196618 HRL196618 HHP196618 GXT196618 GNX196618 GEB196618 FUF196618 FKJ196618 FAN196618 EQR196618 EGV196618 DWZ196618 DND196618 DDH196618 CTL196618 CJP196618 BZT196618 BPX196618 BGB196618 AWF196618 AMJ196618 ACN196618 SR196618 IV196618 C196618 WVH131082 WLL131082 WBP131082 VRT131082 VHX131082 UYB131082 UOF131082 UEJ131082 TUN131082 TKR131082 TAV131082 SQZ131082 SHD131082 RXH131082 RNL131082 RDP131082 QTT131082 QJX131082 QAB131082 PQF131082 PGJ131082 OWN131082 OMR131082 OCV131082 NSZ131082 NJD131082 MZH131082 MPL131082 MFP131082 LVT131082 LLX131082 LCB131082 KSF131082 KIJ131082 JYN131082 JOR131082 JEV131082 IUZ131082 ILD131082 IBH131082 HRL131082 HHP131082 GXT131082 GNX131082 GEB131082 FUF131082 FKJ131082 FAN131082 EQR131082 EGV131082 DWZ131082 DND131082 DDH131082 CTL131082 CJP131082 BZT131082 BPX131082 BGB131082 AWF131082 AMJ131082 ACN131082 SR131082 IV131082 C131082 WVH65546 WLL65546 WBP65546 VRT65546 VHX65546 UYB65546 UOF65546 UEJ65546 TUN65546 TKR65546 TAV65546 SQZ65546 SHD65546 RXH65546 RNL65546 RDP65546 QTT65546 QJX65546 QAB65546 PQF65546 PGJ65546 OWN65546 OMR65546 OCV65546 NSZ65546 NJD65546 MZH65546 MPL65546 MFP65546 LVT65546 LLX65546 LCB65546 KSF65546 KIJ65546 JYN65546 JOR65546 JEV65546 IUZ65546 ILD65546 IBH65546 HRL65546 HHP65546 GXT65546 GNX65546 GEB65546 FUF65546 FKJ65546 FAN65546 EQR65546 EGV65546 DWZ65546 DND65546 DDH65546 CTL65546 CJP65546 BZT65546 BPX65546 BGB65546 AWF65546 AMJ65546 ACN65546 SR65546 IV65546 C65546 WLL983050">
      <formula1>0</formula1>
      <formula2>1</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opLeftCell="B106" zoomScale="80" zoomScaleNormal="80" workbookViewId="0">
      <selection activeCell="G109" sqref="G109"/>
    </sheetView>
  </sheetViews>
  <sheetFormatPr baseColWidth="10" defaultColWidth="2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21.85546875" style="31" customWidth="1"/>
    <col min="18" max="18" width="18.28515625" style="31" customWidth="1"/>
    <col min="19" max="22" width="6.42578125" style="31" customWidth="1"/>
    <col min="23" max="251" width="11.42578125" style="31" customWidth="1"/>
    <col min="252" max="252" width="1" style="31" customWidth="1"/>
    <col min="253" max="253" width="4.28515625" style="31" customWidth="1"/>
    <col min="254" max="254" width="34.7109375" style="31" customWidth="1"/>
    <col min="255" max="255" width="0" style="31" hidden="1" customWidth="1"/>
    <col min="256" max="256" width="20" style="31"/>
    <col min="257" max="257" width="3.140625" style="31" bestFit="1" customWidth="1"/>
    <col min="258" max="258" width="58.85546875" style="31" customWidth="1"/>
    <col min="259" max="259" width="31.140625" style="31" customWidth="1"/>
    <col min="260" max="260" width="26.7109375" style="31" customWidth="1"/>
    <col min="261" max="261" width="25" style="31" customWidth="1"/>
    <col min="262" max="263" width="29.7109375" style="31" customWidth="1"/>
    <col min="264" max="264" width="23" style="31" customWidth="1"/>
    <col min="265" max="265" width="27.28515625" style="31" customWidth="1"/>
    <col min="266" max="266" width="29.5703125" style="31" customWidth="1"/>
    <col min="267" max="267" width="33" style="31" customWidth="1"/>
    <col min="268" max="268" width="29.85546875" style="31" customWidth="1"/>
    <col min="269" max="269" width="26.28515625" style="31" customWidth="1"/>
    <col min="270" max="270" width="22.140625" style="31" customWidth="1"/>
    <col min="271" max="271" width="26.140625" style="31" customWidth="1"/>
    <col min="272" max="272" width="19.5703125" style="31" bestFit="1" customWidth="1"/>
    <col min="273" max="273" width="21.85546875" style="31" customWidth="1"/>
    <col min="274" max="274" width="18.28515625" style="31" customWidth="1"/>
    <col min="275" max="278" width="6.42578125" style="31" customWidth="1"/>
    <col min="279" max="507" width="11.42578125" style="31" customWidth="1"/>
    <col min="508" max="508" width="1" style="31" customWidth="1"/>
    <col min="509" max="509" width="4.28515625" style="31" customWidth="1"/>
    <col min="510" max="510" width="34.7109375" style="31" customWidth="1"/>
    <col min="511" max="511" width="0" style="31" hidden="1" customWidth="1"/>
    <col min="512" max="512" width="20" style="31"/>
    <col min="513" max="513" width="3.140625" style="31" bestFit="1" customWidth="1"/>
    <col min="514" max="514" width="58.85546875" style="31" customWidth="1"/>
    <col min="515" max="515" width="31.140625" style="31" customWidth="1"/>
    <col min="516" max="516" width="26.7109375" style="31" customWidth="1"/>
    <col min="517" max="517" width="25" style="31" customWidth="1"/>
    <col min="518" max="519" width="29.7109375" style="31" customWidth="1"/>
    <col min="520" max="520" width="23" style="31" customWidth="1"/>
    <col min="521" max="521" width="27.28515625" style="31" customWidth="1"/>
    <col min="522" max="522" width="29.5703125" style="31" customWidth="1"/>
    <col min="523" max="523" width="33" style="31" customWidth="1"/>
    <col min="524" max="524" width="29.85546875" style="31" customWidth="1"/>
    <col min="525" max="525" width="26.28515625" style="31" customWidth="1"/>
    <col min="526" max="526" width="22.140625" style="31" customWidth="1"/>
    <col min="527" max="527" width="26.140625" style="31" customWidth="1"/>
    <col min="528" max="528" width="19.5703125" style="31" bestFit="1" customWidth="1"/>
    <col min="529" max="529" width="21.85546875" style="31" customWidth="1"/>
    <col min="530" max="530" width="18.28515625" style="31" customWidth="1"/>
    <col min="531" max="534" width="6.42578125" style="31" customWidth="1"/>
    <col min="535" max="763" width="11.42578125" style="31" customWidth="1"/>
    <col min="764" max="764" width="1" style="31" customWidth="1"/>
    <col min="765" max="765" width="4.28515625" style="31" customWidth="1"/>
    <col min="766" max="766" width="34.7109375" style="31" customWidth="1"/>
    <col min="767" max="767" width="0" style="31" hidden="1" customWidth="1"/>
    <col min="768" max="768" width="20" style="31"/>
    <col min="769" max="769" width="3.140625" style="31" bestFit="1" customWidth="1"/>
    <col min="770" max="770" width="58.85546875" style="31" customWidth="1"/>
    <col min="771" max="771" width="31.140625" style="31" customWidth="1"/>
    <col min="772" max="772" width="26.7109375" style="31" customWidth="1"/>
    <col min="773" max="773" width="25" style="31" customWidth="1"/>
    <col min="774" max="775" width="29.7109375" style="31" customWidth="1"/>
    <col min="776" max="776" width="23" style="31" customWidth="1"/>
    <col min="777" max="777" width="27.28515625" style="31" customWidth="1"/>
    <col min="778" max="778" width="29.5703125" style="31" customWidth="1"/>
    <col min="779" max="779" width="33" style="31" customWidth="1"/>
    <col min="780" max="780" width="29.85546875" style="31" customWidth="1"/>
    <col min="781" max="781" width="26.28515625" style="31" customWidth="1"/>
    <col min="782" max="782" width="22.140625" style="31" customWidth="1"/>
    <col min="783" max="783" width="26.140625" style="31" customWidth="1"/>
    <col min="784" max="784" width="19.5703125" style="31" bestFit="1" customWidth="1"/>
    <col min="785" max="785" width="21.85546875" style="31" customWidth="1"/>
    <col min="786" max="786" width="18.28515625" style="31" customWidth="1"/>
    <col min="787" max="790" width="6.42578125" style="31" customWidth="1"/>
    <col min="791" max="1019" width="11.42578125" style="31" customWidth="1"/>
    <col min="1020" max="1020" width="1" style="31" customWidth="1"/>
    <col min="1021" max="1021" width="4.28515625" style="31" customWidth="1"/>
    <col min="1022" max="1022" width="34.7109375" style="31" customWidth="1"/>
    <col min="1023" max="1023" width="0" style="31" hidden="1" customWidth="1"/>
    <col min="1024" max="1024" width="20" style="31"/>
    <col min="1025" max="1025" width="3.140625" style="31" bestFit="1" customWidth="1"/>
    <col min="1026" max="1026" width="58.85546875" style="31" customWidth="1"/>
    <col min="1027" max="1027" width="31.140625" style="31" customWidth="1"/>
    <col min="1028" max="1028" width="26.7109375" style="31" customWidth="1"/>
    <col min="1029" max="1029" width="25" style="31" customWidth="1"/>
    <col min="1030" max="1031" width="29.7109375" style="31" customWidth="1"/>
    <col min="1032" max="1032" width="23" style="31" customWidth="1"/>
    <col min="1033" max="1033" width="27.28515625" style="31" customWidth="1"/>
    <col min="1034" max="1034" width="29.5703125" style="31" customWidth="1"/>
    <col min="1035" max="1035" width="33" style="31" customWidth="1"/>
    <col min="1036" max="1036" width="29.85546875" style="31" customWidth="1"/>
    <col min="1037" max="1037" width="26.28515625" style="31" customWidth="1"/>
    <col min="1038" max="1038" width="22.140625" style="31" customWidth="1"/>
    <col min="1039" max="1039" width="26.140625" style="31" customWidth="1"/>
    <col min="1040" max="1040" width="19.5703125" style="31" bestFit="1" customWidth="1"/>
    <col min="1041" max="1041" width="21.85546875" style="31" customWidth="1"/>
    <col min="1042" max="1042" width="18.28515625" style="31" customWidth="1"/>
    <col min="1043" max="1046" width="6.42578125" style="31" customWidth="1"/>
    <col min="1047" max="1275" width="11.42578125" style="31" customWidth="1"/>
    <col min="1276" max="1276" width="1" style="31" customWidth="1"/>
    <col min="1277" max="1277" width="4.28515625" style="31" customWidth="1"/>
    <col min="1278" max="1278" width="34.7109375" style="31" customWidth="1"/>
    <col min="1279" max="1279" width="0" style="31" hidden="1" customWidth="1"/>
    <col min="1280" max="1280" width="20" style="31"/>
    <col min="1281" max="1281" width="3.140625" style="31" bestFit="1" customWidth="1"/>
    <col min="1282" max="1282" width="58.85546875" style="31" customWidth="1"/>
    <col min="1283" max="1283" width="31.140625" style="31" customWidth="1"/>
    <col min="1284" max="1284" width="26.7109375" style="31" customWidth="1"/>
    <col min="1285" max="1285" width="25" style="31" customWidth="1"/>
    <col min="1286" max="1287" width="29.7109375" style="31" customWidth="1"/>
    <col min="1288" max="1288" width="23" style="31" customWidth="1"/>
    <col min="1289" max="1289" width="27.28515625" style="31" customWidth="1"/>
    <col min="1290" max="1290" width="29.5703125" style="31" customWidth="1"/>
    <col min="1291" max="1291" width="33" style="31" customWidth="1"/>
    <col min="1292" max="1292" width="29.85546875" style="31" customWidth="1"/>
    <col min="1293" max="1293" width="26.28515625" style="31" customWidth="1"/>
    <col min="1294" max="1294" width="22.140625" style="31" customWidth="1"/>
    <col min="1295" max="1295" width="26.140625" style="31" customWidth="1"/>
    <col min="1296" max="1296" width="19.5703125" style="31" bestFit="1" customWidth="1"/>
    <col min="1297" max="1297" width="21.85546875" style="31" customWidth="1"/>
    <col min="1298" max="1298" width="18.28515625" style="31" customWidth="1"/>
    <col min="1299" max="1302" width="6.42578125" style="31" customWidth="1"/>
    <col min="1303" max="1531" width="11.42578125" style="31" customWidth="1"/>
    <col min="1532" max="1532" width="1" style="31" customWidth="1"/>
    <col min="1533" max="1533" width="4.28515625" style="31" customWidth="1"/>
    <col min="1534" max="1534" width="34.7109375" style="31" customWidth="1"/>
    <col min="1535" max="1535" width="0" style="31" hidden="1" customWidth="1"/>
    <col min="1536" max="1536" width="20" style="31"/>
    <col min="1537" max="1537" width="3.140625" style="31" bestFit="1" customWidth="1"/>
    <col min="1538" max="1538" width="58.85546875" style="31" customWidth="1"/>
    <col min="1539" max="1539" width="31.140625" style="31" customWidth="1"/>
    <col min="1540" max="1540" width="26.7109375" style="31" customWidth="1"/>
    <col min="1541" max="1541" width="25" style="31" customWidth="1"/>
    <col min="1542" max="1543" width="29.7109375" style="31" customWidth="1"/>
    <col min="1544" max="1544" width="23" style="31" customWidth="1"/>
    <col min="1545" max="1545" width="27.28515625" style="31" customWidth="1"/>
    <col min="1546" max="1546" width="29.5703125" style="31" customWidth="1"/>
    <col min="1547" max="1547" width="33" style="31" customWidth="1"/>
    <col min="1548" max="1548" width="29.85546875" style="31" customWidth="1"/>
    <col min="1549" max="1549" width="26.28515625" style="31" customWidth="1"/>
    <col min="1550" max="1550" width="22.140625" style="31" customWidth="1"/>
    <col min="1551" max="1551" width="26.140625" style="31" customWidth="1"/>
    <col min="1552" max="1552" width="19.5703125" style="31" bestFit="1" customWidth="1"/>
    <col min="1553" max="1553" width="21.85546875" style="31" customWidth="1"/>
    <col min="1554" max="1554" width="18.28515625" style="31" customWidth="1"/>
    <col min="1555" max="1558" width="6.42578125" style="31" customWidth="1"/>
    <col min="1559" max="1787" width="11.42578125" style="31" customWidth="1"/>
    <col min="1788" max="1788" width="1" style="31" customWidth="1"/>
    <col min="1789" max="1789" width="4.28515625" style="31" customWidth="1"/>
    <col min="1790" max="1790" width="34.7109375" style="31" customWidth="1"/>
    <col min="1791" max="1791" width="0" style="31" hidden="1" customWidth="1"/>
    <col min="1792" max="1792" width="20" style="31"/>
    <col min="1793" max="1793" width="3.140625" style="31" bestFit="1" customWidth="1"/>
    <col min="1794" max="1794" width="58.85546875" style="31" customWidth="1"/>
    <col min="1795" max="1795" width="31.140625" style="31" customWidth="1"/>
    <col min="1796" max="1796" width="26.7109375" style="31" customWidth="1"/>
    <col min="1797" max="1797" width="25" style="31" customWidth="1"/>
    <col min="1798" max="1799" width="29.7109375" style="31" customWidth="1"/>
    <col min="1800" max="1800" width="23" style="31" customWidth="1"/>
    <col min="1801" max="1801" width="27.28515625" style="31" customWidth="1"/>
    <col min="1802" max="1802" width="29.5703125" style="31" customWidth="1"/>
    <col min="1803" max="1803" width="33" style="31" customWidth="1"/>
    <col min="1804" max="1804" width="29.85546875" style="31" customWidth="1"/>
    <col min="1805" max="1805" width="26.28515625" style="31" customWidth="1"/>
    <col min="1806" max="1806" width="22.140625" style="31" customWidth="1"/>
    <col min="1807" max="1807" width="26.140625" style="31" customWidth="1"/>
    <col min="1808" max="1808" width="19.5703125" style="31" bestFit="1" customWidth="1"/>
    <col min="1809" max="1809" width="21.85546875" style="31" customWidth="1"/>
    <col min="1810" max="1810" width="18.28515625" style="31" customWidth="1"/>
    <col min="1811" max="1814" width="6.42578125" style="31" customWidth="1"/>
    <col min="1815" max="2043" width="11.42578125" style="31" customWidth="1"/>
    <col min="2044" max="2044" width="1" style="31" customWidth="1"/>
    <col min="2045" max="2045" width="4.28515625" style="31" customWidth="1"/>
    <col min="2046" max="2046" width="34.7109375" style="31" customWidth="1"/>
    <col min="2047" max="2047" width="0" style="31" hidden="1" customWidth="1"/>
    <col min="2048" max="2048" width="20" style="31"/>
    <col min="2049" max="2049" width="3.140625" style="31" bestFit="1" customWidth="1"/>
    <col min="2050" max="2050" width="58.85546875" style="31" customWidth="1"/>
    <col min="2051" max="2051" width="31.140625" style="31" customWidth="1"/>
    <col min="2052" max="2052" width="26.7109375" style="31" customWidth="1"/>
    <col min="2053" max="2053" width="25" style="31" customWidth="1"/>
    <col min="2054" max="2055" width="29.7109375" style="31" customWidth="1"/>
    <col min="2056" max="2056" width="23" style="31" customWidth="1"/>
    <col min="2057" max="2057" width="27.28515625" style="31" customWidth="1"/>
    <col min="2058" max="2058" width="29.5703125" style="31" customWidth="1"/>
    <col min="2059" max="2059" width="33" style="31" customWidth="1"/>
    <col min="2060" max="2060" width="29.85546875" style="31" customWidth="1"/>
    <col min="2061" max="2061" width="26.28515625" style="31" customWidth="1"/>
    <col min="2062" max="2062" width="22.140625" style="31" customWidth="1"/>
    <col min="2063" max="2063" width="26.140625" style="31" customWidth="1"/>
    <col min="2064" max="2064" width="19.5703125" style="31" bestFit="1" customWidth="1"/>
    <col min="2065" max="2065" width="21.85546875" style="31" customWidth="1"/>
    <col min="2066" max="2066" width="18.28515625" style="31" customWidth="1"/>
    <col min="2067" max="2070" width="6.42578125" style="31" customWidth="1"/>
    <col min="2071" max="2299" width="11.42578125" style="31" customWidth="1"/>
    <col min="2300" max="2300" width="1" style="31" customWidth="1"/>
    <col min="2301" max="2301" width="4.28515625" style="31" customWidth="1"/>
    <col min="2302" max="2302" width="34.7109375" style="31" customWidth="1"/>
    <col min="2303" max="2303" width="0" style="31" hidden="1" customWidth="1"/>
    <col min="2304" max="2304" width="20" style="31"/>
    <col min="2305" max="2305" width="3.140625" style="31" bestFit="1" customWidth="1"/>
    <col min="2306" max="2306" width="58.85546875" style="31" customWidth="1"/>
    <col min="2307" max="2307" width="31.140625" style="31" customWidth="1"/>
    <col min="2308" max="2308" width="26.7109375" style="31" customWidth="1"/>
    <col min="2309" max="2309" width="25" style="31" customWidth="1"/>
    <col min="2310" max="2311" width="29.7109375" style="31" customWidth="1"/>
    <col min="2312" max="2312" width="23" style="31" customWidth="1"/>
    <col min="2313" max="2313" width="27.28515625" style="31" customWidth="1"/>
    <col min="2314" max="2314" width="29.5703125" style="31" customWidth="1"/>
    <col min="2315" max="2315" width="33" style="31" customWidth="1"/>
    <col min="2316" max="2316" width="29.85546875" style="31" customWidth="1"/>
    <col min="2317" max="2317" width="26.28515625" style="31" customWidth="1"/>
    <col min="2318" max="2318" width="22.140625" style="31" customWidth="1"/>
    <col min="2319" max="2319" width="26.140625" style="31" customWidth="1"/>
    <col min="2320" max="2320" width="19.5703125" style="31" bestFit="1" customWidth="1"/>
    <col min="2321" max="2321" width="21.85546875" style="31" customWidth="1"/>
    <col min="2322" max="2322" width="18.28515625" style="31" customWidth="1"/>
    <col min="2323" max="2326" width="6.42578125" style="31" customWidth="1"/>
    <col min="2327" max="2555" width="11.42578125" style="31" customWidth="1"/>
    <col min="2556" max="2556" width="1" style="31" customWidth="1"/>
    <col min="2557" max="2557" width="4.28515625" style="31" customWidth="1"/>
    <col min="2558" max="2558" width="34.7109375" style="31" customWidth="1"/>
    <col min="2559" max="2559" width="0" style="31" hidden="1" customWidth="1"/>
    <col min="2560" max="2560" width="20" style="31"/>
    <col min="2561" max="2561" width="3.140625" style="31" bestFit="1" customWidth="1"/>
    <col min="2562" max="2562" width="58.85546875" style="31" customWidth="1"/>
    <col min="2563" max="2563" width="31.140625" style="31" customWidth="1"/>
    <col min="2564" max="2564" width="26.7109375" style="31" customWidth="1"/>
    <col min="2565" max="2565" width="25" style="31" customWidth="1"/>
    <col min="2566" max="2567" width="29.7109375" style="31" customWidth="1"/>
    <col min="2568" max="2568" width="23" style="31" customWidth="1"/>
    <col min="2569" max="2569" width="27.28515625" style="31" customWidth="1"/>
    <col min="2570" max="2570" width="29.5703125" style="31" customWidth="1"/>
    <col min="2571" max="2571" width="33" style="31" customWidth="1"/>
    <col min="2572" max="2572" width="29.85546875" style="31" customWidth="1"/>
    <col min="2573" max="2573" width="26.28515625" style="31" customWidth="1"/>
    <col min="2574" max="2574" width="22.140625" style="31" customWidth="1"/>
    <col min="2575" max="2575" width="26.140625" style="31" customWidth="1"/>
    <col min="2576" max="2576" width="19.5703125" style="31" bestFit="1" customWidth="1"/>
    <col min="2577" max="2577" width="21.85546875" style="31" customWidth="1"/>
    <col min="2578" max="2578" width="18.28515625" style="31" customWidth="1"/>
    <col min="2579" max="2582" width="6.42578125" style="31" customWidth="1"/>
    <col min="2583" max="2811" width="11.42578125" style="31" customWidth="1"/>
    <col min="2812" max="2812" width="1" style="31" customWidth="1"/>
    <col min="2813" max="2813" width="4.28515625" style="31" customWidth="1"/>
    <col min="2814" max="2814" width="34.7109375" style="31" customWidth="1"/>
    <col min="2815" max="2815" width="0" style="31" hidden="1" customWidth="1"/>
    <col min="2816" max="2816" width="20" style="31"/>
    <col min="2817" max="2817" width="3.140625" style="31" bestFit="1" customWidth="1"/>
    <col min="2818" max="2818" width="58.85546875" style="31" customWidth="1"/>
    <col min="2819" max="2819" width="31.140625" style="31" customWidth="1"/>
    <col min="2820" max="2820" width="26.7109375" style="31" customWidth="1"/>
    <col min="2821" max="2821" width="25" style="31" customWidth="1"/>
    <col min="2822" max="2823" width="29.7109375" style="31" customWidth="1"/>
    <col min="2824" max="2824" width="23" style="31" customWidth="1"/>
    <col min="2825" max="2825" width="27.28515625" style="31" customWidth="1"/>
    <col min="2826" max="2826" width="29.5703125" style="31" customWidth="1"/>
    <col min="2827" max="2827" width="33" style="31" customWidth="1"/>
    <col min="2828" max="2828" width="29.85546875" style="31" customWidth="1"/>
    <col min="2829" max="2829" width="26.28515625" style="31" customWidth="1"/>
    <col min="2830" max="2830" width="22.140625" style="31" customWidth="1"/>
    <col min="2831" max="2831" width="26.140625" style="31" customWidth="1"/>
    <col min="2832" max="2832" width="19.5703125" style="31" bestFit="1" customWidth="1"/>
    <col min="2833" max="2833" width="21.85546875" style="31" customWidth="1"/>
    <col min="2834" max="2834" width="18.28515625" style="31" customWidth="1"/>
    <col min="2835" max="2838" width="6.42578125" style="31" customWidth="1"/>
    <col min="2839" max="3067" width="11.42578125" style="31" customWidth="1"/>
    <col min="3068" max="3068" width="1" style="31" customWidth="1"/>
    <col min="3069" max="3069" width="4.28515625" style="31" customWidth="1"/>
    <col min="3070" max="3070" width="34.7109375" style="31" customWidth="1"/>
    <col min="3071" max="3071" width="0" style="31" hidden="1" customWidth="1"/>
    <col min="3072" max="3072" width="20" style="31"/>
    <col min="3073" max="3073" width="3.140625" style="31" bestFit="1" customWidth="1"/>
    <col min="3074" max="3074" width="58.85546875" style="31" customWidth="1"/>
    <col min="3075" max="3075" width="31.140625" style="31" customWidth="1"/>
    <col min="3076" max="3076" width="26.7109375" style="31" customWidth="1"/>
    <col min="3077" max="3077" width="25" style="31" customWidth="1"/>
    <col min="3078" max="3079" width="29.7109375" style="31" customWidth="1"/>
    <col min="3080" max="3080" width="23" style="31" customWidth="1"/>
    <col min="3081" max="3081" width="27.28515625" style="31" customWidth="1"/>
    <col min="3082" max="3082" width="29.5703125" style="31" customWidth="1"/>
    <col min="3083" max="3083" width="33" style="31" customWidth="1"/>
    <col min="3084" max="3084" width="29.85546875" style="31" customWidth="1"/>
    <col min="3085" max="3085" width="26.28515625" style="31" customWidth="1"/>
    <col min="3086" max="3086" width="22.140625" style="31" customWidth="1"/>
    <col min="3087" max="3087" width="26.140625" style="31" customWidth="1"/>
    <col min="3088" max="3088" width="19.5703125" style="31" bestFit="1" customWidth="1"/>
    <col min="3089" max="3089" width="21.85546875" style="31" customWidth="1"/>
    <col min="3090" max="3090" width="18.28515625" style="31" customWidth="1"/>
    <col min="3091" max="3094" width="6.42578125" style="31" customWidth="1"/>
    <col min="3095" max="3323" width="11.42578125" style="31" customWidth="1"/>
    <col min="3324" max="3324" width="1" style="31" customWidth="1"/>
    <col min="3325" max="3325" width="4.28515625" style="31" customWidth="1"/>
    <col min="3326" max="3326" width="34.7109375" style="31" customWidth="1"/>
    <col min="3327" max="3327" width="0" style="31" hidden="1" customWidth="1"/>
    <col min="3328" max="3328" width="20" style="31"/>
    <col min="3329" max="3329" width="3.140625" style="31" bestFit="1" customWidth="1"/>
    <col min="3330" max="3330" width="58.85546875" style="31" customWidth="1"/>
    <col min="3331" max="3331" width="31.140625" style="31" customWidth="1"/>
    <col min="3332" max="3332" width="26.7109375" style="31" customWidth="1"/>
    <col min="3333" max="3333" width="25" style="31" customWidth="1"/>
    <col min="3334" max="3335" width="29.7109375" style="31" customWidth="1"/>
    <col min="3336" max="3336" width="23" style="31" customWidth="1"/>
    <col min="3337" max="3337" width="27.28515625" style="31" customWidth="1"/>
    <col min="3338" max="3338" width="29.5703125" style="31" customWidth="1"/>
    <col min="3339" max="3339" width="33" style="31" customWidth="1"/>
    <col min="3340" max="3340" width="29.85546875" style="31" customWidth="1"/>
    <col min="3341" max="3341" width="26.28515625" style="31" customWidth="1"/>
    <col min="3342" max="3342" width="22.140625" style="31" customWidth="1"/>
    <col min="3343" max="3343" width="26.140625" style="31" customWidth="1"/>
    <col min="3344" max="3344" width="19.5703125" style="31" bestFit="1" customWidth="1"/>
    <col min="3345" max="3345" width="21.85546875" style="31" customWidth="1"/>
    <col min="3346" max="3346" width="18.28515625" style="31" customWidth="1"/>
    <col min="3347" max="3350" width="6.42578125" style="31" customWidth="1"/>
    <col min="3351" max="3579" width="11.42578125" style="31" customWidth="1"/>
    <col min="3580" max="3580" width="1" style="31" customWidth="1"/>
    <col min="3581" max="3581" width="4.28515625" style="31" customWidth="1"/>
    <col min="3582" max="3582" width="34.7109375" style="31" customWidth="1"/>
    <col min="3583" max="3583" width="0" style="31" hidden="1" customWidth="1"/>
    <col min="3584" max="3584" width="20" style="31"/>
    <col min="3585" max="3585" width="3.140625" style="31" bestFit="1" customWidth="1"/>
    <col min="3586" max="3586" width="58.85546875" style="31" customWidth="1"/>
    <col min="3587" max="3587" width="31.140625" style="31" customWidth="1"/>
    <col min="3588" max="3588" width="26.7109375" style="31" customWidth="1"/>
    <col min="3589" max="3589" width="25" style="31" customWidth="1"/>
    <col min="3590" max="3591" width="29.7109375" style="31" customWidth="1"/>
    <col min="3592" max="3592" width="23" style="31" customWidth="1"/>
    <col min="3593" max="3593" width="27.28515625" style="31" customWidth="1"/>
    <col min="3594" max="3594" width="29.5703125" style="31" customWidth="1"/>
    <col min="3595" max="3595" width="33" style="31" customWidth="1"/>
    <col min="3596" max="3596" width="29.85546875" style="31" customWidth="1"/>
    <col min="3597" max="3597" width="26.28515625" style="31" customWidth="1"/>
    <col min="3598" max="3598" width="22.140625" style="31" customWidth="1"/>
    <col min="3599" max="3599" width="26.140625" style="31" customWidth="1"/>
    <col min="3600" max="3600" width="19.5703125" style="31" bestFit="1" customWidth="1"/>
    <col min="3601" max="3601" width="21.85546875" style="31" customWidth="1"/>
    <col min="3602" max="3602" width="18.28515625" style="31" customWidth="1"/>
    <col min="3603" max="3606" width="6.42578125" style="31" customWidth="1"/>
    <col min="3607" max="3835" width="11.42578125" style="31" customWidth="1"/>
    <col min="3836" max="3836" width="1" style="31" customWidth="1"/>
    <col min="3837" max="3837" width="4.28515625" style="31" customWidth="1"/>
    <col min="3838" max="3838" width="34.7109375" style="31" customWidth="1"/>
    <col min="3839" max="3839" width="0" style="31" hidden="1" customWidth="1"/>
    <col min="3840" max="3840" width="20" style="31"/>
    <col min="3841" max="3841" width="3.140625" style="31" bestFit="1" customWidth="1"/>
    <col min="3842" max="3842" width="58.85546875" style="31" customWidth="1"/>
    <col min="3843" max="3843" width="31.140625" style="31" customWidth="1"/>
    <col min="3844" max="3844" width="26.7109375" style="31" customWidth="1"/>
    <col min="3845" max="3845" width="25" style="31" customWidth="1"/>
    <col min="3846" max="3847" width="29.7109375" style="31" customWidth="1"/>
    <col min="3848" max="3848" width="23" style="31" customWidth="1"/>
    <col min="3849" max="3849" width="27.28515625" style="31" customWidth="1"/>
    <col min="3850" max="3850" width="29.5703125" style="31" customWidth="1"/>
    <col min="3851" max="3851" width="33" style="31" customWidth="1"/>
    <col min="3852" max="3852" width="29.85546875" style="31" customWidth="1"/>
    <col min="3853" max="3853" width="26.28515625" style="31" customWidth="1"/>
    <col min="3854" max="3854" width="22.140625" style="31" customWidth="1"/>
    <col min="3855" max="3855" width="26.140625" style="31" customWidth="1"/>
    <col min="3856" max="3856" width="19.5703125" style="31" bestFit="1" customWidth="1"/>
    <col min="3857" max="3857" width="21.85546875" style="31" customWidth="1"/>
    <col min="3858" max="3858" width="18.28515625" style="31" customWidth="1"/>
    <col min="3859" max="3862" width="6.42578125" style="31" customWidth="1"/>
    <col min="3863" max="4091" width="11.42578125" style="31" customWidth="1"/>
    <col min="4092" max="4092" width="1" style="31" customWidth="1"/>
    <col min="4093" max="4093" width="4.28515625" style="31" customWidth="1"/>
    <col min="4094" max="4094" width="34.7109375" style="31" customWidth="1"/>
    <col min="4095" max="4095" width="0" style="31" hidden="1" customWidth="1"/>
    <col min="4096" max="4096" width="20" style="31"/>
    <col min="4097" max="4097" width="3.140625" style="31" bestFit="1" customWidth="1"/>
    <col min="4098" max="4098" width="58.85546875" style="31" customWidth="1"/>
    <col min="4099" max="4099" width="31.140625" style="31" customWidth="1"/>
    <col min="4100" max="4100" width="26.7109375" style="31" customWidth="1"/>
    <col min="4101" max="4101" width="25" style="31" customWidth="1"/>
    <col min="4102" max="4103" width="29.7109375" style="31" customWidth="1"/>
    <col min="4104" max="4104" width="23" style="31" customWidth="1"/>
    <col min="4105" max="4105" width="27.28515625" style="31" customWidth="1"/>
    <col min="4106" max="4106" width="29.5703125" style="31" customWidth="1"/>
    <col min="4107" max="4107" width="33" style="31" customWidth="1"/>
    <col min="4108" max="4108" width="29.85546875" style="31" customWidth="1"/>
    <col min="4109" max="4109" width="26.28515625" style="31" customWidth="1"/>
    <col min="4110" max="4110" width="22.140625" style="31" customWidth="1"/>
    <col min="4111" max="4111" width="26.140625" style="31" customWidth="1"/>
    <col min="4112" max="4112" width="19.5703125" style="31" bestFit="1" customWidth="1"/>
    <col min="4113" max="4113" width="21.85546875" style="31" customWidth="1"/>
    <col min="4114" max="4114" width="18.28515625" style="31" customWidth="1"/>
    <col min="4115" max="4118" width="6.42578125" style="31" customWidth="1"/>
    <col min="4119" max="4347" width="11.42578125" style="31" customWidth="1"/>
    <col min="4348" max="4348" width="1" style="31" customWidth="1"/>
    <col min="4349" max="4349" width="4.28515625" style="31" customWidth="1"/>
    <col min="4350" max="4350" width="34.7109375" style="31" customWidth="1"/>
    <col min="4351" max="4351" width="0" style="31" hidden="1" customWidth="1"/>
    <col min="4352" max="4352" width="20" style="31"/>
    <col min="4353" max="4353" width="3.140625" style="31" bestFit="1" customWidth="1"/>
    <col min="4354" max="4354" width="58.85546875" style="31" customWidth="1"/>
    <col min="4355" max="4355" width="31.140625" style="31" customWidth="1"/>
    <col min="4356" max="4356" width="26.7109375" style="31" customWidth="1"/>
    <col min="4357" max="4357" width="25" style="31" customWidth="1"/>
    <col min="4358" max="4359" width="29.7109375" style="31" customWidth="1"/>
    <col min="4360" max="4360" width="23" style="31" customWidth="1"/>
    <col min="4361" max="4361" width="27.28515625" style="31" customWidth="1"/>
    <col min="4362" max="4362" width="29.5703125" style="31" customWidth="1"/>
    <col min="4363" max="4363" width="33" style="31" customWidth="1"/>
    <col min="4364" max="4364" width="29.85546875" style="31" customWidth="1"/>
    <col min="4365" max="4365" width="26.28515625" style="31" customWidth="1"/>
    <col min="4366" max="4366" width="22.140625" style="31" customWidth="1"/>
    <col min="4367" max="4367" width="26.140625" style="31" customWidth="1"/>
    <col min="4368" max="4368" width="19.5703125" style="31" bestFit="1" customWidth="1"/>
    <col min="4369" max="4369" width="21.85546875" style="31" customWidth="1"/>
    <col min="4370" max="4370" width="18.28515625" style="31" customWidth="1"/>
    <col min="4371" max="4374" width="6.42578125" style="31" customWidth="1"/>
    <col min="4375" max="4603" width="11.42578125" style="31" customWidth="1"/>
    <col min="4604" max="4604" width="1" style="31" customWidth="1"/>
    <col min="4605" max="4605" width="4.28515625" style="31" customWidth="1"/>
    <col min="4606" max="4606" width="34.7109375" style="31" customWidth="1"/>
    <col min="4607" max="4607" width="0" style="31" hidden="1" customWidth="1"/>
    <col min="4608" max="4608" width="20" style="31"/>
    <col min="4609" max="4609" width="3.140625" style="31" bestFit="1" customWidth="1"/>
    <col min="4610" max="4610" width="58.85546875" style="31" customWidth="1"/>
    <col min="4611" max="4611" width="31.140625" style="31" customWidth="1"/>
    <col min="4612" max="4612" width="26.7109375" style="31" customWidth="1"/>
    <col min="4613" max="4613" width="25" style="31" customWidth="1"/>
    <col min="4614" max="4615" width="29.7109375" style="31" customWidth="1"/>
    <col min="4616" max="4616" width="23" style="31" customWidth="1"/>
    <col min="4617" max="4617" width="27.28515625" style="31" customWidth="1"/>
    <col min="4618" max="4618" width="29.5703125" style="31" customWidth="1"/>
    <col min="4619" max="4619" width="33" style="31" customWidth="1"/>
    <col min="4620" max="4620" width="29.85546875" style="31" customWidth="1"/>
    <col min="4621" max="4621" width="26.28515625" style="31" customWidth="1"/>
    <col min="4622" max="4622" width="22.140625" style="31" customWidth="1"/>
    <col min="4623" max="4623" width="26.140625" style="31" customWidth="1"/>
    <col min="4624" max="4624" width="19.5703125" style="31" bestFit="1" customWidth="1"/>
    <col min="4625" max="4625" width="21.85546875" style="31" customWidth="1"/>
    <col min="4626" max="4626" width="18.28515625" style="31" customWidth="1"/>
    <col min="4627" max="4630" width="6.42578125" style="31" customWidth="1"/>
    <col min="4631" max="4859" width="11.42578125" style="31" customWidth="1"/>
    <col min="4860" max="4860" width="1" style="31" customWidth="1"/>
    <col min="4861" max="4861" width="4.28515625" style="31" customWidth="1"/>
    <col min="4862" max="4862" width="34.7109375" style="31" customWidth="1"/>
    <col min="4863" max="4863" width="0" style="31" hidden="1" customWidth="1"/>
    <col min="4864" max="4864" width="20" style="31"/>
    <col min="4865" max="4865" width="3.140625" style="31" bestFit="1" customWidth="1"/>
    <col min="4866" max="4866" width="58.85546875" style="31" customWidth="1"/>
    <col min="4867" max="4867" width="31.140625" style="31" customWidth="1"/>
    <col min="4868" max="4868" width="26.7109375" style="31" customWidth="1"/>
    <col min="4869" max="4869" width="25" style="31" customWidth="1"/>
    <col min="4870" max="4871" width="29.7109375" style="31" customWidth="1"/>
    <col min="4872" max="4872" width="23" style="31" customWidth="1"/>
    <col min="4873" max="4873" width="27.28515625" style="31" customWidth="1"/>
    <col min="4874" max="4874" width="29.5703125" style="31" customWidth="1"/>
    <col min="4875" max="4875" width="33" style="31" customWidth="1"/>
    <col min="4876" max="4876" width="29.85546875" style="31" customWidth="1"/>
    <col min="4877" max="4877" width="26.28515625" style="31" customWidth="1"/>
    <col min="4878" max="4878" width="22.140625" style="31" customWidth="1"/>
    <col min="4879" max="4879" width="26.140625" style="31" customWidth="1"/>
    <col min="4880" max="4880" width="19.5703125" style="31" bestFit="1" customWidth="1"/>
    <col min="4881" max="4881" width="21.85546875" style="31" customWidth="1"/>
    <col min="4882" max="4882" width="18.28515625" style="31" customWidth="1"/>
    <col min="4883" max="4886" width="6.42578125" style="31" customWidth="1"/>
    <col min="4887" max="5115" width="11.42578125" style="31" customWidth="1"/>
    <col min="5116" max="5116" width="1" style="31" customWidth="1"/>
    <col min="5117" max="5117" width="4.28515625" style="31" customWidth="1"/>
    <col min="5118" max="5118" width="34.7109375" style="31" customWidth="1"/>
    <col min="5119" max="5119" width="0" style="31" hidden="1" customWidth="1"/>
    <col min="5120" max="5120" width="20" style="31"/>
    <col min="5121" max="5121" width="3.140625" style="31" bestFit="1" customWidth="1"/>
    <col min="5122" max="5122" width="58.85546875" style="31" customWidth="1"/>
    <col min="5123" max="5123" width="31.140625" style="31" customWidth="1"/>
    <col min="5124" max="5124" width="26.7109375" style="31" customWidth="1"/>
    <col min="5125" max="5125" width="25" style="31" customWidth="1"/>
    <col min="5126" max="5127" width="29.7109375" style="31" customWidth="1"/>
    <col min="5128" max="5128" width="23" style="31" customWidth="1"/>
    <col min="5129" max="5129" width="27.28515625" style="31" customWidth="1"/>
    <col min="5130" max="5130" width="29.5703125" style="31" customWidth="1"/>
    <col min="5131" max="5131" width="33" style="31" customWidth="1"/>
    <col min="5132" max="5132" width="29.85546875" style="31" customWidth="1"/>
    <col min="5133" max="5133" width="26.28515625" style="31" customWidth="1"/>
    <col min="5134" max="5134" width="22.140625" style="31" customWidth="1"/>
    <col min="5135" max="5135" width="26.140625" style="31" customWidth="1"/>
    <col min="5136" max="5136" width="19.5703125" style="31" bestFit="1" customWidth="1"/>
    <col min="5137" max="5137" width="21.85546875" style="31" customWidth="1"/>
    <col min="5138" max="5138" width="18.28515625" style="31" customWidth="1"/>
    <col min="5139" max="5142" width="6.42578125" style="31" customWidth="1"/>
    <col min="5143" max="5371" width="11.42578125" style="31" customWidth="1"/>
    <col min="5372" max="5372" width="1" style="31" customWidth="1"/>
    <col min="5373" max="5373" width="4.28515625" style="31" customWidth="1"/>
    <col min="5374" max="5374" width="34.7109375" style="31" customWidth="1"/>
    <col min="5375" max="5375" width="0" style="31" hidden="1" customWidth="1"/>
    <col min="5376" max="5376" width="20" style="31"/>
    <col min="5377" max="5377" width="3.140625" style="31" bestFit="1" customWidth="1"/>
    <col min="5378" max="5378" width="58.85546875" style="31" customWidth="1"/>
    <col min="5379" max="5379" width="31.140625" style="31" customWidth="1"/>
    <col min="5380" max="5380" width="26.7109375" style="31" customWidth="1"/>
    <col min="5381" max="5381" width="25" style="31" customWidth="1"/>
    <col min="5382" max="5383" width="29.7109375" style="31" customWidth="1"/>
    <col min="5384" max="5384" width="23" style="31" customWidth="1"/>
    <col min="5385" max="5385" width="27.28515625" style="31" customWidth="1"/>
    <col min="5386" max="5386" width="29.5703125" style="31" customWidth="1"/>
    <col min="5387" max="5387" width="33" style="31" customWidth="1"/>
    <col min="5388" max="5388" width="29.85546875" style="31" customWidth="1"/>
    <col min="5389" max="5389" width="26.28515625" style="31" customWidth="1"/>
    <col min="5390" max="5390" width="22.140625" style="31" customWidth="1"/>
    <col min="5391" max="5391" width="26.140625" style="31" customWidth="1"/>
    <col min="5392" max="5392" width="19.5703125" style="31" bestFit="1" customWidth="1"/>
    <col min="5393" max="5393" width="21.85546875" style="31" customWidth="1"/>
    <col min="5394" max="5394" width="18.28515625" style="31" customWidth="1"/>
    <col min="5395" max="5398" width="6.42578125" style="31" customWidth="1"/>
    <col min="5399" max="5627" width="11.42578125" style="31" customWidth="1"/>
    <col min="5628" max="5628" width="1" style="31" customWidth="1"/>
    <col min="5629" max="5629" width="4.28515625" style="31" customWidth="1"/>
    <col min="5630" max="5630" width="34.7109375" style="31" customWidth="1"/>
    <col min="5631" max="5631" width="0" style="31" hidden="1" customWidth="1"/>
    <col min="5632" max="5632" width="20" style="31"/>
    <col min="5633" max="5633" width="3.140625" style="31" bestFit="1" customWidth="1"/>
    <col min="5634" max="5634" width="58.85546875" style="31" customWidth="1"/>
    <col min="5635" max="5635" width="31.140625" style="31" customWidth="1"/>
    <col min="5636" max="5636" width="26.7109375" style="31" customWidth="1"/>
    <col min="5637" max="5637" width="25" style="31" customWidth="1"/>
    <col min="5638" max="5639" width="29.7109375" style="31" customWidth="1"/>
    <col min="5640" max="5640" width="23" style="31" customWidth="1"/>
    <col min="5641" max="5641" width="27.28515625" style="31" customWidth="1"/>
    <col min="5642" max="5642" width="29.5703125" style="31" customWidth="1"/>
    <col min="5643" max="5643" width="33" style="31" customWidth="1"/>
    <col min="5644" max="5644" width="29.85546875" style="31" customWidth="1"/>
    <col min="5645" max="5645" width="26.28515625" style="31" customWidth="1"/>
    <col min="5646" max="5646" width="22.140625" style="31" customWidth="1"/>
    <col min="5647" max="5647" width="26.140625" style="31" customWidth="1"/>
    <col min="5648" max="5648" width="19.5703125" style="31" bestFit="1" customWidth="1"/>
    <col min="5649" max="5649" width="21.85546875" style="31" customWidth="1"/>
    <col min="5650" max="5650" width="18.28515625" style="31" customWidth="1"/>
    <col min="5651" max="5654" width="6.42578125" style="31" customWidth="1"/>
    <col min="5655" max="5883" width="11.42578125" style="31" customWidth="1"/>
    <col min="5884" max="5884" width="1" style="31" customWidth="1"/>
    <col min="5885" max="5885" width="4.28515625" style="31" customWidth="1"/>
    <col min="5886" max="5886" width="34.7109375" style="31" customWidth="1"/>
    <col min="5887" max="5887" width="0" style="31" hidden="1" customWidth="1"/>
    <col min="5888" max="5888" width="20" style="31"/>
    <col min="5889" max="5889" width="3.140625" style="31" bestFit="1" customWidth="1"/>
    <col min="5890" max="5890" width="58.85546875" style="31" customWidth="1"/>
    <col min="5891" max="5891" width="31.140625" style="31" customWidth="1"/>
    <col min="5892" max="5892" width="26.7109375" style="31" customWidth="1"/>
    <col min="5893" max="5893" width="25" style="31" customWidth="1"/>
    <col min="5894" max="5895" width="29.7109375" style="31" customWidth="1"/>
    <col min="5896" max="5896" width="23" style="31" customWidth="1"/>
    <col min="5897" max="5897" width="27.28515625" style="31" customWidth="1"/>
    <col min="5898" max="5898" width="29.5703125" style="31" customWidth="1"/>
    <col min="5899" max="5899" width="33" style="31" customWidth="1"/>
    <col min="5900" max="5900" width="29.85546875" style="31" customWidth="1"/>
    <col min="5901" max="5901" width="26.28515625" style="31" customWidth="1"/>
    <col min="5902" max="5902" width="22.140625" style="31" customWidth="1"/>
    <col min="5903" max="5903" width="26.140625" style="31" customWidth="1"/>
    <col min="5904" max="5904" width="19.5703125" style="31" bestFit="1" customWidth="1"/>
    <col min="5905" max="5905" width="21.85546875" style="31" customWidth="1"/>
    <col min="5906" max="5906" width="18.28515625" style="31" customWidth="1"/>
    <col min="5907" max="5910" width="6.42578125" style="31" customWidth="1"/>
    <col min="5911" max="6139" width="11.42578125" style="31" customWidth="1"/>
    <col min="6140" max="6140" width="1" style="31" customWidth="1"/>
    <col min="6141" max="6141" width="4.28515625" style="31" customWidth="1"/>
    <col min="6142" max="6142" width="34.7109375" style="31" customWidth="1"/>
    <col min="6143" max="6143" width="0" style="31" hidden="1" customWidth="1"/>
    <col min="6144" max="6144" width="20" style="31"/>
    <col min="6145" max="6145" width="3.140625" style="31" bestFit="1" customWidth="1"/>
    <col min="6146" max="6146" width="58.85546875" style="31" customWidth="1"/>
    <col min="6147" max="6147" width="31.140625" style="31" customWidth="1"/>
    <col min="6148" max="6148" width="26.7109375" style="31" customWidth="1"/>
    <col min="6149" max="6149" width="25" style="31" customWidth="1"/>
    <col min="6150" max="6151" width="29.7109375" style="31" customWidth="1"/>
    <col min="6152" max="6152" width="23" style="31" customWidth="1"/>
    <col min="6153" max="6153" width="27.28515625" style="31" customWidth="1"/>
    <col min="6154" max="6154" width="29.5703125" style="31" customWidth="1"/>
    <col min="6155" max="6155" width="33" style="31" customWidth="1"/>
    <col min="6156" max="6156" width="29.85546875" style="31" customWidth="1"/>
    <col min="6157" max="6157" width="26.28515625" style="31" customWidth="1"/>
    <col min="6158" max="6158" width="22.140625" style="31" customWidth="1"/>
    <col min="6159" max="6159" width="26.140625" style="31" customWidth="1"/>
    <col min="6160" max="6160" width="19.5703125" style="31" bestFit="1" customWidth="1"/>
    <col min="6161" max="6161" width="21.85546875" style="31" customWidth="1"/>
    <col min="6162" max="6162" width="18.28515625" style="31" customWidth="1"/>
    <col min="6163" max="6166" width="6.42578125" style="31" customWidth="1"/>
    <col min="6167" max="6395" width="11.42578125" style="31" customWidth="1"/>
    <col min="6396" max="6396" width="1" style="31" customWidth="1"/>
    <col min="6397" max="6397" width="4.28515625" style="31" customWidth="1"/>
    <col min="6398" max="6398" width="34.7109375" style="31" customWidth="1"/>
    <col min="6399" max="6399" width="0" style="31" hidden="1" customWidth="1"/>
    <col min="6400" max="6400" width="20" style="31"/>
    <col min="6401" max="6401" width="3.140625" style="31" bestFit="1" customWidth="1"/>
    <col min="6402" max="6402" width="58.85546875" style="31" customWidth="1"/>
    <col min="6403" max="6403" width="31.140625" style="31" customWidth="1"/>
    <col min="6404" max="6404" width="26.7109375" style="31" customWidth="1"/>
    <col min="6405" max="6405" width="25" style="31" customWidth="1"/>
    <col min="6406" max="6407" width="29.7109375" style="31" customWidth="1"/>
    <col min="6408" max="6408" width="23" style="31" customWidth="1"/>
    <col min="6409" max="6409" width="27.28515625" style="31" customWidth="1"/>
    <col min="6410" max="6410" width="29.5703125" style="31" customWidth="1"/>
    <col min="6411" max="6411" width="33" style="31" customWidth="1"/>
    <col min="6412" max="6412" width="29.85546875" style="31" customWidth="1"/>
    <col min="6413" max="6413" width="26.28515625" style="31" customWidth="1"/>
    <col min="6414" max="6414" width="22.140625" style="31" customWidth="1"/>
    <col min="6415" max="6415" width="26.140625" style="31" customWidth="1"/>
    <col min="6416" max="6416" width="19.5703125" style="31" bestFit="1" customWidth="1"/>
    <col min="6417" max="6417" width="21.85546875" style="31" customWidth="1"/>
    <col min="6418" max="6418" width="18.28515625" style="31" customWidth="1"/>
    <col min="6419" max="6422" width="6.42578125" style="31" customWidth="1"/>
    <col min="6423" max="6651" width="11.42578125" style="31" customWidth="1"/>
    <col min="6652" max="6652" width="1" style="31" customWidth="1"/>
    <col min="6653" max="6653" width="4.28515625" style="31" customWidth="1"/>
    <col min="6654" max="6654" width="34.7109375" style="31" customWidth="1"/>
    <col min="6655" max="6655" width="0" style="31" hidden="1" customWidth="1"/>
    <col min="6656" max="6656" width="20" style="31"/>
    <col min="6657" max="6657" width="3.140625" style="31" bestFit="1" customWidth="1"/>
    <col min="6658" max="6658" width="58.85546875" style="31" customWidth="1"/>
    <col min="6659" max="6659" width="31.140625" style="31" customWidth="1"/>
    <col min="6660" max="6660" width="26.7109375" style="31" customWidth="1"/>
    <col min="6661" max="6661" width="25" style="31" customWidth="1"/>
    <col min="6662" max="6663" width="29.7109375" style="31" customWidth="1"/>
    <col min="6664" max="6664" width="23" style="31" customWidth="1"/>
    <col min="6665" max="6665" width="27.28515625" style="31" customWidth="1"/>
    <col min="6666" max="6666" width="29.5703125" style="31" customWidth="1"/>
    <col min="6667" max="6667" width="33" style="31" customWidth="1"/>
    <col min="6668" max="6668" width="29.85546875" style="31" customWidth="1"/>
    <col min="6669" max="6669" width="26.28515625" style="31" customWidth="1"/>
    <col min="6670" max="6670" width="22.140625" style="31" customWidth="1"/>
    <col min="6671" max="6671" width="26.140625" style="31" customWidth="1"/>
    <col min="6672" max="6672" width="19.5703125" style="31" bestFit="1" customWidth="1"/>
    <col min="6673" max="6673" width="21.85546875" style="31" customWidth="1"/>
    <col min="6674" max="6674" width="18.28515625" style="31" customWidth="1"/>
    <col min="6675" max="6678" width="6.42578125" style="31" customWidth="1"/>
    <col min="6679" max="6907" width="11.42578125" style="31" customWidth="1"/>
    <col min="6908" max="6908" width="1" style="31" customWidth="1"/>
    <col min="6909" max="6909" width="4.28515625" style="31" customWidth="1"/>
    <col min="6910" max="6910" width="34.7109375" style="31" customWidth="1"/>
    <col min="6911" max="6911" width="0" style="31" hidden="1" customWidth="1"/>
    <col min="6912" max="6912" width="20" style="31"/>
    <col min="6913" max="6913" width="3.140625" style="31" bestFit="1" customWidth="1"/>
    <col min="6914" max="6914" width="58.85546875" style="31" customWidth="1"/>
    <col min="6915" max="6915" width="31.140625" style="31" customWidth="1"/>
    <col min="6916" max="6916" width="26.7109375" style="31" customWidth="1"/>
    <col min="6917" max="6917" width="25" style="31" customWidth="1"/>
    <col min="6918" max="6919" width="29.7109375" style="31" customWidth="1"/>
    <col min="6920" max="6920" width="23" style="31" customWidth="1"/>
    <col min="6921" max="6921" width="27.28515625" style="31" customWidth="1"/>
    <col min="6922" max="6922" width="29.5703125" style="31" customWidth="1"/>
    <col min="6923" max="6923" width="33" style="31" customWidth="1"/>
    <col min="6924" max="6924" width="29.85546875" style="31" customWidth="1"/>
    <col min="6925" max="6925" width="26.28515625" style="31" customWidth="1"/>
    <col min="6926" max="6926" width="22.140625" style="31" customWidth="1"/>
    <col min="6927" max="6927" width="26.140625" style="31" customWidth="1"/>
    <col min="6928" max="6928" width="19.5703125" style="31" bestFit="1" customWidth="1"/>
    <col min="6929" max="6929" width="21.85546875" style="31" customWidth="1"/>
    <col min="6930" max="6930" width="18.28515625" style="31" customWidth="1"/>
    <col min="6931" max="6934" width="6.42578125" style="31" customWidth="1"/>
    <col min="6935" max="7163" width="11.42578125" style="31" customWidth="1"/>
    <col min="7164" max="7164" width="1" style="31" customWidth="1"/>
    <col min="7165" max="7165" width="4.28515625" style="31" customWidth="1"/>
    <col min="7166" max="7166" width="34.7109375" style="31" customWidth="1"/>
    <col min="7167" max="7167" width="0" style="31" hidden="1" customWidth="1"/>
    <col min="7168" max="7168" width="20" style="31"/>
    <col min="7169" max="7169" width="3.140625" style="31" bestFit="1" customWidth="1"/>
    <col min="7170" max="7170" width="58.85546875" style="31" customWidth="1"/>
    <col min="7171" max="7171" width="31.140625" style="31" customWidth="1"/>
    <col min="7172" max="7172" width="26.7109375" style="31" customWidth="1"/>
    <col min="7173" max="7173" width="25" style="31" customWidth="1"/>
    <col min="7174" max="7175" width="29.7109375" style="31" customWidth="1"/>
    <col min="7176" max="7176" width="23" style="31" customWidth="1"/>
    <col min="7177" max="7177" width="27.28515625" style="31" customWidth="1"/>
    <col min="7178" max="7178" width="29.5703125" style="31" customWidth="1"/>
    <col min="7179" max="7179" width="33" style="31" customWidth="1"/>
    <col min="7180" max="7180" width="29.85546875" style="31" customWidth="1"/>
    <col min="7181" max="7181" width="26.28515625" style="31" customWidth="1"/>
    <col min="7182" max="7182" width="22.140625" style="31" customWidth="1"/>
    <col min="7183" max="7183" width="26.140625" style="31" customWidth="1"/>
    <col min="7184" max="7184" width="19.5703125" style="31" bestFit="1" customWidth="1"/>
    <col min="7185" max="7185" width="21.85546875" style="31" customWidth="1"/>
    <col min="7186" max="7186" width="18.28515625" style="31" customWidth="1"/>
    <col min="7187" max="7190" width="6.42578125" style="31" customWidth="1"/>
    <col min="7191" max="7419" width="11.42578125" style="31" customWidth="1"/>
    <col min="7420" max="7420" width="1" style="31" customWidth="1"/>
    <col min="7421" max="7421" width="4.28515625" style="31" customWidth="1"/>
    <col min="7422" max="7422" width="34.7109375" style="31" customWidth="1"/>
    <col min="7423" max="7423" width="0" style="31" hidden="1" customWidth="1"/>
    <col min="7424" max="7424" width="20" style="31"/>
    <col min="7425" max="7425" width="3.140625" style="31" bestFit="1" customWidth="1"/>
    <col min="7426" max="7426" width="58.85546875" style="31" customWidth="1"/>
    <col min="7427" max="7427" width="31.140625" style="31" customWidth="1"/>
    <col min="7428" max="7428" width="26.7109375" style="31" customWidth="1"/>
    <col min="7429" max="7429" width="25" style="31" customWidth="1"/>
    <col min="7430" max="7431" width="29.7109375" style="31" customWidth="1"/>
    <col min="7432" max="7432" width="23" style="31" customWidth="1"/>
    <col min="7433" max="7433" width="27.28515625" style="31" customWidth="1"/>
    <col min="7434" max="7434" width="29.5703125" style="31" customWidth="1"/>
    <col min="7435" max="7435" width="33" style="31" customWidth="1"/>
    <col min="7436" max="7436" width="29.85546875" style="31" customWidth="1"/>
    <col min="7437" max="7437" width="26.28515625" style="31" customWidth="1"/>
    <col min="7438" max="7438" width="22.140625" style="31" customWidth="1"/>
    <col min="7439" max="7439" width="26.140625" style="31" customWidth="1"/>
    <col min="7440" max="7440" width="19.5703125" style="31" bestFit="1" customWidth="1"/>
    <col min="7441" max="7441" width="21.85546875" style="31" customWidth="1"/>
    <col min="7442" max="7442" width="18.28515625" style="31" customWidth="1"/>
    <col min="7443" max="7446" width="6.42578125" style="31" customWidth="1"/>
    <col min="7447" max="7675" width="11.42578125" style="31" customWidth="1"/>
    <col min="7676" max="7676" width="1" style="31" customWidth="1"/>
    <col min="7677" max="7677" width="4.28515625" style="31" customWidth="1"/>
    <col min="7678" max="7678" width="34.7109375" style="31" customWidth="1"/>
    <col min="7679" max="7679" width="0" style="31" hidden="1" customWidth="1"/>
    <col min="7680" max="7680" width="20" style="31"/>
    <col min="7681" max="7681" width="3.140625" style="31" bestFit="1" customWidth="1"/>
    <col min="7682" max="7682" width="58.85546875" style="31" customWidth="1"/>
    <col min="7683" max="7683" width="31.140625" style="31" customWidth="1"/>
    <col min="7684" max="7684" width="26.7109375" style="31" customWidth="1"/>
    <col min="7685" max="7685" width="25" style="31" customWidth="1"/>
    <col min="7686" max="7687" width="29.7109375" style="31" customWidth="1"/>
    <col min="7688" max="7688" width="23" style="31" customWidth="1"/>
    <col min="7689" max="7689" width="27.28515625" style="31" customWidth="1"/>
    <col min="7690" max="7690" width="29.5703125" style="31" customWidth="1"/>
    <col min="7691" max="7691" width="33" style="31" customWidth="1"/>
    <col min="7692" max="7692" width="29.85546875" style="31" customWidth="1"/>
    <col min="7693" max="7693" width="26.28515625" style="31" customWidth="1"/>
    <col min="7694" max="7694" width="22.140625" style="31" customWidth="1"/>
    <col min="7695" max="7695" width="26.140625" style="31" customWidth="1"/>
    <col min="7696" max="7696" width="19.5703125" style="31" bestFit="1" customWidth="1"/>
    <col min="7697" max="7697" width="21.85546875" style="31" customWidth="1"/>
    <col min="7698" max="7698" width="18.28515625" style="31" customWidth="1"/>
    <col min="7699" max="7702" width="6.42578125" style="31" customWidth="1"/>
    <col min="7703" max="7931" width="11.42578125" style="31" customWidth="1"/>
    <col min="7932" max="7932" width="1" style="31" customWidth="1"/>
    <col min="7933" max="7933" width="4.28515625" style="31" customWidth="1"/>
    <col min="7934" max="7934" width="34.7109375" style="31" customWidth="1"/>
    <col min="7935" max="7935" width="0" style="31" hidden="1" customWidth="1"/>
    <col min="7936" max="7936" width="20" style="31"/>
    <col min="7937" max="7937" width="3.140625" style="31" bestFit="1" customWidth="1"/>
    <col min="7938" max="7938" width="58.85546875" style="31" customWidth="1"/>
    <col min="7939" max="7939" width="31.140625" style="31" customWidth="1"/>
    <col min="7940" max="7940" width="26.7109375" style="31" customWidth="1"/>
    <col min="7941" max="7941" width="25" style="31" customWidth="1"/>
    <col min="7942" max="7943" width="29.7109375" style="31" customWidth="1"/>
    <col min="7944" max="7944" width="23" style="31" customWidth="1"/>
    <col min="7945" max="7945" width="27.28515625" style="31" customWidth="1"/>
    <col min="7946" max="7946" width="29.5703125" style="31" customWidth="1"/>
    <col min="7947" max="7947" width="33" style="31" customWidth="1"/>
    <col min="7948" max="7948" width="29.85546875" style="31" customWidth="1"/>
    <col min="7949" max="7949" width="26.28515625" style="31" customWidth="1"/>
    <col min="7950" max="7950" width="22.140625" style="31" customWidth="1"/>
    <col min="7951" max="7951" width="26.140625" style="31" customWidth="1"/>
    <col min="7952" max="7952" width="19.5703125" style="31" bestFit="1" customWidth="1"/>
    <col min="7953" max="7953" width="21.85546875" style="31" customWidth="1"/>
    <col min="7954" max="7954" width="18.28515625" style="31" customWidth="1"/>
    <col min="7955" max="7958" width="6.42578125" style="31" customWidth="1"/>
    <col min="7959" max="8187" width="11.42578125" style="31" customWidth="1"/>
    <col min="8188" max="8188" width="1" style="31" customWidth="1"/>
    <col min="8189" max="8189" width="4.28515625" style="31" customWidth="1"/>
    <col min="8190" max="8190" width="34.7109375" style="31" customWidth="1"/>
    <col min="8191" max="8191" width="0" style="31" hidden="1" customWidth="1"/>
    <col min="8192" max="8192" width="20" style="31"/>
    <col min="8193" max="8193" width="3.140625" style="31" bestFit="1" customWidth="1"/>
    <col min="8194" max="8194" width="58.85546875" style="31" customWidth="1"/>
    <col min="8195" max="8195" width="31.140625" style="31" customWidth="1"/>
    <col min="8196" max="8196" width="26.7109375" style="31" customWidth="1"/>
    <col min="8197" max="8197" width="25" style="31" customWidth="1"/>
    <col min="8198" max="8199" width="29.7109375" style="31" customWidth="1"/>
    <col min="8200" max="8200" width="23" style="31" customWidth="1"/>
    <col min="8201" max="8201" width="27.28515625" style="31" customWidth="1"/>
    <col min="8202" max="8202" width="29.5703125" style="31" customWidth="1"/>
    <col min="8203" max="8203" width="33" style="31" customWidth="1"/>
    <col min="8204" max="8204" width="29.85546875" style="31" customWidth="1"/>
    <col min="8205" max="8205" width="26.28515625" style="31" customWidth="1"/>
    <col min="8206" max="8206" width="22.140625" style="31" customWidth="1"/>
    <col min="8207" max="8207" width="26.140625" style="31" customWidth="1"/>
    <col min="8208" max="8208" width="19.5703125" style="31" bestFit="1" customWidth="1"/>
    <col min="8209" max="8209" width="21.85546875" style="31" customWidth="1"/>
    <col min="8210" max="8210" width="18.28515625" style="31" customWidth="1"/>
    <col min="8211" max="8214" width="6.42578125" style="31" customWidth="1"/>
    <col min="8215" max="8443" width="11.42578125" style="31" customWidth="1"/>
    <col min="8444" max="8444" width="1" style="31" customWidth="1"/>
    <col min="8445" max="8445" width="4.28515625" style="31" customWidth="1"/>
    <col min="8446" max="8446" width="34.7109375" style="31" customWidth="1"/>
    <col min="8447" max="8447" width="0" style="31" hidden="1" customWidth="1"/>
    <col min="8448" max="8448" width="20" style="31"/>
    <col min="8449" max="8449" width="3.140625" style="31" bestFit="1" customWidth="1"/>
    <col min="8450" max="8450" width="58.85546875" style="31" customWidth="1"/>
    <col min="8451" max="8451" width="31.140625" style="31" customWidth="1"/>
    <col min="8452" max="8452" width="26.7109375" style="31" customWidth="1"/>
    <col min="8453" max="8453" width="25" style="31" customWidth="1"/>
    <col min="8454" max="8455" width="29.7109375" style="31" customWidth="1"/>
    <col min="8456" max="8456" width="23" style="31" customWidth="1"/>
    <col min="8457" max="8457" width="27.28515625" style="31" customWidth="1"/>
    <col min="8458" max="8458" width="29.5703125" style="31" customWidth="1"/>
    <col min="8459" max="8459" width="33" style="31" customWidth="1"/>
    <col min="8460" max="8460" width="29.85546875" style="31" customWidth="1"/>
    <col min="8461" max="8461" width="26.28515625" style="31" customWidth="1"/>
    <col min="8462" max="8462" width="22.140625" style="31" customWidth="1"/>
    <col min="8463" max="8463" width="26.140625" style="31" customWidth="1"/>
    <col min="8464" max="8464" width="19.5703125" style="31" bestFit="1" customWidth="1"/>
    <col min="8465" max="8465" width="21.85546875" style="31" customWidth="1"/>
    <col min="8466" max="8466" width="18.28515625" style="31" customWidth="1"/>
    <col min="8467" max="8470" width="6.42578125" style="31" customWidth="1"/>
    <col min="8471" max="8699" width="11.42578125" style="31" customWidth="1"/>
    <col min="8700" max="8700" width="1" style="31" customWidth="1"/>
    <col min="8701" max="8701" width="4.28515625" style="31" customWidth="1"/>
    <col min="8702" max="8702" width="34.7109375" style="31" customWidth="1"/>
    <col min="8703" max="8703" width="0" style="31" hidden="1" customWidth="1"/>
    <col min="8704" max="8704" width="20" style="31"/>
    <col min="8705" max="8705" width="3.140625" style="31" bestFit="1" customWidth="1"/>
    <col min="8706" max="8706" width="58.85546875" style="31" customWidth="1"/>
    <col min="8707" max="8707" width="31.140625" style="31" customWidth="1"/>
    <col min="8708" max="8708" width="26.7109375" style="31" customWidth="1"/>
    <col min="8709" max="8709" width="25" style="31" customWidth="1"/>
    <col min="8710" max="8711" width="29.7109375" style="31" customWidth="1"/>
    <col min="8712" max="8712" width="23" style="31" customWidth="1"/>
    <col min="8713" max="8713" width="27.28515625" style="31" customWidth="1"/>
    <col min="8714" max="8714" width="29.5703125" style="31" customWidth="1"/>
    <col min="8715" max="8715" width="33" style="31" customWidth="1"/>
    <col min="8716" max="8716" width="29.85546875" style="31" customWidth="1"/>
    <col min="8717" max="8717" width="26.28515625" style="31" customWidth="1"/>
    <col min="8718" max="8718" width="22.140625" style="31" customWidth="1"/>
    <col min="8719" max="8719" width="26.140625" style="31" customWidth="1"/>
    <col min="8720" max="8720" width="19.5703125" style="31" bestFit="1" customWidth="1"/>
    <col min="8721" max="8721" width="21.85546875" style="31" customWidth="1"/>
    <col min="8722" max="8722" width="18.28515625" style="31" customWidth="1"/>
    <col min="8723" max="8726" width="6.42578125" style="31" customWidth="1"/>
    <col min="8727" max="8955" width="11.42578125" style="31" customWidth="1"/>
    <col min="8956" max="8956" width="1" style="31" customWidth="1"/>
    <col min="8957" max="8957" width="4.28515625" style="31" customWidth="1"/>
    <col min="8958" max="8958" width="34.7109375" style="31" customWidth="1"/>
    <col min="8959" max="8959" width="0" style="31" hidden="1" customWidth="1"/>
    <col min="8960" max="8960" width="20" style="31"/>
    <col min="8961" max="8961" width="3.140625" style="31" bestFit="1" customWidth="1"/>
    <col min="8962" max="8962" width="58.85546875" style="31" customWidth="1"/>
    <col min="8963" max="8963" width="31.140625" style="31" customWidth="1"/>
    <col min="8964" max="8964" width="26.7109375" style="31" customWidth="1"/>
    <col min="8965" max="8965" width="25" style="31" customWidth="1"/>
    <col min="8966" max="8967" width="29.7109375" style="31" customWidth="1"/>
    <col min="8968" max="8968" width="23" style="31" customWidth="1"/>
    <col min="8969" max="8969" width="27.28515625" style="31" customWidth="1"/>
    <col min="8970" max="8970" width="29.5703125" style="31" customWidth="1"/>
    <col min="8971" max="8971" width="33" style="31" customWidth="1"/>
    <col min="8972" max="8972" width="29.85546875" style="31" customWidth="1"/>
    <col min="8973" max="8973" width="26.28515625" style="31" customWidth="1"/>
    <col min="8974" max="8974" width="22.140625" style="31" customWidth="1"/>
    <col min="8975" max="8975" width="26.140625" style="31" customWidth="1"/>
    <col min="8976" max="8976" width="19.5703125" style="31" bestFit="1" customWidth="1"/>
    <col min="8977" max="8977" width="21.85546875" style="31" customWidth="1"/>
    <col min="8978" max="8978" width="18.28515625" style="31" customWidth="1"/>
    <col min="8979" max="8982" width="6.42578125" style="31" customWidth="1"/>
    <col min="8983" max="9211" width="11.42578125" style="31" customWidth="1"/>
    <col min="9212" max="9212" width="1" style="31" customWidth="1"/>
    <col min="9213" max="9213" width="4.28515625" style="31" customWidth="1"/>
    <col min="9214" max="9214" width="34.7109375" style="31" customWidth="1"/>
    <col min="9215" max="9215" width="0" style="31" hidden="1" customWidth="1"/>
    <col min="9216" max="9216" width="20" style="31"/>
    <col min="9217" max="9217" width="3.140625" style="31" bestFit="1" customWidth="1"/>
    <col min="9218" max="9218" width="58.85546875" style="31" customWidth="1"/>
    <col min="9219" max="9219" width="31.140625" style="31" customWidth="1"/>
    <col min="9220" max="9220" width="26.7109375" style="31" customWidth="1"/>
    <col min="9221" max="9221" width="25" style="31" customWidth="1"/>
    <col min="9222" max="9223" width="29.7109375" style="31" customWidth="1"/>
    <col min="9224" max="9224" width="23" style="31" customWidth="1"/>
    <col min="9225" max="9225" width="27.28515625" style="31" customWidth="1"/>
    <col min="9226" max="9226" width="29.5703125" style="31" customWidth="1"/>
    <col min="9227" max="9227" width="33" style="31" customWidth="1"/>
    <col min="9228" max="9228" width="29.85546875" style="31" customWidth="1"/>
    <col min="9229" max="9229" width="26.28515625" style="31" customWidth="1"/>
    <col min="9230" max="9230" width="22.140625" style="31" customWidth="1"/>
    <col min="9231" max="9231" width="26.140625" style="31" customWidth="1"/>
    <col min="9232" max="9232" width="19.5703125" style="31" bestFit="1" customWidth="1"/>
    <col min="9233" max="9233" width="21.85546875" style="31" customWidth="1"/>
    <col min="9234" max="9234" width="18.28515625" style="31" customWidth="1"/>
    <col min="9235" max="9238" width="6.42578125" style="31" customWidth="1"/>
    <col min="9239" max="9467" width="11.42578125" style="31" customWidth="1"/>
    <col min="9468" max="9468" width="1" style="31" customWidth="1"/>
    <col min="9469" max="9469" width="4.28515625" style="31" customWidth="1"/>
    <col min="9470" max="9470" width="34.7109375" style="31" customWidth="1"/>
    <col min="9471" max="9471" width="0" style="31" hidden="1" customWidth="1"/>
    <col min="9472" max="9472" width="20" style="31"/>
    <col min="9473" max="9473" width="3.140625" style="31" bestFit="1" customWidth="1"/>
    <col min="9474" max="9474" width="58.85546875" style="31" customWidth="1"/>
    <col min="9475" max="9475" width="31.140625" style="31" customWidth="1"/>
    <col min="9476" max="9476" width="26.7109375" style="31" customWidth="1"/>
    <col min="9477" max="9477" width="25" style="31" customWidth="1"/>
    <col min="9478" max="9479" width="29.7109375" style="31" customWidth="1"/>
    <col min="9480" max="9480" width="23" style="31" customWidth="1"/>
    <col min="9481" max="9481" width="27.28515625" style="31" customWidth="1"/>
    <col min="9482" max="9482" width="29.5703125" style="31" customWidth="1"/>
    <col min="9483" max="9483" width="33" style="31" customWidth="1"/>
    <col min="9484" max="9484" width="29.85546875" style="31" customWidth="1"/>
    <col min="9485" max="9485" width="26.28515625" style="31" customWidth="1"/>
    <col min="9486" max="9486" width="22.140625" style="31" customWidth="1"/>
    <col min="9487" max="9487" width="26.140625" style="31" customWidth="1"/>
    <col min="9488" max="9488" width="19.5703125" style="31" bestFit="1" customWidth="1"/>
    <col min="9489" max="9489" width="21.85546875" style="31" customWidth="1"/>
    <col min="9490" max="9490" width="18.28515625" style="31" customWidth="1"/>
    <col min="9491" max="9494" width="6.42578125" style="31" customWidth="1"/>
    <col min="9495" max="9723" width="11.42578125" style="31" customWidth="1"/>
    <col min="9724" max="9724" width="1" style="31" customWidth="1"/>
    <col min="9725" max="9725" width="4.28515625" style="31" customWidth="1"/>
    <col min="9726" max="9726" width="34.7109375" style="31" customWidth="1"/>
    <col min="9727" max="9727" width="0" style="31" hidden="1" customWidth="1"/>
    <col min="9728" max="9728" width="20" style="31"/>
    <col min="9729" max="9729" width="3.140625" style="31" bestFit="1" customWidth="1"/>
    <col min="9730" max="9730" width="58.85546875" style="31" customWidth="1"/>
    <col min="9731" max="9731" width="31.140625" style="31" customWidth="1"/>
    <col min="9732" max="9732" width="26.7109375" style="31" customWidth="1"/>
    <col min="9733" max="9733" width="25" style="31" customWidth="1"/>
    <col min="9734" max="9735" width="29.7109375" style="31" customWidth="1"/>
    <col min="9736" max="9736" width="23" style="31" customWidth="1"/>
    <col min="9737" max="9737" width="27.28515625" style="31" customWidth="1"/>
    <col min="9738" max="9738" width="29.5703125" style="31" customWidth="1"/>
    <col min="9739" max="9739" width="33" style="31" customWidth="1"/>
    <col min="9740" max="9740" width="29.85546875" style="31" customWidth="1"/>
    <col min="9741" max="9741" width="26.28515625" style="31" customWidth="1"/>
    <col min="9742" max="9742" width="22.140625" style="31" customWidth="1"/>
    <col min="9743" max="9743" width="26.140625" style="31" customWidth="1"/>
    <col min="9744" max="9744" width="19.5703125" style="31" bestFit="1" customWidth="1"/>
    <col min="9745" max="9745" width="21.85546875" style="31" customWidth="1"/>
    <col min="9746" max="9746" width="18.28515625" style="31" customWidth="1"/>
    <col min="9747" max="9750" width="6.42578125" style="31" customWidth="1"/>
    <col min="9751" max="9979" width="11.42578125" style="31" customWidth="1"/>
    <col min="9980" max="9980" width="1" style="31" customWidth="1"/>
    <col min="9981" max="9981" width="4.28515625" style="31" customWidth="1"/>
    <col min="9982" max="9982" width="34.7109375" style="31" customWidth="1"/>
    <col min="9983" max="9983" width="0" style="31" hidden="1" customWidth="1"/>
    <col min="9984" max="9984" width="20" style="31"/>
    <col min="9985" max="9985" width="3.140625" style="31" bestFit="1" customWidth="1"/>
    <col min="9986" max="9986" width="58.85546875" style="31" customWidth="1"/>
    <col min="9987" max="9987" width="31.140625" style="31" customWidth="1"/>
    <col min="9988" max="9988" width="26.7109375" style="31" customWidth="1"/>
    <col min="9989" max="9989" width="25" style="31" customWidth="1"/>
    <col min="9990" max="9991" width="29.7109375" style="31" customWidth="1"/>
    <col min="9992" max="9992" width="23" style="31" customWidth="1"/>
    <col min="9993" max="9993" width="27.28515625" style="31" customWidth="1"/>
    <col min="9994" max="9994" width="29.5703125" style="31" customWidth="1"/>
    <col min="9995" max="9995" width="33" style="31" customWidth="1"/>
    <col min="9996" max="9996" width="29.85546875" style="31" customWidth="1"/>
    <col min="9997" max="9997" width="26.28515625" style="31" customWidth="1"/>
    <col min="9998" max="9998" width="22.140625" style="31" customWidth="1"/>
    <col min="9999" max="9999" width="26.140625" style="31" customWidth="1"/>
    <col min="10000" max="10000" width="19.5703125" style="31" bestFit="1" customWidth="1"/>
    <col min="10001" max="10001" width="21.85546875" style="31" customWidth="1"/>
    <col min="10002" max="10002" width="18.28515625" style="31" customWidth="1"/>
    <col min="10003" max="10006" width="6.42578125" style="31" customWidth="1"/>
    <col min="10007" max="10235" width="11.42578125" style="31" customWidth="1"/>
    <col min="10236" max="10236" width="1" style="31" customWidth="1"/>
    <col min="10237" max="10237" width="4.28515625" style="31" customWidth="1"/>
    <col min="10238" max="10238" width="34.7109375" style="31" customWidth="1"/>
    <col min="10239" max="10239" width="0" style="31" hidden="1" customWidth="1"/>
    <col min="10240" max="10240" width="20" style="31"/>
    <col min="10241" max="10241" width="3.140625" style="31" bestFit="1" customWidth="1"/>
    <col min="10242" max="10242" width="58.85546875" style="31" customWidth="1"/>
    <col min="10243" max="10243" width="31.140625" style="31" customWidth="1"/>
    <col min="10244" max="10244" width="26.7109375" style="31" customWidth="1"/>
    <col min="10245" max="10245" width="25" style="31" customWidth="1"/>
    <col min="10246" max="10247" width="29.7109375" style="31" customWidth="1"/>
    <col min="10248" max="10248" width="23" style="31" customWidth="1"/>
    <col min="10249" max="10249" width="27.28515625" style="31" customWidth="1"/>
    <col min="10250" max="10250" width="29.5703125" style="31" customWidth="1"/>
    <col min="10251" max="10251" width="33" style="31" customWidth="1"/>
    <col min="10252" max="10252" width="29.85546875" style="31" customWidth="1"/>
    <col min="10253" max="10253" width="26.28515625" style="31" customWidth="1"/>
    <col min="10254" max="10254" width="22.140625" style="31" customWidth="1"/>
    <col min="10255" max="10255" width="26.140625" style="31" customWidth="1"/>
    <col min="10256" max="10256" width="19.5703125" style="31" bestFit="1" customWidth="1"/>
    <col min="10257" max="10257" width="21.85546875" style="31" customWidth="1"/>
    <col min="10258" max="10258" width="18.28515625" style="31" customWidth="1"/>
    <col min="10259" max="10262" width="6.42578125" style="31" customWidth="1"/>
    <col min="10263" max="10491" width="11.42578125" style="31" customWidth="1"/>
    <col min="10492" max="10492" width="1" style="31" customWidth="1"/>
    <col min="10493" max="10493" width="4.28515625" style="31" customWidth="1"/>
    <col min="10494" max="10494" width="34.7109375" style="31" customWidth="1"/>
    <col min="10495" max="10495" width="0" style="31" hidden="1" customWidth="1"/>
    <col min="10496" max="10496" width="20" style="31"/>
    <col min="10497" max="10497" width="3.140625" style="31" bestFit="1" customWidth="1"/>
    <col min="10498" max="10498" width="58.85546875" style="31" customWidth="1"/>
    <col min="10499" max="10499" width="31.140625" style="31" customWidth="1"/>
    <col min="10500" max="10500" width="26.7109375" style="31" customWidth="1"/>
    <col min="10501" max="10501" width="25" style="31" customWidth="1"/>
    <col min="10502" max="10503" width="29.7109375" style="31" customWidth="1"/>
    <col min="10504" max="10504" width="23" style="31" customWidth="1"/>
    <col min="10505" max="10505" width="27.28515625" style="31" customWidth="1"/>
    <col min="10506" max="10506" width="29.5703125" style="31" customWidth="1"/>
    <col min="10507" max="10507" width="33" style="31" customWidth="1"/>
    <col min="10508" max="10508" width="29.85546875" style="31" customWidth="1"/>
    <col min="10509" max="10509" width="26.28515625" style="31" customWidth="1"/>
    <col min="10510" max="10510" width="22.140625" style="31" customWidth="1"/>
    <col min="10511" max="10511" width="26.140625" style="31" customWidth="1"/>
    <col min="10512" max="10512" width="19.5703125" style="31" bestFit="1" customWidth="1"/>
    <col min="10513" max="10513" width="21.85546875" style="31" customWidth="1"/>
    <col min="10514" max="10514" width="18.28515625" style="31" customWidth="1"/>
    <col min="10515" max="10518" width="6.42578125" style="31" customWidth="1"/>
    <col min="10519" max="10747" width="11.42578125" style="31" customWidth="1"/>
    <col min="10748" max="10748" width="1" style="31" customWidth="1"/>
    <col min="10749" max="10749" width="4.28515625" style="31" customWidth="1"/>
    <col min="10750" max="10750" width="34.7109375" style="31" customWidth="1"/>
    <col min="10751" max="10751" width="0" style="31" hidden="1" customWidth="1"/>
    <col min="10752" max="10752" width="20" style="31"/>
    <col min="10753" max="10753" width="3.140625" style="31" bestFit="1" customWidth="1"/>
    <col min="10754" max="10754" width="58.85546875" style="31" customWidth="1"/>
    <col min="10755" max="10755" width="31.140625" style="31" customWidth="1"/>
    <col min="10756" max="10756" width="26.7109375" style="31" customWidth="1"/>
    <col min="10757" max="10757" width="25" style="31" customWidth="1"/>
    <col min="10758" max="10759" width="29.7109375" style="31" customWidth="1"/>
    <col min="10760" max="10760" width="23" style="31" customWidth="1"/>
    <col min="10761" max="10761" width="27.28515625" style="31" customWidth="1"/>
    <col min="10762" max="10762" width="29.5703125" style="31" customWidth="1"/>
    <col min="10763" max="10763" width="33" style="31" customWidth="1"/>
    <col min="10764" max="10764" width="29.85546875" style="31" customWidth="1"/>
    <col min="10765" max="10765" width="26.28515625" style="31" customWidth="1"/>
    <col min="10766" max="10766" width="22.140625" style="31" customWidth="1"/>
    <col min="10767" max="10767" width="26.140625" style="31" customWidth="1"/>
    <col min="10768" max="10768" width="19.5703125" style="31" bestFit="1" customWidth="1"/>
    <col min="10769" max="10769" width="21.85546875" style="31" customWidth="1"/>
    <col min="10770" max="10770" width="18.28515625" style="31" customWidth="1"/>
    <col min="10771" max="10774" width="6.42578125" style="31" customWidth="1"/>
    <col min="10775" max="11003" width="11.42578125" style="31" customWidth="1"/>
    <col min="11004" max="11004" width="1" style="31" customWidth="1"/>
    <col min="11005" max="11005" width="4.28515625" style="31" customWidth="1"/>
    <col min="11006" max="11006" width="34.7109375" style="31" customWidth="1"/>
    <col min="11007" max="11007" width="0" style="31" hidden="1" customWidth="1"/>
    <col min="11008" max="11008" width="20" style="31"/>
    <col min="11009" max="11009" width="3.140625" style="31" bestFit="1" customWidth="1"/>
    <col min="11010" max="11010" width="58.85546875" style="31" customWidth="1"/>
    <col min="11011" max="11011" width="31.140625" style="31" customWidth="1"/>
    <col min="11012" max="11012" width="26.7109375" style="31" customWidth="1"/>
    <col min="11013" max="11013" width="25" style="31" customWidth="1"/>
    <col min="11014" max="11015" width="29.7109375" style="31" customWidth="1"/>
    <col min="11016" max="11016" width="23" style="31" customWidth="1"/>
    <col min="11017" max="11017" width="27.28515625" style="31" customWidth="1"/>
    <col min="11018" max="11018" width="29.5703125" style="31" customWidth="1"/>
    <col min="11019" max="11019" width="33" style="31" customWidth="1"/>
    <col min="11020" max="11020" width="29.85546875" style="31" customWidth="1"/>
    <col min="11021" max="11021" width="26.28515625" style="31" customWidth="1"/>
    <col min="11022" max="11022" width="22.140625" style="31" customWidth="1"/>
    <col min="11023" max="11023" width="26.140625" style="31" customWidth="1"/>
    <col min="11024" max="11024" width="19.5703125" style="31" bestFit="1" customWidth="1"/>
    <col min="11025" max="11025" width="21.85546875" style="31" customWidth="1"/>
    <col min="11026" max="11026" width="18.28515625" style="31" customWidth="1"/>
    <col min="11027" max="11030" width="6.42578125" style="31" customWidth="1"/>
    <col min="11031" max="11259" width="11.42578125" style="31" customWidth="1"/>
    <col min="11260" max="11260" width="1" style="31" customWidth="1"/>
    <col min="11261" max="11261" width="4.28515625" style="31" customWidth="1"/>
    <col min="11262" max="11262" width="34.7109375" style="31" customWidth="1"/>
    <col min="11263" max="11263" width="0" style="31" hidden="1" customWidth="1"/>
    <col min="11264" max="11264" width="20" style="31"/>
    <col min="11265" max="11265" width="3.140625" style="31" bestFit="1" customWidth="1"/>
    <col min="11266" max="11266" width="58.85546875" style="31" customWidth="1"/>
    <col min="11267" max="11267" width="31.140625" style="31" customWidth="1"/>
    <col min="11268" max="11268" width="26.7109375" style="31" customWidth="1"/>
    <col min="11269" max="11269" width="25" style="31" customWidth="1"/>
    <col min="11270" max="11271" width="29.7109375" style="31" customWidth="1"/>
    <col min="11272" max="11272" width="23" style="31" customWidth="1"/>
    <col min="11273" max="11273" width="27.28515625" style="31" customWidth="1"/>
    <col min="11274" max="11274" width="29.5703125" style="31" customWidth="1"/>
    <col min="11275" max="11275" width="33" style="31" customWidth="1"/>
    <col min="11276" max="11276" width="29.85546875" style="31" customWidth="1"/>
    <col min="11277" max="11277" width="26.28515625" style="31" customWidth="1"/>
    <col min="11278" max="11278" width="22.140625" style="31" customWidth="1"/>
    <col min="11279" max="11279" width="26.140625" style="31" customWidth="1"/>
    <col min="11280" max="11280" width="19.5703125" style="31" bestFit="1" customWidth="1"/>
    <col min="11281" max="11281" width="21.85546875" style="31" customWidth="1"/>
    <col min="11282" max="11282" width="18.28515625" style="31" customWidth="1"/>
    <col min="11283" max="11286" width="6.42578125" style="31" customWidth="1"/>
    <col min="11287" max="11515" width="11.42578125" style="31" customWidth="1"/>
    <col min="11516" max="11516" width="1" style="31" customWidth="1"/>
    <col min="11517" max="11517" width="4.28515625" style="31" customWidth="1"/>
    <col min="11518" max="11518" width="34.7109375" style="31" customWidth="1"/>
    <col min="11519" max="11519" width="0" style="31" hidden="1" customWidth="1"/>
    <col min="11520" max="11520" width="20" style="31"/>
    <col min="11521" max="11521" width="3.140625" style="31" bestFit="1" customWidth="1"/>
    <col min="11522" max="11522" width="58.85546875" style="31" customWidth="1"/>
    <col min="11523" max="11523" width="31.140625" style="31" customWidth="1"/>
    <col min="11524" max="11524" width="26.7109375" style="31" customWidth="1"/>
    <col min="11525" max="11525" width="25" style="31" customWidth="1"/>
    <col min="11526" max="11527" width="29.7109375" style="31" customWidth="1"/>
    <col min="11528" max="11528" width="23" style="31" customWidth="1"/>
    <col min="11529" max="11529" width="27.28515625" style="31" customWidth="1"/>
    <col min="11530" max="11530" width="29.5703125" style="31" customWidth="1"/>
    <col min="11531" max="11531" width="33" style="31" customWidth="1"/>
    <col min="11532" max="11532" width="29.85546875" style="31" customWidth="1"/>
    <col min="11533" max="11533" width="26.28515625" style="31" customWidth="1"/>
    <col min="11534" max="11534" width="22.140625" style="31" customWidth="1"/>
    <col min="11535" max="11535" width="26.140625" style="31" customWidth="1"/>
    <col min="11536" max="11536" width="19.5703125" style="31" bestFit="1" customWidth="1"/>
    <col min="11537" max="11537" width="21.85546875" style="31" customWidth="1"/>
    <col min="11538" max="11538" width="18.28515625" style="31" customWidth="1"/>
    <col min="11539" max="11542" width="6.42578125" style="31" customWidth="1"/>
    <col min="11543" max="11771" width="11.42578125" style="31" customWidth="1"/>
    <col min="11772" max="11772" width="1" style="31" customWidth="1"/>
    <col min="11773" max="11773" width="4.28515625" style="31" customWidth="1"/>
    <col min="11774" max="11774" width="34.7109375" style="31" customWidth="1"/>
    <col min="11775" max="11775" width="0" style="31" hidden="1" customWidth="1"/>
    <col min="11776" max="11776" width="20" style="31"/>
    <col min="11777" max="11777" width="3.140625" style="31" bestFit="1" customWidth="1"/>
    <col min="11778" max="11778" width="58.85546875" style="31" customWidth="1"/>
    <col min="11779" max="11779" width="31.140625" style="31" customWidth="1"/>
    <col min="11780" max="11780" width="26.7109375" style="31" customWidth="1"/>
    <col min="11781" max="11781" width="25" style="31" customWidth="1"/>
    <col min="11782" max="11783" width="29.7109375" style="31" customWidth="1"/>
    <col min="11784" max="11784" width="23" style="31" customWidth="1"/>
    <col min="11785" max="11785" width="27.28515625" style="31" customWidth="1"/>
    <col min="11786" max="11786" width="29.5703125" style="31" customWidth="1"/>
    <col min="11787" max="11787" width="33" style="31" customWidth="1"/>
    <col min="11788" max="11788" width="29.85546875" style="31" customWidth="1"/>
    <col min="11789" max="11789" width="26.28515625" style="31" customWidth="1"/>
    <col min="11790" max="11790" width="22.140625" style="31" customWidth="1"/>
    <col min="11791" max="11791" width="26.140625" style="31" customWidth="1"/>
    <col min="11792" max="11792" width="19.5703125" style="31" bestFit="1" customWidth="1"/>
    <col min="11793" max="11793" width="21.85546875" style="31" customWidth="1"/>
    <col min="11794" max="11794" width="18.28515625" style="31" customWidth="1"/>
    <col min="11795" max="11798" width="6.42578125" style="31" customWidth="1"/>
    <col min="11799" max="12027" width="11.42578125" style="31" customWidth="1"/>
    <col min="12028" max="12028" width="1" style="31" customWidth="1"/>
    <col min="12029" max="12029" width="4.28515625" style="31" customWidth="1"/>
    <col min="12030" max="12030" width="34.7109375" style="31" customWidth="1"/>
    <col min="12031" max="12031" width="0" style="31" hidden="1" customWidth="1"/>
    <col min="12032" max="12032" width="20" style="31"/>
    <col min="12033" max="12033" width="3.140625" style="31" bestFit="1" customWidth="1"/>
    <col min="12034" max="12034" width="58.85546875" style="31" customWidth="1"/>
    <col min="12035" max="12035" width="31.140625" style="31" customWidth="1"/>
    <col min="12036" max="12036" width="26.7109375" style="31" customWidth="1"/>
    <col min="12037" max="12037" width="25" style="31" customWidth="1"/>
    <col min="12038" max="12039" width="29.7109375" style="31" customWidth="1"/>
    <col min="12040" max="12040" width="23" style="31" customWidth="1"/>
    <col min="12041" max="12041" width="27.28515625" style="31" customWidth="1"/>
    <col min="12042" max="12042" width="29.5703125" style="31" customWidth="1"/>
    <col min="12043" max="12043" width="33" style="31" customWidth="1"/>
    <col min="12044" max="12044" width="29.85546875" style="31" customWidth="1"/>
    <col min="12045" max="12045" width="26.28515625" style="31" customWidth="1"/>
    <col min="12046" max="12046" width="22.140625" style="31" customWidth="1"/>
    <col min="12047" max="12047" width="26.140625" style="31" customWidth="1"/>
    <col min="12048" max="12048" width="19.5703125" style="31" bestFit="1" customWidth="1"/>
    <col min="12049" max="12049" width="21.85546875" style="31" customWidth="1"/>
    <col min="12050" max="12050" width="18.28515625" style="31" customWidth="1"/>
    <col min="12051" max="12054" width="6.42578125" style="31" customWidth="1"/>
    <col min="12055" max="12283" width="11.42578125" style="31" customWidth="1"/>
    <col min="12284" max="12284" width="1" style="31" customWidth="1"/>
    <col min="12285" max="12285" width="4.28515625" style="31" customWidth="1"/>
    <col min="12286" max="12286" width="34.7109375" style="31" customWidth="1"/>
    <col min="12287" max="12287" width="0" style="31" hidden="1" customWidth="1"/>
    <col min="12288" max="12288" width="20" style="31"/>
    <col min="12289" max="12289" width="3.140625" style="31" bestFit="1" customWidth="1"/>
    <col min="12290" max="12290" width="58.85546875" style="31" customWidth="1"/>
    <col min="12291" max="12291" width="31.140625" style="31" customWidth="1"/>
    <col min="12292" max="12292" width="26.7109375" style="31" customWidth="1"/>
    <col min="12293" max="12293" width="25" style="31" customWidth="1"/>
    <col min="12294" max="12295" width="29.7109375" style="31" customWidth="1"/>
    <col min="12296" max="12296" width="23" style="31" customWidth="1"/>
    <col min="12297" max="12297" width="27.28515625" style="31" customWidth="1"/>
    <col min="12298" max="12298" width="29.5703125" style="31" customWidth="1"/>
    <col min="12299" max="12299" width="33" style="31" customWidth="1"/>
    <col min="12300" max="12300" width="29.85546875" style="31" customWidth="1"/>
    <col min="12301" max="12301" width="26.28515625" style="31" customWidth="1"/>
    <col min="12302" max="12302" width="22.140625" style="31" customWidth="1"/>
    <col min="12303" max="12303" width="26.140625" style="31" customWidth="1"/>
    <col min="12304" max="12304" width="19.5703125" style="31" bestFit="1" customWidth="1"/>
    <col min="12305" max="12305" width="21.85546875" style="31" customWidth="1"/>
    <col min="12306" max="12306" width="18.28515625" style="31" customWidth="1"/>
    <col min="12307" max="12310" width="6.42578125" style="31" customWidth="1"/>
    <col min="12311" max="12539" width="11.42578125" style="31" customWidth="1"/>
    <col min="12540" max="12540" width="1" style="31" customWidth="1"/>
    <col min="12541" max="12541" width="4.28515625" style="31" customWidth="1"/>
    <col min="12542" max="12542" width="34.7109375" style="31" customWidth="1"/>
    <col min="12543" max="12543" width="0" style="31" hidden="1" customWidth="1"/>
    <col min="12544" max="12544" width="20" style="31"/>
    <col min="12545" max="12545" width="3.140625" style="31" bestFit="1" customWidth="1"/>
    <col min="12546" max="12546" width="58.85546875" style="31" customWidth="1"/>
    <col min="12547" max="12547" width="31.140625" style="31" customWidth="1"/>
    <col min="12548" max="12548" width="26.7109375" style="31" customWidth="1"/>
    <col min="12549" max="12549" width="25" style="31" customWidth="1"/>
    <col min="12550" max="12551" width="29.7109375" style="31" customWidth="1"/>
    <col min="12552" max="12552" width="23" style="31" customWidth="1"/>
    <col min="12553" max="12553" width="27.28515625" style="31" customWidth="1"/>
    <col min="12554" max="12554" width="29.5703125" style="31" customWidth="1"/>
    <col min="12555" max="12555" width="33" style="31" customWidth="1"/>
    <col min="12556" max="12556" width="29.85546875" style="31" customWidth="1"/>
    <col min="12557" max="12557" width="26.28515625" style="31" customWidth="1"/>
    <col min="12558" max="12558" width="22.140625" style="31" customWidth="1"/>
    <col min="12559" max="12559" width="26.140625" style="31" customWidth="1"/>
    <col min="12560" max="12560" width="19.5703125" style="31" bestFit="1" customWidth="1"/>
    <col min="12561" max="12561" width="21.85546875" style="31" customWidth="1"/>
    <col min="12562" max="12562" width="18.28515625" style="31" customWidth="1"/>
    <col min="12563" max="12566" width="6.42578125" style="31" customWidth="1"/>
    <col min="12567" max="12795" width="11.42578125" style="31" customWidth="1"/>
    <col min="12796" max="12796" width="1" style="31" customWidth="1"/>
    <col min="12797" max="12797" width="4.28515625" style="31" customWidth="1"/>
    <col min="12798" max="12798" width="34.7109375" style="31" customWidth="1"/>
    <col min="12799" max="12799" width="0" style="31" hidden="1" customWidth="1"/>
    <col min="12800" max="12800" width="20" style="31"/>
    <col min="12801" max="12801" width="3.140625" style="31" bestFit="1" customWidth="1"/>
    <col min="12802" max="12802" width="58.85546875" style="31" customWidth="1"/>
    <col min="12803" max="12803" width="31.140625" style="31" customWidth="1"/>
    <col min="12804" max="12804" width="26.7109375" style="31" customWidth="1"/>
    <col min="12805" max="12805" width="25" style="31" customWidth="1"/>
    <col min="12806" max="12807" width="29.7109375" style="31" customWidth="1"/>
    <col min="12808" max="12808" width="23" style="31" customWidth="1"/>
    <col min="12809" max="12809" width="27.28515625" style="31" customWidth="1"/>
    <col min="12810" max="12810" width="29.5703125" style="31" customWidth="1"/>
    <col min="12811" max="12811" width="33" style="31" customWidth="1"/>
    <col min="12812" max="12812" width="29.85546875" style="31" customWidth="1"/>
    <col min="12813" max="12813" width="26.28515625" style="31" customWidth="1"/>
    <col min="12814" max="12814" width="22.140625" style="31" customWidth="1"/>
    <col min="12815" max="12815" width="26.140625" style="31" customWidth="1"/>
    <col min="12816" max="12816" width="19.5703125" style="31" bestFit="1" customWidth="1"/>
    <col min="12817" max="12817" width="21.85546875" style="31" customWidth="1"/>
    <col min="12818" max="12818" width="18.28515625" style="31" customWidth="1"/>
    <col min="12819" max="12822" width="6.42578125" style="31" customWidth="1"/>
    <col min="12823" max="13051" width="11.42578125" style="31" customWidth="1"/>
    <col min="13052" max="13052" width="1" style="31" customWidth="1"/>
    <col min="13053" max="13053" width="4.28515625" style="31" customWidth="1"/>
    <col min="13054" max="13054" width="34.7109375" style="31" customWidth="1"/>
    <col min="13055" max="13055" width="0" style="31" hidden="1" customWidth="1"/>
    <col min="13056" max="13056" width="20" style="31"/>
    <col min="13057" max="13057" width="3.140625" style="31" bestFit="1" customWidth="1"/>
    <col min="13058" max="13058" width="58.85546875" style="31" customWidth="1"/>
    <col min="13059" max="13059" width="31.140625" style="31" customWidth="1"/>
    <col min="13060" max="13060" width="26.7109375" style="31" customWidth="1"/>
    <col min="13061" max="13061" width="25" style="31" customWidth="1"/>
    <col min="13062" max="13063" width="29.7109375" style="31" customWidth="1"/>
    <col min="13064" max="13064" width="23" style="31" customWidth="1"/>
    <col min="13065" max="13065" width="27.28515625" style="31" customWidth="1"/>
    <col min="13066" max="13066" width="29.5703125" style="31" customWidth="1"/>
    <col min="13067" max="13067" width="33" style="31" customWidth="1"/>
    <col min="13068" max="13068" width="29.85546875" style="31" customWidth="1"/>
    <col min="13069" max="13069" width="26.28515625" style="31" customWidth="1"/>
    <col min="13070" max="13070" width="22.140625" style="31" customWidth="1"/>
    <col min="13071" max="13071" width="26.140625" style="31" customWidth="1"/>
    <col min="13072" max="13072" width="19.5703125" style="31" bestFit="1" customWidth="1"/>
    <col min="13073" max="13073" width="21.85546875" style="31" customWidth="1"/>
    <col min="13074" max="13074" width="18.28515625" style="31" customWidth="1"/>
    <col min="13075" max="13078" width="6.42578125" style="31" customWidth="1"/>
    <col min="13079" max="13307" width="11.42578125" style="31" customWidth="1"/>
    <col min="13308" max="13308" width="1" style="31" customWidth="1"/>
    <col min="13309" max="13309" width="4.28515625" style="31" customWidth="1"/>
    <col min="13310" max="13310" width="34.7109375" style="31" customWidth="1"/>
    <col min="13311" max="13311" width="0" style="31" hidden="1" customWidth="1"/>
    <col min="13312" max="13312" width="20" style="31"/>
    <col min="13313" max="13313" width="3.140625" style="31" bestFit="1" customWidth="1"/>
    <col min="13314" max="13314" width="58.85546875" style="31" customWidth="1"/>
    <col min="13315" max="13315" width="31.140625" style="31" customWidth="1"/>
    <col min="13316" max="13316" width="26.7109375" style="31" customWidth="1"/>
    <col min="13317" max="13317" width="25" style="31" customWidth="1"/>
    <col min="13318" max="13319" width="29.7109375" style="31" customWidth="1"/>
    <col min="13320" max="13320" width="23" style="31" customWidth="1"/>
    <col min="13321" max="13321" width="27.28515625" style="31" customWidth="1"/>
    <col min="13322" max="13322" width="29.5703125" style="31" customWidth="1"/>
    <col min="13323" max="13323" width="33" style="31" customWidth="1"/>
    <col min="13324" max="13324" width="29.85546875" style="31" customWidth="1"/>
    <col min="13325" max="13325" width="26.28515625" style="31" customWidth="1"/>
    <col min="13326" max="13326" width="22.140625" style="31" customWidth="1"/>
    <col min="13327" max="13327" width="26.140625" style="31" customWidth="1"/>
    <col min="13328" max="13328" width="19.5703125" style="31" bestFit="1" customWidth="1"/>
    <col min="13329" max="13329" width="21.85546875" style="31" customWidth="1"/>
    <col min="13330" max="13330" width="18.28515625" style="31" customWidth="1"/>
    <col min="13331" max="13334" width="6.42578125" style="31" customWidth="1"/>
    <col min="13335" max="13563" width="11.42578125" style="31" customWidth="1"/>
    <col min="13564" max="13564" width="1" style="31" customWidth="1"/>
    <col min="13565" max="13565" width="4.28515625" style="31" customWidth="1"/>
    <col min="13566" max="13566" width="34.7109375" style="31" customWidth="1"/>
    <col min="13567" max="13567" width="0" style="31" hidden="1" customWidth="1"/>
    <col min="13568" max="13568" width="20" style="31"/>
    <col min="13569" max="13569" width="3.140625" style="31" bestFit="1" customWidth="1"/>
    <col min="13570" max="13570" width="58.85546875" style="31" customWidth="1"/>
    <col min="13571" max="13571" width="31.140625" style="31" customWidth="1"/>
    <col min="13572" max="13572" width="26.7109375" style="31" customWidth="1"/>
    <col min="13573" max="13573" width="25" style="31" customWidth="1"/>
    <col min="13574" max="13575" width="29.7109375" style="31" customWidth="1"/>
    <col min="13576" max="13576" width="23" style="31" customWidth="1"/>
    <col min="13577" max="13577" width="27.28515625" style="31" customWidth="1"/>
    <col min="13578" max="13578" width="29.5703125" style="31" customWidth="1"/>
    <col min="13579" max="13579" width="33" style="31" customWidth="1"/>
    <col min="13580" max="13580" width="29.85546875" style="31" customWidth="1"/>
    <col min="13581" max="13581" width="26.28515625" style="31" customWidth="1"/>
    <col min="13582" max="13582" width="22.140625" style="31" customWidth="1"/>
    <col min="13583" max="13583" width="26.140625" style="31" customWidth="1"/>
    <col min="13584" max="13584" width="19.5703125" style="31" bestFit="1" customWidth="1"/>
    <col min="13585" max="13585" width="21.85546875" style="31" customWidth="1"/>
    <col min="13586" max="13586" width="18.28515625" style="31" customWidth="1"/>
    <col min="13587" max="13590" width="6.42578125" style="31" customWidth="1"/>
    <col min="13591" max="13819" width="11.42578125" style="31" customWidth="1"/>
    <col min="13820" max="13820" width="1" style="31" customWidth="1"/>
    <col min="13821" max="13821" width="4.28515625" style="31" customWidth="1"/>
    <col min="13822" max="13822" width="34.7109375" style="31" customWidth="1"/>
    <col min="13823" max="13823" width="0" style="31" hidden="1" customWidth="1"/>
    <col min="13824" max="13824" width="20" style="31"/>
    <col min="13825" max="13825" width="3.140625" style="31" bestFit="1" customWidth="1"/>
    <col min="13826" max="13826" width="58.85546875" style="31" customWidth="1"/>
    <col min="13827" max="13827" width="31.140625" style="31" customWidth="1"/>
    <col min="13828" max="13828" width="26.7109375" style="31" customWidth="1"/>
    <col min="13829" max="13829" width="25" style="31" customWidth="1"/>
    <col min="13830" max="13831" width="29.7109375" style="31" customWidth="1"/>
    <col min="13832" max="13832" width="23" style="31" customWidth="1"/>
    <col min="13833" max="13833" width="27.28515625" style="31" customWidth="1"/>
    <col min="13834" max="13834" width="29.5703125" style="31" customWidth="1"/>
    <col min="13835" max="13835" width="33" style="31" customWidth="1"/>
    <col min="13836" max="13836" width="29.85546875" style="31" customWidth="1"/>
    <col min="13837" max="13837" width="26.28515625" style="31" customWidth="1"/>
    <col min="13838" max="13838" width="22.140625" style="31" customWidth="1"/>
    <col min="13839" max="13839" width="26.140625" style="31" customWidth="1"/>
    <col min="13840" max="13840" width="19.5703125" style="31" bestFit="1" customWidth="1"/>
    <col min="13841" max="13841" width="21.85546875" style="31" customWidth="1"/>
    <col min="13842" max="13842" width="18.28515625" style="31" customWidth="1"/>
    <col min="13843" max="13846" width="6.42578125" style="31" customWidth="1"/>
    <col min="13847" max="14075" width="11.42578125" style="31" customWidth="1"/>
    <col min="14076" max="14076" width="1" style="31" customWidth="1"/>
    <col min="14077" max="14077" width="4.28515625" style="31" customWidth="1"/>
    <col min="14078" max="14078" width="34.7109375" style="31" customWidth="1"/>
    <col min="14079" max="14079" width="0" style="31" hidden="1" customWidth="1"/>
    <col min="14080" max="14080" width="20" style="31"/>
    <col min="14081" max="14081" width="3.140625" style="31" bestFit="1" customWidth="1"/>
    <col min="14082" max="14082" width="58.85546875" style="31" customWidth="1"/>
    <col min="14083" max="14083" width="31.140625" style="31" customWidth="1"/>
    <col min="14084" max="14084" width="26.7109375" style="31" customWidth="1"/>
    <col min="14085" max="14085" width="25" style="31" customWidth="1"/>
    <col min="14086" max="14087" width="29.7109375" style="31" customWidth="1"/>
    <col min="14088" max="14088" width="23" style="31" customWidth="1"/>
    <col min="14089" max="14089" width="27.28515625" style="31" customWidth="1"/>
    <col min="14090" max="14090" width="29.5703125" style="31" customWidth="1"/>
    <col min="14091" max="14091" width="33" style="31" customWidth="1"/>
    <col min="14092" max="14092" width="29.85546875" style="31" customWidth="1"/>
    <col min="14093" max="14093" width="26.28515625" style="31" customWidth="1"/>
    <col min="14094" max="14094" width="22.140625" style="31" customWidth="1"/>
    <col min="14095" max="14095" width="26.140625" style="31" customWidth="1"/>
    <col min="14096" max="14096" width="19.5703125" style="31" bestFit="1" customWidth="1"/>
    <col min="14097" max="14097" width="21.85546875" style="31" customWidth="1"/>
    <col min="14098" max="14098" width="18.28515625" style="31" customWidth="1"/>
    <col min="14099" max="14102" width="6.42578125" style="31" customWidth="1"/>
    <col min="14103" max="14331" width="11.42578125" style="31" customWidth="1"/>
    <col min="14332" max="14332" width="1" style="31" customWidth="1"/>
    <col min="14333" max="14333" width="4.28515625" style="31" customWidth="1"/>
    <col min="14334" max="14334" width="34.7109375" style="31" customWidth="1"/>
    <col min="14335" max="14335" width="0" style="31" hidden="1" customWidth="1"/>
    <col min="14336" max="14336" width="20" style="31"/>
    <col min="14337" max="14337" width="3.140625" style="31" bestFit="1" customWidth="1"/>
    <col min="14338" max="14338" width="58.85546875" style="31" customWidth="1"/>
    <col min="14339" max="14339" width="31.140625" style="31" customWidth="1"/>
    <col min="14340" max="14340" width="26.7109375" style="31" customWidth="1"/>
    <col min="14341" max="14341" width="25" style="31" customWidth="1"/>
    <col min="14342" max="14343" width="29.7109375" style="31" customWidth="1"/>
    <col min="14344" max="14344" width="23" style="31" customWidth="1"/>
    <col min="14345" max="14345" width="27.28515625" style="31" customWidth="1"/>
    <col min="14346" max="14346" width="29.5703125" style="31" customWidth="1"/>
    <col min="14347" max="14347" width="33" style="31" customWidth="1"/>
    <col min="14348" max="14348" width="29.85546875" style="31" customWidth="1"/>
    <col min="14349" max="14349" width="26.28515625" style="31" customWidth="1"/>
    <col min="14350" max="14350" width="22.140625" style="31" customWidth="1"/>
    <col min="14351" max="14351" width="26.140625" style="31" customWidth="1"/>
    <col min="14352" max="14352" width="19.5703125" style="31" bestFit="1" customWidth="1"/>
    <col min="14353" max="14353" width="21.85546875" style="31" customWidth="1"/>
    <col min="14354" max="14354" width="18.28515625" style="31" customWidth="1"/>
    <col min="14355" max="14358" width="6.42578125" style="31" customWidth="1"/>
    <col min="14359" max="14587" width="11.42578125" style="31" customWidth="1"/>
    <col min="14588" max="14588" width="1" style="31" customWidth="1"/>
    <col min="14589" max="14589" width="4.28515625" style="31" customWidth="1"/>
    <col min="14590" max="14590" width="34.7109375" style="31" customWidth="1"/>
    <col min="14591" max="14591" width="0" style="31" hidden="1" customWidth="1"/>
    <col min="14592" max="14592" width="20" style="31"/>
    <col min="14593" max="14593" width="3.140625" style="31" bestFit="1" customWidth="1"/>
    <col min="14594" max="14594" width="58.85546875" style="31" customWidth="1"/>
    <col min="14595" max="14595" width="31.140625" style="31" customWidth="1"/>
    <col min="14596" max="14596" width="26.7109375" style="31" customWidth="1"/>
    <col min="14597" max="14597" width="25" style="31" customWidth="1"/>
    <col min="14598" max="14599" width="29.7109375" style="31" customWidth="1"/>
    <col min="14600" max="14600" width="23" style="31" customWidth="1"/>
    <col min="14601" max="14601" width="27.28515625" style="31" customWidth="1"/>
    <col min="14602" max="14602" width="29.5703125" style="31" customWidth="1"/>
    <col min="14603" max="14603" width="33" style="31" customWidth="1"/>
    <col min="14604" max="14604" width="29.85546875" style="31" customWidth="1"/>
    <col min="14605" max="14605" width="26.28515625" style="31" customWidth="1"/>
    <col min="14606" max="14606" width="22.140625" style="31" customWidth="1"/>
    <col min="14607" max="14607" width="26.140625" style="31" customWidth="1"/>
    <col min="14608" max="14608" width="19.5703125" style="31" bestFit="1" customWidth="1"/>
    <col min="14609" max="14609" width="21.85546875" style="31" customWidth="1"/>
    <col min="14610" max="14610" width="18.28515625" style="31" customWidth="1"/>
    <col min="14611" max="14614" width="6.42578125" style="31" customWidth="1"/>
    <col min="14615" max="14843" width="11.42578125" style="31" customWidth="1"/>
    <col min="14844" max="14844" width="1" style="31" customWidth="1"/>
    <col min="14845" max="14845" width="4.28515625" style="31" customWidth="1"/>
    <col min="14846" max="14846" width="34.7109375" style="31" customWidth="1"/>
    <col min="14847" max="14847" width="0" style="31" hidden="1" customWidth="1"/>
    <col min="14848" max="14848" width="20" style="31"/>
    <col min="14849" max="14849" width="3.140625" style="31" bestFit="1" customWidth="1"/>
    <col min="14850" max="14850" width="58.85546875" style="31" customWidth="1"/>
    <col min="14851" max="14851" width="31.140625" style="31" customWidth="1"/>
    <col min="14852" max="14852" width="26.7109375" style="31" customWidth="1"/>
    <col min="14853" max="14853" width="25" style="31" customWidth="1"/>
    <col min="14854" max="14855" width="29.7109375" style="31" customWidth="1"/>
    <col min="14856" max="14856" width="23" style="31" customWidth="1"/>
    <col min="14857" max="14857" width="27.28515625" style="31" customWidth="1"/>
    <col min="14858" max="14858" width="29.5703125" style="31" customWidth="1"/>
    <col min="14859" max="14859" width="33" style="31" customWidth="1"/>
    <col min="14860" max="14860" width="29.85546875" style="31" customWidth="1"/>
    <col min="14861" max="14861" width="26.28515625" style="31" customWidth="1"/>
    <col min="14862" max="14862" width="22.140625" style="31" customWidth="1"/>
    <col min="14863" max="14863" width="26.140625" style="31" customWidth="1"/>
    <col min="14864" max="14864" width="19.5703125" style="31" bestFit="1" customWidth="1"/>
    <col min="14865" max="14865" width="21.85546875" style="31" customWidth="1"/>
    <col min="14866" max="14866" width="18.28515625" style="31" customWidth="1"/>
    <col min="14867" max="14870" width="6.42578125" style="31" customWidth="1"/>
    <col min="14871" max="15099" width="11.42578125" style="31" customWidth="1"/>
    <col min="15100" max="15100" width="1" style="31" customWidth="1"/>
    <col min="15101" max="15101" width="4.28515625" style="31" customWidth="1"/>
    <col min="15102" max="15102" width="34.7109375" style="31" customWidth="1"/>
    <col min="15103" max="15103" width="0" style="31" hidden="1" customWidth="1"/>
    <col min="15104" max="15104" width="20" style="31"/>
    <col min="15105" max="15105" width="3.140625" style="31" bestFit="1" customWidth="1"/>
    <col min="15106" max="15106" width="58.85546875" style="31" customWidth="1"/>
    <col min="15107" max="15107" width="31.140625" style="31" customWidth="1"/>
    <col min="15108" max="15108" width="26.7109375" style="31" customWidth="1"/>
    <col min="15109" max="15109" width="25" style="31" customWidth="1"/>
    <col min="15110" max="15111" width="29.7109375" style="31" customWidth="1"/>
    <col min="15112" max="15112" width="23" style="31" customWidth="1"/>
    <col min="15113" max="15113" width="27.28515625" style="31" customWidth="1"/>
    <col min="15114" max="15114" width="29.5703125" style="31" customWidth="1"/>
    <col min="15115" max="15115" width="33" style="31" customWidth="1"/>
    <col min="15116" max="15116" width="29.85546875" style="31" customWidth="1"/>
    <col min="15117" max="15117" width="26.28515625" style="31" customWidth="1"/>
    <col min="15118" max="15118" width="22.140625" style="31" customWidth="1"/>
    <col min="15119" max="15119" width="26.140625" style="31" customWidth="1"/>
    <col min="15120" max="15120" width="19.5703125" style="31" bestFit="1" customWidth="1"/>
    <col min="15121" max="15121" width="21.85546875" style="31" customWidth="1"/>
    <col min="15122" max="15122" width="18.28515625" style="31" customWidth="1"/>
    <col min="15123" max="15126" width="6.42578125" style="31" customWidth="1"/>
    <col min="15127" max="15355" width="11.42578125" style="31" customWidth="1"/>
    <col min="15356" max="15356" width="1" style="31" customWidth="1"/>
    <col min="15357" max="15357" width="4.28515625" style="31" customWidth="1"/>
    <col min="15358" max="15358" width="34.7109375" style="31" customWidth="1"/>
    <col min="15359" max="15359" width="0" style="31" hidden="1" customWidth="1"/>
    <col min="15360" max="15360" width="20" style="31"/>
    <col min="15361" max="15361" width="3.140625" style="31" bestFit="1" customWidth="1"/>
    <col min="15362" max="15362" width="58.85546875" style="31" customWidth="1"/>
    <col min="15363" max="15363" width="31.140625" style="31" customWidth="1"/>
    <col min="15364" max="15364" width="26.7109375" style="31" customWidth="1"/>
    <col min="15365" max="15365" width="25" style="31" customWidth="1"/>
    <col min="15366" max="15367" width="29.7109375" style="31" customWidth="1"/>
    <col min="15368" max="15368" width="23" style="31" customWidth="1"/>
    <col min="15369" max="15369" width="27.28515625" style="31" customWidth="1"/>
    <col min="15370" max="15370" width="29.5703125" style="31" customWidth="1"/>
    <col min="15371" max="15371" width="33" style="31" customWidth="1"/>
    <col min="15372" max="15372" width="29.85546875" style="31" customWidth="1"/>
    <col min="15373" max="15373" width="26.28515625" style="31" customWidth="1"/>
    <col min="15374" max="15374" width="22.140625" style="31" customWidth="1"/>
    <col min="15375" max="15375" width="26.140625" style="31" customWidth="1"/>
    <col min="15376" max="15376" width="19.5703125" style="31" bestFit="1" customWidth="1"/>
    <col min="15377" max="15377" width="21.85546875" style="31" customWidth="1"/>
    <col min="15378" max="15378" width="18.28515625" style="31" customWidth="1"/>
    <col min="15379" max="15382" width="6.42578125" style="31" customWidth="1"/>
    <col min="15383" max="15611" width="11.42578125" style="31" customWidth="1"/>
    <col min="15612" max="15612" width="1" style="31" customWidth="1"/>
    <col min="15613" max="15613" width="4.28515625" style="31" customWidth="1"/>
    <col min="15614" max="15614" width="34.7109375" style="31" customWidth="1"/>
    <col min="15615" max="15615" width="0" style="31" hidden="1" customWidth="1"/>
    <col min="15616" max="15616" width="20" style="31"/>
    <col min="15617" max="15617" width="3.140625" style="31" bestFit="1" customWidth="1"/>
    <col min="15618" max="15618" width="58.85546875" style="31" customWidth="1"/>
    <col min="15619" max="15619" width="31.140625" style="31" customWidth="1"/>
    <col min="15620" max="15620" width="26.7109375" style="31" customWidth="1"/>
    <col min="15621" max="15621" width="25" style="31" customWidth="1"/>
    <col min="15622" max="15623" width="29.7109375" style="31" customWidth="1"/>
    <col min="15624" max="15624" width="23" style="31" customWidth="1"/>
    <col min="15625" max="15625" width="27.28515625" style="31" customWidth="1"/>
    <col min="15626" max="15626" width="29.5703125" style="31" customWidth="1"/>
    <col min="15627" max="15627" width="33" style="31" customWidth="1"/>
    <col min="15628" max="15628" width="29.85546875" style="31" customWidth="1"/>
    <col min="15629" max="15629" width="26.28515625" style="31" customWidth="1"/>
    <col min="15630" max="15630" width="22.140625" style="31" customWidth="1"/>
    <col min="15631" max="15631" width="26.140625" style="31" customWidth="1"/>
    <col min="15632" max="15632" width="19.5703125" style="31" bestFit="1" customWidth="1"/>
    <col min="15633" max="15633" width="21.85546875" style="31" customWidth="1"/>
    <col min="15634" max="15634" width="18.28515625" style="31" customWidth="1"/>
    <col min="15635" max="15638" width="6.42578125" style="31" customWidth="1"/>
    <col min="15639" max="15867" width="11.42578125" style="31" customWidth="1"/>
    <col min="15868" max="15868" width="1" style="31" customWidth="1"/>
    <col min="15869" max="15869" width="4.28515625" style="31" customWidth="1"/>
    <col min="15870" max="15870" width="34.7109375" style="31" customWidth="1"/>
    <col min="15871" max="15871" width="0" style="31" hidden="1" customWidth="1"/>
    <col min="15872" max="15872" width="20" style="31"/>
    <col min="15873" max="15873" width="3.140625" style="31" bestFit="1" customWidth="1"/>
    <col min="15874" max="15874" width="58.85546875" style="31" customWidth="1"/>
    <col min="15875" max="15875" width="31.140625" style="31" customWidth="1"/>
    <col min="15876" max="15876" width="26.7109375" style="31" customWidth="1"/>
    <col min="15877" max="15877" width="25" style="31" customWidth="1"/>
    <col min="15878" max="15879" width="29.7109375" style="31" customWidth="1"/>
    <col min="15880" max="15880" width="23" style="31" customWidth="1"/>
    <col min="15881" max="15881" width="27.28515625" style="31" customWidth="1"/>
    <col min="15882" max="15882" width="29.5703125" style="31" customWidth="1"/>
    <col min="15883" max="15883" width="33" style="31" customWidth="1"/>
    <col min="15884" max="15884" width="29.85546875" style="31" customWidth="1"/>
    <col min="15885" max="15885" width="26.28515625" style="31" customWidth="1"/>
    <col min="15886" max="15886" width="22.140625" style="31" customWidth="1"/>
    <col min="15887" max="15887" width="26.140625" style="31" customWidth="1"/>
    <col min="15888" max="15888" width="19.5703125" style="31" bestFit="1" customWidth="1"/>
    <col min="15889" max="15889" width="21.85546875" style="31" customWidth="1"/>
    <col min="15890" max="15890" width="18.28515625" style="31" customWidth="1"/>
    <col min="15891" max="15894" width="6.42578125" style="31" customWidth="1"/>
    <col min="15895" max="16123" width="11.42578125" style="31" customWidth="1"/>
    <col min="16124" max="16124" width="1" style="31" customWidth="1"/>
    <col min="16125" max="16125" width="4.28515625" style="31" customWidth="1"/>
    <col min="16126" max="16126" width="34.7109375" style="31" customWidth="1"/>
    <col min="16127" max="16127" width="0" style="31" hidden="1" customWidth="1"/>
    <col min="16128" max="16128" width="20" style="31"/>
    <col min="16129" max="16129" width="3.140625" style="31" bestFit="1" customWidth="1"/>
    <col min="16130" max="16130" width="58.85546875" style="31" customWidth="1"/>
    <col min="16131" max="16131" width="31.140625" style="31" customWidth="1"/>
    <col min="16132" max="16132" width="26.7109375" style="31" customWidth="1"/>
    <col min="16133" max="16133" width="25" style="31" customWidth="1"/>
    <col min="16134" max="16135" width="29.7109375" style="31" customWidth="1"/>
    <col min="16136" max="16136" width="23" style="31" customWidth="1"/>
    <col min="16137" max="16137" width="27.28515625" style="31" customWidth="1"/>
    <col min="16138" max="16138" width="29.5703125" style="31" customWidth="1"/>
    <col min="16139" max="16139" width="33" style="31" customWidth="1"/>
    <col min="16140" max="16140" width="29.85546875" style="31" customWidth="1"/>
    <col min="16141" max="16141" width="26.28515625" style="31" customWidth="1"/>
    <col min="16142" max="16142" width="22.140625" style="31" customWidth="1"/>
    <col min="16143" max="16143" width="26.140625" style="31" customWidth="1"/>
    <col min="16144" max="16144" width="19.5703125" style="31" bestFit="1" customWidth="1"/>
    <col min="16145" max="16145" width="21.85546875" style="31" customWidth="1"/>
    <col min="16146" max="16146" width="18.28515625" style="31" customWidth="1"/>
    <col min="16147" max="16150" width="6.42578125" style="31" customWidth="1"/>
    <col min="16151" max="16379" width="11.42578125" style="31" customWidth="1"/>
    <col min="16380" max="16380" width="1" style="31" customWidth="1"/>
    <col min="16381" max="16381" width="4.28515625" style="31" customWidth="1"/>
    <col min="16382" max="16382" width="34.7109375" style="31" customWidth="1"/>
    <col min="16383" max="16383" width="0" style="31" hidden="1" customWidth="1"/>
    <col min="16384" max="16384" width="20" style="31"/>
  </cols>
  <sheetData>
    <row r="2" spans="1:16" ht="26.25" x14ac:dyDescent="0.25">
      <c r="B2" s="1159" t="s">
        <v>2</v>
      </c>
      <c r="C2" s="1160"/>
      <c r="D2" s="1160"/>
      <c r="E2" s="1160"/>
      <c r="F2" s="1160"/>
      <c r="G2" s="1160"/>
      <c r="H2" s="1160"/>
      <c r="I2" s="1160"/>
      <c r="J2" s="1160"/>
      <c r="K2" s="1160"/>
      <c r="L2" s="1160"/>
      <c r="M2" s="1160"/>
      <c r="N2" s="1160"/>
      <c r="O2" s="1160"/>
      <c r="P2" s="1160"/>
    </row>
    <row r="4" spans="1:16" ht="26.25" x14ac:dyDescent="0.25">
      <c r="B4" s="1161" t="s">
        <v>3</v>
      </c>
      <c r="C4" s="1161"/>
      <c r="D4" s="1161"/>
      <c r="E4" s="1161"/>
      <c r="F4" s="1161"/>
      <c r="G4" s="1161"/>
      <c r="H4" s="1161"/>
      <c r="I4" s="1161"/>
      <c r="J4" s="1161"/>
      <c r="K4" s="1161"/>
      <c r="L4" s="1161"/>
      <c r="M4" s="1161"/>
      <c r="N4" s="1161"/>
      <c r="O4" s="1161"/>
      <c r="P4" s="1161"/>
    </row>
    <row r="5" spans="1:16" s="59" customFormat="1" ht="20.25" x14ac:dyDescent="0.3">
      <c r="A5" s="1162" t="s">
        <v>4</v>
      </c>
      <c r="B5" s="1162"/>
      <c r="C5" s="1162"/>
      <c r="D5" s="1162"/>
      <c r="E5" s="1162"/>
      <c r="F5" s="1162"/>
      <c r="G5" s="1162"/>
      <c r="H5" s="1162"/>
      <c r="I5" s="1162"/>
      <c r="J5" s="1162"/>
      <c r="K5" s="1162"/>
      <c r="L5" s="1162"/>
    </row>
    <row r="6" spans="1:16" ht="15" thickBot="1" x14ac:dyDescent="0.3"/>
    <row r="7" spans="1:16" ht="21" thickBot="1" x14ac:dyDescent="0.3">
      <c r="B7" s="12" t="s">
        <v>5</v>
      </c>
      <c r="C7" s="1075" t="s">
        <v>484</v>
      </c>
      <c r="D7" s="1075"/>
      <c r="E7" s="1075"/>
      <c r="F7" s="1075"/>
      <c r="G7" s="1075"/>
      <c r="H7" s="1075"/>
      <c r="I7" s="1075"/>
      <c r="J7" s="1075"/>
      <c r="K7" s="1075"/>
      <c r="L7" s="1075"/>
      <c r="M7" s="1075"/>
      <c r="N7" s="1076"/>
    </row>
    <row r="8" spans="1:16" ht="15.75" thickBot="1" x14ac:dyDescent="0.3">
      <c r="B8" s="13" t="s">
        <v>6</v>
      </c>
      <c r="C8" s="1075"/>
      <c r="D8" s="1075"/>
      <c r="E8" s="1075"/>
      <c r="F8" s="1075"/>
      <c r="G8" s="1075"/>
      <c r="H8" s="1075"/>
      <c r="I8" s="1075"/>
      <c r="J8" s="1075"/>
      <c r="K8" s="1075"/>
      <c r="L8" s="1075"/>
      <c r="M8" s="1075"/>
      <c r="N8" s="1076"/>
    </row>
    <row r="9" spans="1:16" ht="15.75" thickBot="1" x14ac:dyDescent="0.3">
      <c r="B9" s="13" t="s">
        <v>7</v>
      </c>
      <c r="C9" s="1075"/>
      <c r="D9" s="1075"/>
      <c r="E9" s="1075"/>
      <c r="F9" s="1075"/>
      <c r="G9" s="1075"/>
      <c r="H9" s="1075"/>
      <c r="I9" s="1075"/>
      <c r="J9" s="1075"/>
      <c r="K9" s="1075"/>
      <c r="L9" s="1075"/>
      <c r="M9" s="1075"/>
      <c r="N9" s="1076"/>
    </row>
    <row r="10" spans="1:16" ht="15.75" thickBot="1" x14ac:dyDescent="0.3">
      <c r="B10" s="13" t="s">
        <v>8</v>
      </c>
      <c r="C10" s="1075"/>
      <c r="D10" s="1075"/>
      <c r="E10" s="1075"/>
      <c r="F10" s="1075"/>
      <c r="G10" s="1075"/>
      <c r="H10" s="1075"/>
      <c r="I10" s="1075"/>
      <c r="J10" s="1075"/>
      <c r="K10" s="1075"/>
      <c r="L10" s="1075"/>
      <c r="M10" s="1075"/>
      <c r="N10" s="1076"/>
    </row>
    <row r="11" spans="1:16" ht="15.75" thickBot="1" x14ac:dyDescent="0.3">
      <c r="B11" s="13" t="s">
        <v>9</v>
      </c>
      <c r="C11" s="1077">
        <v>4</v>
      </c>
      <c r="D11" s="1077"/>
      <c r="E11" s="1078"/>
      <c r="F11" s="60"/>
      <c r="G11" s="60"/>
      <c r="H11" s="60"/>
      <c r="I11" s="60"/>
      <c r="J11" s="60"/>
      <c r="K11" s="60"/>
      <c r="L11" s="60"/>
      <c r="M11" s="60"/>
      <c r="N11" s="61"/>
    </row>
    <row r="12" spans="1:16" ht="15.75" thickBot="1" x14ac:dyDescent="0.3">
      <c r="B12" s="14" t="s">
        <v>10</v>
      </c>
      <c r="C12" s="38">
        <v>42023</v>
      </c>
      <c r="D12" s="207"/>
      <c r="E12" s="207"/>
      <c r="F12" s="207"/>
      <c r="G12" s="207"/>
      <c r="H12" s="207"/>
      <c r="I12" s="207"/>
      <c r="J12" s="207"/>
      <c r="K12" s="207"/>
      <c r="L12" s="207"/>
      <c r="M12" s="207"/>
      <c r="N12" s="208"/>
    </row>
    <row r="13" spans="1:16" ht="15.75" x14ac:dyDescent="0.25">
      <c r="B13" s="15"/>
      <c r="C13" s="39"/>
      <c r="D13" s="16"/>
      <c r="E13" s="16"/>
      <c r="F13" s="16"/>
      <c r="G13" s="16"/>
      <c r="H13" s="16"/>
      <c r="I13" s="62"/>
      <c r="J13" s="62"/>
      <c r="K13" s="62"/>
      <c r="L13" s="62"/>
      <c r="M13" s="62"/>
      <c r="N13" s="16"/>
    </row>
    <row r="14" spans="1:16" ht="15" x14ac:dyDescent="0.25">
      <c r="I14" s="62"/>
      <c r="J14" s="62"/>
      <c r="K14" s="62"/>
      <c r="L14" s="62"/>
      <c r="M14" s="62"/>
      <c r="N14" s="63"/>
    </row>
    <row r="15" spans="1:16" ht="30" customHeight="1" x14ac:dyDescent="0.25">
      <c r="B15" s="1071" t="s">
        <v>11</v>
      </c>
      <c r="C15" s="1071"/>
      <c r="D15" s="205" t="s">
        <v>12</v>
      </c>
      <c r="E15" s="205" t="s">
        <v>13</v>
      </c>
      <c r="F15" s="205" t="s">
        <v>14</v>
      </c>
      <c r="G15" s="64"/>
      <c r="I15" s="40"/>
      <c r="J15" s="40"/>
      <c r="K15" s="40"/>
      <c r="L15" s="40"/>
      <c r="M15" s="40"/>
      <c r="N15" s="63"/>
    </row>
    <row r="16" spans="1:16" ht="15" x14ac:dyDescent="0.25">
      <c r="B16" s="1071"/>
      <c r="C16" s="1071"/>
      <c r="D16" s="141">
        <v>4</v>
      </c>
      <c r="E16" s="65">
        <v>350192400</v>
      </c>
      <c r="F16" s="65">
        <v>120</v>
      </c>
      <c r="G16" s="66"/>
      <c r="I16" s="41"/>
      <c r="J16" s="41"/>
      <c r="K16" s="41"/>
      <c r="L16" s="41"/>
      <c r="M16" s="41"/>
      <c r="N16" s="63"/>
    </row>
    <row r="17" spans="1:14" ht="15" x14ac:dyDescent="0.25">
      <c r="B17" s="1071"/>
      <c r="C17" s="1071"/>
      <c r="D17" s="205"/>
      <c r="E17" s="65"/>
      <c r="F17" s="65"/>
      <c r="G17" s="66"/>
      <c r="I17" s="41"/>
      <c r="J17" s="41"/>
      <c r="K17" s="41"/>
      <c r="L17" s="41"/>
      <c r="M17" s="41"/>
      <c r="N17" s="63"/>
    </row>
    <row r="18" spans="1:14" ht="15" x14ac:dyDescent="0.25">
      <c r="B18" s="1071"/>
      <c r="C18" s="1071"/>
      <c r="D18" s="205"/>
      <c r="E18" s="65"/>
      <c r="F18" s="65"/>
      <c r="G18" s="66"/>
      <c r="I18" s="41"/>
      <c r="J18" s="41"/>
      <c r="K18" s="41"/>
      <c r="L18" s="41"/>
      <c r="M18" s="41"/>
      <c r="N18" s="63"/>
    </row>
    <row r="19" spans="1:14" ht="15" x14ac:dyDescent="0.25">
      <c r="B19" s="1071"/>
      <c r="C19" s="1071"/>
      <c r="D19" s="205"/>
      <c r="E19" s="67"/>
      <c r="F19" s="65"/>
      <c r="G19" s="66"/>
      <c r="H19" s="42"/>
      <c r="I19" s="41"/>
      <c r="J19" s="41"/>
      <c r="K19" s="41"/>
      <c r="L19" s="41"/>
      <c r="M19" s="41"/>
      <c r="N19" s="68"/>
    </row>
    <row r="20" spans="1:14" ht="15" x14ac:dyDescent="0.25">
      <c r="B20" s="1071"/>
      <c r="C20" s="1071"/>
      <c r="D20" s="205"/>
      <c r="E20" s="67"/>
      <c r="F20" s="65"/>
      <c r="G20" s="66"/>
      <c r="H20" s="42"/>
      <c r="I20" s="43"/>
      <c r="J20" s="43"/>
      <c r="K20" s="43"/>
      <c r="L20" s="43"/>
      <c r="M20" s="43"/>
      <c r="N20" s="68"/>
    </row>
    <row r="21" spans="1:14" ht="15" x14ac:dyDescent="0.25">
      <c r="B21" s="1071"/>
      <c r="C21" s="1071"/>
      <c r="D21" s="205"/>
      <c r="E21" s="67"/>
      <c r="F21" s="65"/>
      <c r="G21" s="66"/>
      <c r="H21" s="42"/>
      <c r="I21" s="62"/>
      <c r="J21" s="62"/>
      <c r="K21" s="62"/>
      <c r="L21" s="62"/>
      <c r="M21" s="62"/>
      <c r="N21" s="68"/>
    </row>
    <row r="22" spans="1:14" ht="15" x14ac:dyDescent="0.25">
      <c r="B22" s="1071"/>
      <c r="C22" s="1071"/>
      <c r="D22" s="205"/>
      <c r="E22" s="67"/>
      <c r="F22" s="65"/>
      <c r="G22" s="66"/>
      <c r="H22" s="42"/>
      <c r="I22" s="62"/>
      <c r="J22" s="62"/>
      <c r="K22" s="62"/>
      <c r="L22" s="62"/>
      <c r="M22" s="62"/>
      <c r="N22" s="68"/>
    </row>
    <row r="23" spans="1:14" ht="15.75" thickBot="1" x14ac:dyDescent="0.3">
      <c r="B23" s="1056" t="s">
        <v>15</v>
      </c>
      <c r="C23" s="1058"/>
      <c r="D23" s="205"/>
      <c r="E23" s="69">
        <f>SUM(E16:E22)</f>
        <v>350192400</v>
      </c>
      <c r="F23" s="65">
        <f>SUM(F16:F22)</f>
        <v>120</v>
      </c>
      <c r="G23" s="66"/>
      <c r="H23" s="42"/>
      <c r="I23" s="62"/>
      <c r="J23" s="62"/>
      <c r="K23" s="62"/>
      <c r="L23" s="62"/>
      <c r="M23" s="62"/>
      <c r="N23" s="68"/>
    </row>
    <row r="24" spans="1:14" ht="43.5" thickBot="1" x14ac:dyDescent="0.3">
      <c r="A24" s="35"/>
      <c r="B24" s="212" t="s">
        <v>16</v>
      </c>
      <c r="C24" s="212" t="s">
        <v>17</v>
      </c>
      <c r="E24" s="40"/>
      <c r="F24" s="40"/>
      <c r="G24" s="40"/>
      <c r="H24" s="40"/>
      <c r="I24" s="36"/>
      <c r="J24" s="36"/>
      <c r="K24" s="36"/>
      <c r="L24" s="36"/>
      <c r="M24" s="36"/>
    </row>
    <row r="25" spans="1:14" ht="15.75" thickBot="1" x14ac:dyDescent="0.3">
      <c r="A25" s="70">
        <v>1</v>
      </c>
      <c r="C25" s="71">
        <f>+F23*80%</f>
        <v>96</v>
      </c>
      <c r="D25" s="41"/>
      <c r="E25" s="72">
        <f>E23</f>
        <v>350192400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205" t="s">
        <v>19</v>
      </c>
      <c r="C30" s="205" t="s">
        <v>0</v>
      </c>
      <c r="D30" s="205" t="s">
        <v>20</v>
      </c>
      <c r="E30" s="59"/>
      <c r="F30" s="59"/>
      <c r="G30" s="59"/>
      <c r="H30" s="59"/>
      <c r="I30" s="62"/>
      <c r="J30" s="62"/>
      <c r="K30" s="62"/>
      <c r="L30" s="62"/>
      <c r="M30" s="62"/>
      <c r="N30" s="63"/>
    </row>
    <row r="31" spans="1:14" ht="15" x14ac:dyDescent="0.2">
      <c r="A31" s="74"/>
      <c r="B31" s="213" t="s">
        <v>22</v>
      </c>
      <c r="C31" s="204" t="s">
        <v>23</v>
      </c>
      <c r="D31" s="204"/>
      <c r="E31" s="59"/>
      <c r="F31" s="59"/>
      <c r="G31" s="59"/>
      <c r="H31" s="59"/>
      <c r="I31" s="62"/>
      <c r="J31" s="62"/>
      <c r="K31" s="62"/>
      <c r="L31" s="62"/>
      <c r="M31" s="62"/>
      <c r="N31" s="63"/>
    </row>
    <row r="32" spans="1:14" ht="15" x14ac:dyDescent="0.2">
      <c r="A32" s="74"/>
      <c r="B32" s="213" t="s">
        <v>24</v>
      </c>
      <c r="C32" s="204" t="s">
        <v>23</v>
      </c>
      <c r="D32" s="213"/>
      <c r="E32" s="59"/>
      <c r="F32" s="59"/>
      <c r="G32" s="59"/>
      <c r="H32" s="59"/>
      <c r="I32" s="62"/>
      <c r="J32" s="62"/>
      <c r="K32" s="62"/>
      <c r="L32" s="62"/>
      <c r="M32" s="62"/>
      <c r="N32" s="63"/>
    </row>
    <row r="33" spans="1:14" ht="15" x14ac:dyDescent="0.2">
      <c r="A33" s="74"/>
      <c r="B33" s="213" t="s">
        <v>25</v>
      </c>
      <c r="C33" s="204" t="s">
        <v>23</v>
      </c>
      <c r="D33" s="213"/>
      <c r="E33" s="59"/>
      <c r="F33" s="59"/>
      <c r="G33" s="59"/>
      <c r="H33" s="59"/>
      <c r="I33" s="62"/>
      <c r="J33" s="62"/>
      <c r="K33" s="62"/>
      <c r="L33" s="62"/>
      <c r="M33" s="62"/>
      <c r="N33" s="63"/>
    </row>
    <row r="34" spans="1:14" ht="15" x14ac:dyDescent="0.2">
      <c r="A34" s="74"/>
      <c r="B34" s="213" t="s">
        <v>26</v>
      </c>
      <c r="C34" s="204" t="s">
        <v>23</v>
      </c>
      <c r="D34" s="213"/>
      <c r="E34" s="59"/>
      <c r="F34" s="59"/>
      <c r="G34" s="59"/>
      <c r="H34" s="59"/>
      <c r="I34" s="62"/>
      <c r="J34" s="62"/>
      <c r="K34" s="62"/>
      <c r="L34" s="62"/>
      <c r="M34" s="62"/>
      <c r="N34" s="63"/>
    </row>
    <row r="35" spans="1:14" ht="15" x14ac:dyDescent="0.2">
      <c r="A35" s="74"/>
      <c r="B35" s="59"/>
      <c r="C35" s="271"/>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205" t="s">
        <v>19</v>
      </c>
      <c r="C40" s="205" t="s">
        <v>28</v>
      </c>
      <c r="D40" s="206" t="s">
        <v>29</v>
      </c>
      <c r="E40" s="206" t="s">
        <v>30</v>
      </c>
      <c r="F40" s="59"/>
      <c r="G40" s="59"/>
      <c r="H40" s="59"/>
      <c r="I40" s="62"/>
      <c r="J40" s="62"/>
      <c r="K40" s="62"/>
      <c r="L40" s="62"/>
      <c r="M40" s="62"/>
      <c r="N40" s="63"/>
    </row>
    <row r="41" spans="1:14" ht="42.75" x14ac:dyDescent="0.2">
      <c r="A41" s="74"/>
      <c r="B41" s="76" t="s">
        <v>31</v>
      </c>
      <c r="C41" s="141">
        <v>40</v>
      </c>
      <c r="D41" s="204">
        <v>0</v>
      </c>
      <c r="E41" s="1052">
        <f>+D41+D42</f>
        <v>10</v>
      </c>
      <c r="F41" s="59"/>
      <c r="G41" s="59"/>
      <c r="H41" s="59"/>
      <c r="I41" s="62"/>
      <c r="J41" s="62"/>
      <c r="K41" s="62"/>
      <c r="L41" s="62"/>
      <c r="M41" s="62"/>
      <c r="N41" s="63"/>
    </row>
    <row r="42" spans="1:14" ht="71.25" x14ac:dyDescent="0.2">
      <c r="A42" s="74"/>
      <c r="B42" s="76" t="s">
        <v>32</v>
      </c>
      <c r="C42" s="141">
        <v>60</v>
      </c>
      <c r="D42" s="204">
        <v>10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M47" s="77"/>
      <c r="N47" s="77"/>
    </row>
    <row r="48" spans="1:14" ht="15" thickBot="1" x14ac:dyDescent="0.3">
      <c r="M48" s="77"/>
      <c r="N48" s="77"/>
    </row>
    <row r="49" spans="1:26" s="62" customFormat="1" ht="75"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200" t="s">
        <v>48</v>
      </c>
      <c r="Q49" s="200" t="s">
        <v>49</v>
      </c>
    </row>
    <row r="50" spans="1:26" s="129" customFormat="1" ht="93" customHeight="1" x14ac:dyDescent="0.25">
      <c r="A50" s="141">
        <v>1</v>
      </c>
      <c r="B50" s="4" t="s">
        <v>484</v>
      </c>
      <c r="C50" s="4" t="s">
        <v>484</v>
      </c>
      <c r="D50" s="4" t="s">
        <v>486</v>
      </c>
      <c r="E50" s="4" t="s">
        <v>487</v>
      </c>
      <c r="F50" s="18" t="s">
        <v>0</v>
      </c>
      <c r="G50" s="19" t="s">
        <v>111</v>
      </c>
      <c r="H50" s="20">
        <v>38740</v>
      </c>
      <c r="I50" s="20">
        <v>39070</v>
      </c>
      <c r="J50" s="21"/>
      <c r="K50" s="94"/>
      <c r="L50" s="85"/>
      <c r="M50" s="23"/>
      <c r="N50" s="24"/>
      <c r="O50" s="25"/>
      <c r="P50" s="25" t="s">
        <v>488</v>
      </c>
      <c r="Q50" s="76" t="s">
        <v>489</v>
      </c>
      <c r="R50" s="8"/>
      <c r="S50" s="8"/>
      <c r="T50" s="8"/>
      <c r="U50" s="8"/>
      <c r="V50" s="8"/>
      <c r="W50" s="8"/>
      <c r="X50" s="8"/>
      <c r="Y50" s="8"/>
      <c r="Z50" s="8"/>
    </row>
    <row r="51" spans="1:26" s="129" customFormat="1" ht="94.5" customHeight="1" x14ac:dyDescent="0.25">
      <c r="A51" s="141">
        <f>+A50+1</f>
        <v>2</v>
      </c>
      <c r="B51" s="4" t="s">
        <v>484</v>
      </c>
      <c r="C51" s="4" t="s">
        <v>484</v>
      </c>
      <c r="D51" s="4" t="s">
        <v>486</v>
      </c>
      <c r="E51" s="4" t="s">
        <v>490</v>
      </c>
      <c r="F51" s="84" t="s">
        <v>0</v>
      </c>
      <c r="G51" s="28" t="s">
        <v>111</v>
      </c>
      <c r="H51" s="20">
        <v>39114</v>
      </c>
      <c r="I51" s="20">
        <v>39444</v>
      </c>
      <c r="J51" s="21"/>
      <c r="K51" s="94"/>
      <c r="L51" s="85"/>
      <c r="M51" s="23"/>
      <c r="N51" s="24"/>
      <c r="O51" s="25"/>
      <c r="P51" s="25" t="s">
        <v>491</v>
      </c>
      <c r="Q51" s="76" t="s">
        <v>489</v>
      </c>
      <c r="R51" s="8"/>
      <c r="S51" s="8"/>
      <c r="T51" s="8"/>
      <c r="U51" s="8"/>
      <c r="V51" s="8"/>
      <c r="W51" s="8"/>
      <c r="X51" s="8"/>
      <c r="Y51" s="8"/>
      <c r="Z51" s="8"/>
    </row>
    <row r="52" spans="1:26" s="129" customFormat="1" ht="92.25" customHeight="1" x14ac:dyDescent="0.25">
      <c r="A52" s="141">
        <f t="shared" ref="A52:A57" si="0">+A51+1</f>
        <v>3</v>
      </c>
      <c r="B52" s="4" t="s">
        <v>484</v>
      </c>
      <c r="C52" s="4" t="s">
        <v>484</v>
      </c>
      <c r="D52" s="4" t="s">
        <v>486</v>
      </c>
      <c r="E52" s="4" t="s">
        <v>492</v>
      </c>
      <c r="F52" s="84" t="s">
        <v>0</v>
      </c>
      <c r="G52" s="28" t="s">
        <v>111</v>
      </c>
      <c r="H52" s="20">
        <v>39449</v>
      </c>
      <c r="I52" s="20">
        <v>39813</v>
      </c>
      <c r="J52" s="21"/>
      <c r="K52" s="94"/>
      <c r="L52" s="85"/>
      <c r="M52" s="23"/>
      <c r="N52" s="24"/>
      <c r="O52" s="25"/>
      <c r="P52" s="25" t="s">
        <v>493</v>
      </c>
      <c r="Q52" s="76" t="s">
        <v>489</v>
      </c>
      <c r="R52" s="8"/>
      <c r="S52" s="8"/>
      <c r="T52" s="8"/>
      <c r="U52" s="8"/>
      <c r="V52" s="8"/>
      <c r="W52" s="8"/>
      <c r="X52" s="8"/>
      <c r="Y52" s="8"/>
      <c r="Z52" s="8"/>
    </row>
    <row r="53" spans="1:26" s="129" customFormat="1" x14ac:dyDescent="0.25">
      <c r="A53" s="141">
        <f t="shared" si="0"/>
        <v>4</v>
      </c>
      <c r="B53" s="4"/>
      <c r="C53" s="4"/>
      <c r="D53" s="4"/>
      <c r="E53" s="4"/>
      <c r="F53" s="84"/>
      <c r="G53" s="28"/>
      <c r="H53" s="20"/>
      <c r="I53" s="20"/>
      <c r="J53" s="21"/>
      <c r="K53" s="272"/>
      <c r="L53" s="95"/>
      <c r="M53" s="24"/>
      <c r="N53" s="24"/>
      <c r="O53" s="25"/>
      <c r="P53" s="25"/>
      <c r="Q53" s="211"/>
      <c r="R53" s="8"/>
      <c r="S53" s="8"/>
      <c r="T53" s="8"/>
      <c r="U53" s="8"/>
      <c r="V53" s="8"/>
      <c r="W53" s="8"/>
      <c r="X53" s="8"/>
      <c r="Y53" s="8"/>
      <c r="Z53" s="8"/>
    </row>
    <row r="54" spans="1:26" s="129" customFormat="1" x14ac:dyDescent="0.25">
      <c r="A54" s="141">
        <f t="shared" si="0"/>
        <v>5</v>
      </c>
      <c r="B54" s="4"/>
      <c r="C54" s="5"/>
      <c r="D54" s="4"/>
      <c r="E54" s="27"/>
      <c r="F54" s="28"/>
      <c r="G54" s="28"/>
      <c r="H54" s="20"/>
      <c r="I54" s="20"/>
      <c r="J54" s="21"/>
      <c r="K54" s="21"/>
      <c r="L54" s="21"/>
      <c r="M54" s="24"/>
      <c r="N54" s="24"/>
      <c r="O54" s="25"/>
      <c r="P54" s="25"/>
      <c r="Q54" s="211"/>
      <c r="R54" s="8"/>
      <c r="S54" s="8"/>
      <c r="T54" s="8"/>
      <c r="U54" s="8"/>
      <c r="V54" s="8"/>
      <c r="W54" s="8"/>
      <c r="X54" s="8"/>
      <c r="Y54" s="8"/>
      <c r="Z54" s="8"/>
    </row>
    <row r="55" spans="1:26" s="129" customFormat="1" x14ac:dyDescent="0.25">
      <c r="A55" s="141">
        <f t="shared" si="0"/>
        <v>6</v>
      </c>
      <c r="B55" s="4"/>
      <c r="C55" s="5"/>
      <c r="D55" s="4"/>
      <c r="E55" s="27"/>
      <c r="F55" s="28"/>
      <c r="G55" s="28"/>
      <c r="H55" s="20"/>
      <c r="I55" s="22"/>
      <c r="J55" s="21"/>
      <c r="K55" s="21"/>
      <c r="L55" s="21"/>
      <c r="M55" s="24"/>
      <c r="N55" s="24"/>
      <c r="O55" s="25"/>
      <c r="P55" s="25"/>
      <c r="Q55" s="211"/>
      <c r="R55" s="8"/>
      <c r="S55" s="8"/>
      <c r="T55" s="8"/>
      <c r="U55" s="8"/>
      <c r="V55" s="8"/>
      <c r="W55" s="8"/>
      <c r="X55" s="8"/>
      <c r="Y55" s="8"/>
      <c r="Z55" s="8"/>
    </row>
    <row r="56" spans="1:26" s="129" customFormat="1" x14ac:dyDescent="0.25">
      <c r="A56" s="141">
        <f t="shared" si="0"/>
        <v>7</v>
      </c>
      <c r="B56" s="4"/>
      <c r="C56" s="5"/>
      <c r="D56" s="4"/>
      <c r="E56" s="27"/>
      <c r="F56" s="28"/>
      <c r="G56" s="28"/>
      <c r="H56" s="20"/>
      <c r="I56" s="22"/>
      <c r="J56" s="21"/>
      <c r="K56" s="21"/>
      <c r="L56" s="21"/>
      <c r="M56" s="24"/>
      <c r="N56" s="24"/>
      <c r="O56" s="25"/>
      <c r="P56" s="25"/>
      <c r="Q56" s="211"/>
      <c r="R56" s="8"/>
      <c r="S56" s="8"/>
      <c r="T56" s="8"/>
      <c r="U56" s="8"/>
      <c r="V56" s="8"/>
      <c r="W56" s="8"/>
      <c r="X56" s="8"/>
      <c r="Y56" s="8"/>
      <c r="Z56" s="8"/>
    </row>
    <row r="57" spans="1:26" s="129" customFormat="1" x14ac:dyDescent="0.25">
      <c r="A57" s="141">
        <f t="shared" si="0"/>
        <v>8</v>
      </c>
      <c r="B57" s="4"/>
      <c r="C57" s="5"/>
      <c r="D57" s="4"/>
      <c r="E57" s="27"/>
      <c r="F57" s="28"/>
      <c r="G57" s="28"/>
      <c r="H57" s="20"/>
      <c r="I57" s="20"/>
      <c r="J57" s="21"/>
      <c r="K57" s="21"/>
      <c r="L57" s="21"/>
      <c r="M57" s="24"/>
      <c r="N57" s="24"/>
      <c r="O57" s="25"/>
      <c r="P57" s="25"/>
      <c r="Q57" s="211"/>
      <c r="R57" s="8"/>
      <c r="S57" s="8"/>
      <c r="T57" s="8"/>
      <c r="U57" s="8"/>
      <c r="V57" s="8"/>
      <c r="W57" s="8"/>
      <c r="X57" s="8"/>
      <c r="Y57" s="8"/>
      <c r="Z57" s="8"/>
    </row>
    <row r="58" spans="1:26" s="129" customFormat="1" x14ac:dyDescent="0.25">
      <c r="A58" s="141"/>
      <c r="B58" s="26" t="s">
        <v>30</v>
      </c>
      <c r="C58" s="5"/>
      <c r="D58" s="4"/>
      <c r="E58" s="27"/>
      <c r="F58" s="28"/>
      <c r="G58" s="28"/>
      <c r="H58" s="28"/>
      <c r="I58" s="21"/>
      <c r="J58" s="21"/>
      <c r="K58" s="29">
        <f>SUM(K50:K57)</f>
        <v>0</v>
      </c>
      <c r="L58" s="30"/>
      <c r="M58" s="29">
        <f>SUM(M50:M57)</f>
        <v>0</v>
      </c>
      <c r="N58" s="30">
        <f>SUM(N50:N57)</f>
        <v>0</v>
      </c>
      <c r="O58" s="25"/>
      <c r="P58" s="25"/>
      <c r="Q58" s="211"/>
    </row>
    <row r="59" spans="1:26" x14ac:dyDescent="0.25">
      <c r="E59" s="46"/>
      <c r="K59" s="47"/>
    </row>
    <row r="60" spans="1:26" ht="15" x14ac:dyDescent="0.25">
      <c r="B60" s="1049" t="s">
        <v>51</v>
      </c>
      <c r="C60" s="1049" t="s">
        <v>52</v>
      </c>
      <c r="D60" s="1080" t="s">
        <v>53</v>
      </c>
      <c r="E60" s="1080"/>
      <c r="F60" s="206" t="s">
        <v>494</v>
      </c>
      <c r="G60" s="51"/>
      <c r="K60" s="48"/>
      <c r="L60" s="48"/>
      <c r="M60" s="48"/>
    </row>
    <row r="61" spans="1:26" ht="121.5" customHeight="1" x14ac:dyDescent="0.25">
      <c r="B61" s="1051"/>
      <c r="C61" s="1051"/>
      <c r="D61" s="206" t="s">
        <v>54</v>
      </c>
      <c r="E61" s="49" t="s">
        <v>55</v>
      </c>
      <c r="F61" s="76" t="s">
        <v>495</v>
      </c>
      <c r="H61" s="51"/>
      <c r="I61" s="51"/>
      <c r="L61" s="48"/>
    </row>
    <row r="62" spans="1:26" ht="18" x14ac:dyDescent="0.25">
      <c r="B62" s="50" t="s">
        <v>56</v>
      </c>
      <c r="C62" s="273" t="s">
        <v>496</v>
      </c>
      <c r="D62" s="215" t="s">
        <v>23</v>
      </c>
      <c r="E62" s="204"/>
      <c r="F62" s="33"/>
      <c r="G62" s="33"/>
      <c r="H62" s="51"/>
      <c r="I62" s="51"/>
      <c r="J62" s="33"/>
      <c r="L62" s="53">
        <f>K50+K51+K52+K53</f>
        <v>0</v>
      </c>
      <c r="M62" s="33"/>
    </row>
    <row r="63" spans="1:26" ht="15" x14ac:dyDescent="0.25">
      <c r="B63" s="50" t="s">
        <v>57</v>
      </c>
      <c r="C63" s="100" t="s">
        <v>497</v>
      </c>
      <c r="D63" s="215" t="s">
        <v>23</v>
      </c>
      <c r="E63" s="204"/>
      <c r="H63" s="51"/>
      <c r="I63" s="51"/>
    </row>
    <row r="64" spans="1:26" x14ac:dyDescent="0.25">
      <c r="B64" s="55"/>
      <c r="C64" s="1163"/>
      <c r="D64" s="1163"/>
      <c r="E64" s="1163"/>
      <c r="F64" s="1163"/>
      <c r="G64" s="1163"/>
      <c r="H64" s="1163"/>
      <c r="I64" s="1163"/>
      <c r="J64" s="1163"/>
      <c r="K64" s="1163"/>
      <c r="L64" s="1163"/>
      <c r="M64" s="1163"/>
      <c r="N64" s="1163"/>
    </row>
    <row r="65" spans="2:18" ht="15" thickBot="1" x14ac:dyDescent="0.3"/>
    <row r="66" spans="2:18" ht="27" thickBot="1" x14ac:dyDescent="0.3">
      <c r="B66" s="1164" t="s">
        <v>58</v>
      </c>
      <c r="C66" s="1164"/>
      <c r="D66" s="1164"/>
      <c r="E66" s="1164"/>
      <c r="F66" s="1164"/>
      <c r="G66" s="1164"/>
      <c r="H66" s="1164"/>
      <c r="I66" s="1164"/>
      <c r="J66" s="1164"/>
      <c r="K66" s="1164"/>
      <c r="L66" s="1164"/>
      <c r="M66" s="1164"/>
      <c r="N66" s="1164"/>
    </row>
    <row r="69" spans="2:18" ht="90" x14ac:dyDescent="0.25">
      <c r="B69" s="205" t="s">
        <v>59</v>
      </c>
      <c r="C69" s="80" t="s">
        <v>60</v>
      </c>
      <c r="D69" s="80" t="s">
        <v>61</v>
      </c>
      <c r="E69" s="80" t="s">
        <v>62</v>
      </c>
      <c r="F69" s="80" t="s">
        <v>63</v>
      </c>
      <c r="G69" s="80" t="s">
        <v>64</v>
      </c>
      <c r="H69" s="80" t="s">
        <v>498</v>
      </c>
      <c r="I69" s="205" t="s">
        <v>65</v>
      </c>
      <c r="J69" s="80" t="s">
        <v>66</v>
      </c>
      <c r="K69" s="80" t="s">
        <v>67</v>
      </c>
      <c r="L69" s="80" t="s">
        <v>68</v>
      </c>
      <c r="M69" s="80" t="s">
        <v>69</v>
      </c>
      <c r="N69" s="81" t="s">
        <v>70</v>
      </c>
      <c r="O69" s="81" t="s">
        <v>128</v>
      </c>
      <c r="P69" s="1056" t="s">
        <v>21</v>
      </c>
      <c r="Q69" s="1058"/>
      <c r="R69" s="80" t="s">
        <v>72</v>
      </c>
    </row>
    <row r="70" spans="2:18" ht="44.25" customHeight="1" x14ac:dyDescent="0.25">
      <c r="B70" s="204" t="s">
        <v>499</v>
      </c>
      <c r="C70" s="141" t="s">
        <v>499</v>
      </c>
      <c r="D70" s="141" t="s">
        <v>500</v>
      </c>
      <c r="E70" s="141">
        <v>120</v>
      </c>
      <c r="F70" s="141" t="s">
        <v>121</v>
      </c>
      <c r="G70" s="198" t="s">
        <v>0</v>
      </c>
      <c r="H70" s="141" t="s">
        <v>121</v>
      </c>
      <c r="I70" s="141" t="s">
        <v>121</v>
      </c>
      <c r="J70" s="141" t="s">
        <v>121</v>
      </c>
      <c r="K70" s="141" t="s">
        <v>0</v>
      </c>
      <c r="L70" s="141" t="s">
        <v>0</v>
      </c>
      <c r="M70" s="141" t="s">
        <v>0</v>
      </c>
      <c r="N70" s="141" t="s">
        <v>0</v>
      </c>
      <c r="O70" s="141" t="s">
        <v>0</v>
      </c>
      <c r="P70" s="1046"/>
      <c r="Q70" s="1047"/>
      <c r="R70" s="141" t="s">
        <v>0</v>
      </c>
    </row>
    <row r="71" spans="2:18" ht="15" x14ac:dyDescent="0.2">
      <c r="B71" s="11"/>
      <c r="C71" s="11"/>
      <c r="D71" s="56"/>
      <c r="E71" s="56"/>
      <c r="F71" s="57"/>
      <c r="G71" s="58"/>
      <c r="H71" s="57"/>
      <c r="I71" s="213"/>
      <c r="J71" s="11"/>
      <c r="K71" s="11"/>
      <c r="L71" s="213"/>
      <c r="M71" s="213"/>
      <c r="N71" s="213"/>
      <c r="O71" s="213"/>
      <c r="P71" s="1056"/>
      <c r="Q71" s="1058"/>
      <c r="R71" s="213"/>
    </row>
    <row r="72" spans="2:18" ht="15" x14ac:dyDescent="0.2">
      <c r="B72" s="11"/>
      <c r="C72" s="11"/>
      <c r="D72" s="56"/>
      <c r="E72" s="56"/>
      <c r="F72" s="57"/>
      <c r="G72" s="58"/>
      <c r="H72" s="57"/>
      <c r="I72" s="213"/>
      <c r="J72" s="11"/>
      <c r="K72" s="11"/>
      <c r="L72" s="213"/>
      <c r="M72" s="213"/>
      <c r="N72" s="213"/>
      <c r="O72" s="213"/>
      <c r="P72" s="1056"/>
      <c r="Q72" s="1058"/>
      <c r="R72" s="213"/>
    </row>
    <row r="73" spans="2:18" ht="15" x14ac:dyDescent="0.2">
      <c r="B73" s="11"/>
      <c r="C73" s="11"/>
      <c r="D73" s="56"/>
      <c r="E73" s="56"/>
      <c r="F73" s="57"/>
      <c r="G73" s="58"/>
      <c r="H73" s="57"/>
      <c r="I73" s="213"/>
      <c r="J73" s="11"/>
      <c r="K73" s="11"/>
      <c r="L73" s="213"/>
      <c r="M73" s="213"/>
      <c r="N73" s="213"/>
      <c r="O73" s="213"/>
      <c r="P73" s="1056"/>
      <c r="Q73" s="1058"/>
      <c r="R73" s="213"/>
    </row>
    <row r="74" spans="2:18" ht="15" x14ac:dyDescent="0.2">
      <c r="B74" s="11"/>
      <c r="C74" s="11"/>
      <c r="D74" s="56"/>
      <c r="E74" s="56"/>
      <c r="F74" s="57"/>
      <c r="G74" s="58"/>
      <c r="H74" s="57"/>
      <c r="I74" s="213"/>
      <c r="J74" s="11"/>
      <c r="K74" s="11"/>
      <c r="L74" s="213"/>
      <c r="M74" s="213"/>
      <c r="N74" s="213"/>
      <c r="O74" s="213"/>
      <c r="P74" s="1056"/>
      <c r="Q74" s="1058"/>
      <c r="R74" s="213"/>
    </row>
    <row r="75" spans="2:18" ht="15" x14ac:dyDescent="0.2">
      <c r="B75" s="11"/>
      <c r="C75" s="11"/>
      <c r="D75" s="56"/>
      <c r="E75" s="56"/>
      <c r="F75" s="57"/>
      <c r="G75" s="58"/>
      <c r="H75" s="57"/>
      <c r="I75" s="213"/>
      <c r="J75" s="11"/>
      <c r="K75" s="11"/>
      <c r="L75" s="213"/>
      <c r="M75" s="213"/>
      <c r="N75" s="213"/>
      <c r="O75" s="213"/>
      <c r="P75" s="1056"/>
      <c r="Q75" s="1058"/>
      <c r="R75" s="213"/>
    </row>
    <row r="76" spans="2:18" ht="15" x14ac:dyDescent="0.25">
      <c r="B76" s="213"/>
      <c r="C76" s="213"/>
      <c r="D76" s="213"/>
      <c r="E76" s="213"/>
      <c r="F76" s="213"/>
      <c r="G76" s="131"/>
      <c r="H76" s="213"/>
      <c r="I76" s="213"/>
      <c r="J76" s="213"/>
      <c r="K76" s="213"/>
      <c r="L76" s="213"/>
      <c r="M76" s="213"/>
      <c r="N76" s="213"/>
      <c r="O76" s="213"/>
      <c r="P76" s="1056"/>
      <c r="Q76" s="1058"/>
      <c r="R76" s="213"/>
    </row>
    <row r="77" spans="2:18" x14ac:dyDescent="0.25">
      <c r="B77" s="31" t="s">
        <v>73</v>
      </c>
      <c r="H77" s="213"/>
      <c r="I77" s="213"/>
    </row>
    <row r="78" spans="2:18" x14ac:dyDescent="0.25">
      <c r="B78" s="31" t="s">
        <v>74</v>
      </c>
    </row>
    <row r="79" spans="2:18" x14ac:dyDescent="0.25">
      <c r="B79" s="31" t="s">
        <v>75</v>
      </c>
    </row>
    <row r="81" spans="2:17" ht="15" thickBot="1" x14ac:dyDescent="0.3"/>
    <row r="82" spans="2:17" ht="27" thickBot="1" x14ac:dyDescent="0.3">
      <c r="B82" s="1165" t="s">
        <v>76</v>
      </c>
      <c r="C82" s="1166"/>
      <c r="D82" s="1166"/>
      <c r="E82" s="1166"/>
      <c r="F82" s="1166"/>
      <c r="G82" s="1166"/>
      <c r="H82" s="1166"/>
      <c r="I82" s="1166"/>
      <c r="J82" s="1166"/>
      <c r="K82" s="1166"/>
      <c r="L82" s="1166"/>
      <c r="M82" s="1166"/>
      <c r="N82" s="1167"/>
    </row>
    <row r="87" spans="2:17" ht="15" x14ac:dyDescent="0.25">
      <c r="B87" s="1054" t="s">
        <v>77</v>
      </c>
      <c r="C87" s="1071" t="s">
        <v>78</v>
      </c>
      <c r="D87" s="1071" t="s">
        <v>79</v>
      </c>
      <c r="E87" s="1071" t="s">
        <v>80</v>
      </c>
      <c r="F87" s="1071" t="s">
        <v>81</v>
      </c>
      <c r="G87" s="1071" t="s">
        <v>82</v>
      </c>
      <c r="H87" s="1071" t="s">
        <v>83</v>
      </c>
      <c r="I87" s="1071" t="s">
        <v>84</v>
      </c>
      <c r="J87" s="1071" t="s">
        <v>85</v>
      </c>
      <c r="K87" s="1071"/>
      <c r="L87" s="1071"/>
      <c r="M87" s="1071" t="s">
        <v>86</v>
      </c>
      <c r="N87" s="1071" t="s">
        <v>335</v>
      </c>
      <c r="O87" s="1071" t="s">
        <v>336</v>
      </c>
      <c r="P87" s="1071" t="s">
        <v>21</v>
      </c>
      <c r="Q87" s="1071"/>
    </row>
    <row r="88" spans="2:17" ht="28.5" x14ac:dyDescent="0.2">
      <c r="B88" s="1055"/>
      <c r="C88" s="1071"/>
      <c r="D88" s="1071"/>
      <c r="E88" s="1071"/>
      <c r="F88" s="1071"/>
      <c r="G88" s="1071"/>
      <c r="H88" s="1071"/>
      <c r="I88" s="1071"/>
      <c r="J88" s="56" t="s">
        <v>87</v>
      </c>
      <c r="K88" s="37" t="s">
        <v>88</v>
      </c>
      <c r="L88" s="11" t="s">
        <v>89</v>
      </c>
      <c r="M88" s="1071"/>
      <c r="N88" s="1071"/>
      <c r="O88" s="1071"/>
      <c r="P88" s="1071"/>
      <c r="Q88" s="1071"/>
    </row>
    <row r="89" spans="2:17" ht="42.75" x14ac:dyDescent="0.25">
      <c r="B89" s="141" t="s">
        <v>90</v>
      </c>
      <c r="C89" s="141">
        <v>200</v>
      </c>
      <c r="D89" s="141" t="s">
        <v>501</v>
      </c>
      <c r="E89" s="10">
        <v>53092916</v>
      </c>
      <c r="F89" s="141" t="s">
        <v>502</v>
      </c>
      <c r="G89" s="141" t="s">
        <v>503</v>
      </c>
      <c r="H89" s="7">
        <v>39797</v>
      </c>
      <c r="I89" s="141" t="s">
        <v>121</v>
      </c>
      <c r="J89" s="141" t="s">
        <v>504</v>
      </c>
      <c r="K89" s="7" t="s">
        <v>505</v>
      </c>
      <c r="L89" s="7" t="s">
        <v>506</v>
      </c>
      <c r="M89" s="141" t="s">
        <v>23</v>
      </c>
      <c r="N89" s="141" t="s">
        <v>23</v>
      </c>
      <c r="O89" s="141" t="s">
        <v>23</v>
      </c>
      <c r="P89" s="1168"/>
      <c r="Q89" s="1168"/>
    </row>
    <row r="90" spans="2:17" ht="51.75" customHeight="1" x14ac:dyDescent="0.25">
      <c r="B90" s="141" t="s">
        <v>91</v>
      </c>
      <c r="C90" s="141">
        <v>200</v>
      </c>
      <c r="D90" s="141" t="s">
        <v>507</v>
      </c>
      <c r="E90" s="10">
        <v>52505231</v>
      </c>
      <c r="F90" s="204" t="s">
        <v>129</v>
      </c>
      <c r="G90" s="141" t="s">
        <v>508</v>
      </c>
      <c r="H90" s="7">
        <v>38996</v>
      </c>
      <c r="I90" s="141" t="s">
        <v>509</v>
      </c>
      <c r="J90" s="141" t="s">
        <v>510</v>
      </c>
      <c r="K90" s="141" t="s">
        <v>511</v>
      </c>
      <c r="L90" s="204" t="s">
        <v>512</v>
      </c>
      <c r="M90" s="204" t="s">
        <v>23</v>
      </c>
      <c r="N90" s="204" t="s">
        <v>23</v>
      </c>
      <c r="O90" s="204" t="s">
        <v>23</v>
      </c>
      <c r="P90" s="1168" t="s">
        <v>489</v>
      </c>
      <c r="Q90" s="1168"/>
    </row>
    <row r="91" spans="2:17" ht="81" customHeight="1" x14ac:dyDescent="0.25">
      <c r="B91" s="141" t="s">
        <v>513</v>
      </c>
      <c r="C91" s="204"/>
      <c r="D91" s="204"/>
      <c r="E91" s="204"/>
      <c r="F91" s="204"/>
      <c r="G91" s="204"/>
      <c r="H91" s="204"/>
      <c r="I91" s="204"/>
      <c r="J91" s="204"/>
      <c r="K91" s="204"/>
      <c r="L91" s="204"/>
      <c r="M91" s="204"/>
      <c r="N91" s="204"/>
      <c r="O91" s="204"/>
      <c r="P91" s="1169" t="s">
        <v>514</v>
      </c>
      <c r="Q91" s="1170"/>
    </row>
    <row r="92" spans="2:17" ht="15" thickBot="1" x14ac:dyDescent="0.3"/>
    <row r="93" spans="2:17" ht="27" thickBot="1" x14ac:dyDescent="0.3">
      <c r="B93" s="1165" t="s">
        <v>92</v>
      </c>
      <c r="C93" s="1166"/>
      <c r="D93" s="1166"/>
      <c r="E93" s="1166"/>
      <c r="F93" s="1166"/>
      <c r="G93" s="1166"/>
      <c r="H93" s="1166"/>
      <c r="I93" s="1166"/>
      <c r="J93" s="1166"/>
      <c r="K93" s="1166"/>
      <c r="L93" s="1166"/>
      <c r="M93" s="1166"/>
      <c r="N93" s="1167"/>
    </row>
    <row r="96" spans="2:17" ht="30" x14ac:dyDescent="0.25">
      <c r="B96" s="80" t="s">
        <v>19</v>
      </c>
      <c r="C96" s="80" t="s">
        <v>337</v>
      </c>
      <c r="D96" s="1056" t="s">
        <v>21</v>
      </c>
      <c r="E96" s="1058"/>
    </row>
    <row r="97" spans="1:26" ht="57.75" customHeight="1" x14ac:dyDescent="0.25">
      <c r="B97" s="141" t="s">
        <v>515</v>
      </c>
      <c r="C97" s="204" t="s">
        <v>0</v>
      </c>
      <c r="D97" s="1073"/>
      <c r="E97" s="1073"/>
    </row>
    <row r="100" spans="1:26" ht="26.25" x14ac:dyDescent="0.25">
      <c r="B100" s="1159" t="s">
        <v>93</v>
      </c>
      <c r="C100" s="1160"/>
      <c r="D100" s="1160"/>
      <c r="E100" s="1160"/>
      <c r="F100" s="1160"/>
      <c r="G100" s="1160"/>
      <c r="H100" s="1160"/>
      <c r="I100" s="1160"/>
      <c r="J100" s="1160"/>
      <c r="K100" s="1160"/>
      <c r="L100" s="1160"/>
      <c r="M100" s="1160"/>
      <c r="N100" s="1160"/>
      <c r="O100" s="1160"/>
      <c r="P100" s="1160"/>
    </row>
    <row r="102" spans="1:26" ht="15" thickBot="1" x14ac:dyDescent="0.3"/>
    <row r="103" spans="1:26" ht="27" thickBot="1" x14ac:dyDescent="0.3">
      <c r="B103" s="1165" t="s">
        <v>94</v>
      </c>
      <c r="C103" s="1166"/>
      <c r="D103" s="1166"/>
      <c r="E103" s="1166"/>
      <c r="F103" s="1166"/>
      <c r="G103" s="1166"/>
      <c r="H103" s="1166"/>
      <c r="I103" s="1166"/>
      <c r="J103" s="1166"/>
      <c r="K103" s="1166"/>
      <c r="L103" s="1166"/>
      <c r="M103" s="1166"/>
      <c r="N103" s="1167"/>
    </row>
    <row r="105" spans="1:26" ht="15" thickBot="1" x14ac:dyDescent="0.3">
      <c r="M105" s="77"/>
      <c r="N105" s="77"/>
    </row>
    <row r="106" spans="1:26" s="62" customFormat="1" ht="75" x14ac:dyDescent="0.25">
      <c r="B106" s="78" t="s">
        <v>34</v>
      </c>
      <c r="C106" s="78" t="s">
        <v>35</v>
      </c>
      <c r="D106" s="78" t="s">
        <v>36</v>
      </c>
      <c r="E106" s="78" t="s">
        <v>37</v>
      </c>
      <c r="F106" s="78" t="s">
        <v>38</v>
      </c>
      <c r="G106" s="78" t="s">
        <v>39</v>
      </c>
      <c r="H106" s="78" t="s">
        <v>40</v>
      </c>
      <c r="I106" s="78" t="s">
        <v>41</v>
      </c>
      <c r="J106" s="78" t="s">
        <v>42</v>
      </c>
      <c r="K106" s="78" t="s">
        <v>43</v>
      </c>
      <c r="L106" s="78" t="s">
        <v>44</v>
      </c>
      <c r="M106" s="79" t="s">
        <v>45</v>
      </c>
      <c r="N106" s="78" t="s">
        <v>46</v>
      </c>
      <c r="O106" s="78" t="s">
        <v>47</v>
      </c>
      <c r="P106" s="200" t="s">
        <v>48</v>
      </c>
      <c r="Q106" s="200" t="s">
        <v>49</v>
      </c>
    </row>
    <row r="107" spans="1:26" s="129" customFormat="1" ht="199.5" x14ac:dyDescent="0.25">
      <c r="A107" s="141">
        <v>1</v>
      </c>
      <c r="B107" s="4" t="s">
        <v>484</v>
      </c>
      <c r="C107" s="4" t="s">
        <v>484</v>
      </c>
      <c r="D107" s="4" t="s">
        <v>486</v>
      </c>
      <c r="E107" s="278" t="s">
        <v>516</v>
      </c>
      <c r="F107" s="5" t="s">
        <v>0</v>
      </c>
      <c r="G107" s="223" t="s">
        <v>121</v>
      </c>
      <c r="H107" s="247">
        <v>40567</v>
      </c>
      <c r="I107" s="247">
        <v>40672</v>
      </c>
      <c r="J107" s="21" t="s">
        <v>20</v>
      </c>
      <c r="K107" s="97">
        <f>+(I107-H107)/30</f>
        <v>3.5</v>
      </c>
      <c r="L107" s="24" t="s">
        <v>121</v>
      </c>
      <c r="M107" s="279">
        <v>192</v>
      </c>
      <c r="N107" s="24" t="s">
        <v>121</v>
      </c>
      <c r="O107" s="476"/>
      <c r="P107" s="218">
        <v>393</v>
      </c>
      <c r="Q107" s="76" t="s">
        <v>517</v>
      </c>
      <c r="R107" s="8"/>
      <c r="S107" s="8"/>
      <c r="T107" s="8"/>
      <c r="U107" s="8"/>
      <c r="V107" s="8"/>
      <c r="W107" s="8"/>
      <c r="X107" s="8"/>
      <c r="Y107" s="8"/>
      <c r="Z107" s="8"/>
    </row>
    <row r="108" spans="1:26" s="129" customFormat="1" ht="199.5" x14ac:dyDescent="0.25">
      <c r="A108" s="141">
        <f>+A107+1</f>
        <v>2</v>
      </c>
      <c r="B108" s="4" t="s">
        <v>484</v>
      </c>
      <c r="C108" s="4" t="s">
        <v>484</v>
      </c>
      <c r="D108" s="4" t="s">
        <v>486</v>
      </c>
      <c r="E108" s="278" t="s">
        <v>518</v>
      </c>
      <c r="F108" s="5" t="s">
        <v>0</v>
      </c>
      <c r="G108" s="223" t="s">
        <v>121</v>
      </c>
      <c r="H108" s="247">
        <v>40920</v>
      </c>
      <c r="I108" s="247">
        <v>41273</v>
      </c>
      <c r="J108" s="21" t="s">
        <v>20</v>
      </c>
      <c r="K108" s="97">
        <f>+(I108-H108)/30</f>
        <v>11.766666666666667</v>
      </c>
      <c r="L108" s="24" t="s">
        <v>121</v>
      </c>
      <c r="M108" s="279">
        <v>108</v>
      </c>
      <c r="N108" s="24" t="s">
        <v>121</v>
      </c>
      <c r="O108" s="476">
        <v>63309705</v>
      </c>
      <c r="P108" s="218">
        <v>393</v>
      </c>
      <c r="Q108" s="76" t="s">
        <v>517</v>
      </c>
      <c r="R108" s="8"/>
      <c r="S108" s="8"/>
      <c r="T108" s="8"/>
      <c r="U108" s="8"/>
      <c r="V108" s="8"/>
      <c r="W108" s="8"/>
      <c r="X108" s="8"/>
      <c r="Y108" s="8"/>
      <c r="Z108" s="8"/>
    </row>
    <row r="109" spans="1:26" s="129" customFormat="1" ht="199.5" x14ac:dyDescent="0.25">
      <c r="A109" s="141">
        <f t="shared" ref="A109:A114" si="1">+A108+1</f>
        <v>3</v>
      </c>
      <c r="B109" s="4" t="s">
        <v>484</v>
      </c>
      <c r="C109" s="4" t="s">
        <v>484</v>
      </c>
      <c r="D109" s="4" t="s">
        <v>486</v>
      </c>
      <c r="E109" s="278" t="s">
        <v>519</v>
      </c>
      <c r="F109" s="5" t="s">
        <v>0</v>
      </c>
      <c r="G109" s="223" t="s">
        <v>121</v>
      </c>
      <c r="H109" s="7">
        <v>40921</v>
      </c>
      <c r="I109" s="7">
        <v>41090</v>
      </c>
      <c r="J109" s="21" t="s">
        <v>20</v>
      </c>
      <c r="K109" s="97">
        <f>+(I109-H109)/30</f>
        <v>5.6333333333333337</v>
      </c>
      <c r="L109" s="24" t="s">
        <v>520</v>
      </c>
      <c r="M109" s="279">
        <v>84</v>
      </c>
      <c r="N109" s="24" t="s">
        <v>121</v>
      </c>
      <c r="O109" s="476">
        <v>30746400</v>
      </c>
      <c r="P109" s="141">
        <v>394</v>
      </c>
      <c r="Q109" s="76" t="s">
        <v>517</v>
      </c>
      <c r="R109" s="8"/>
      <c r="S109" s="8"/>
      <c r="T109" s="8"/>
      <c r="U109" s="8"/>
      <c r="V109" s="8"/>
      <c r="W109" s="8"/>
      <c r="X109" s="8"/>
      <c r="Y109" s="8"/>
      <c r="Z109" s="8"/>
    </row>
    <row r="110" spans="1:26" s="129" customFormat="1" ht="199.5" x14ac:dyDescent="0.25">
      <c r="A110" s="141">
        <f t="shared" si="1"/>
        <v>4</v>
      </c>
      <c r="B110" s="4" t="s">
        <v>484</v>
      </c>
      <c r="C110" s="4" t="s">
        <v>484</v>
      </c>
      <c r="D110" s="4" t="s">
        <v>486</v>
      </c>
      <c r="E110" s="278" t="s">
        <v>521</v>
      </c>
      <c r="F110" s="5" t="s">
        <v>0</v>
      </c>
      <c r="G110" s="223" t="s">
        <v>121</v>
      </c>
      <c r="H110" s="247">
        <v>41246</v>
      </c>
      <c r="I110" s="247">
        <v>41851</v>
      </c>
      <c r="J110" s="21" t="s">
        <v>20</v>
      </c>
      <c r="K110" s="97">
        <f>+(I110-H110)/30</f>
        <v>20.166666666666668</v>
      </c>
      <c r="L110" s="24" t="s">
        <v>522</v>
      </c>
      <c r="M110" s="279">
        <v>120</v>
      </c>
      <c r="N110" s="24" t="s">
        <v>121</v>
      </c>
      <c r="O110" s="476">
        <f>285886590+155938140</f>
        <v>441824730</v>
      </c>
      <c r="P110" s="141">
        <v>394</v>
      </c>
      <c r="Q110" s="76" t="s">
        <v>517</v>
      </c>
      <c r="R110" s="8"/>
      <c r="S110" s="8"/>
      <c r="T110" s="8"/>
      <c r="U110" s="8"/>
      <c r="V110" s="8"/>
      <c r="W110" s="8"/>
      <c r="X110" s="8"/>
      <c r="Y110" s="8"/>
      <c r="Z110" s="8"/>
    </row>
    <row r="111" spans="1:26" s="129" customFormat="1" x14ac:dyDescent="0.25">
      <c r="A111" s="141">
        <f t="shared" si="1"/>
        <v>5</v>
      </c>
      <c r="B111" s="4"/>
      <c r="C111" s="5"/>
      <c r="D111" s="4"/>
      <c r="E111" s="27"/>
      <c r="F111" s="28"/>
      <c r="G111" s="28"/>
      <c r="H111" s="28"/>
      <c r="I111" s="21"/>
      <c r="J111" s="21"/>
      <c r="K111" s="21"/>
      <c r="L111" s="21"/>
      <c r="M111" s="24"/>
      <c r="N111" s="24"/>
      <c r="O111" s="25"/>
      <c r="P111" s="25"/>
      <c r="Q111" s="211"/>
      <c r="R111" s="8"/>
      <c r="S111" s="8"/>
      <c r="T111" s="8"/>
      <c r="U111" s="8"/>
      <c r="V111" s="8"/>
      <c r="W111" s="8"/>
      <c r="X111" s="8"/>
      <c r="Y111" s="8"/>
      <c r="Z111" s="8"/>
    </row>
    <row r="112" spans="1:26" s="129" customFormat="1" x14ac:dyDescent="0.25">
      <c r="A112" s="141">
        <f t="shared" si="1"/>
        <v>6</v>
      </c>
      <c r="B112" s="4"/>
      <c r="C112" s="5"/>
      <c r="D112" s="4"/>
      <c r="E112" s="27"/>
      <c r="F112" s="28"/>
      <c r="G112" s="28"/>
      <c r="H112" s="28"/>
      <c r="I112" s="21"/>
      <c r="J112" s="21"/>
      <c r="K112" s="21"/>
      <c r="L112" s="21"/>
      <c r="M112" s="24"/>
      <c r="N112" s="24"/>
      <c r="O112" s="25"/>
      <c r="P112" s="25"/>
      <c r="Q112" s="211"/>
      <c r="R112" s="8"/>
      <c r="S112" s="8"/>
      <c r="T112" s="8"/>
      <c r="U112" s="8"/>
      <c r="V112" s="8"/>
      <c r="W112" s="8"/>
      <c r="X112" s="8"/>
      <c r="Y112" s="8"/>
      <c r="Z112" s="8"/>
    </row>
    <row r="113" spans="1:26" s="129" customFormat="1" x14ac:dyDescent="0.25">
      <c r="A113" s="141">
        <f t="shared" si="1"/>
        <v>7</v>
      </c>
      <c r="B113" s="4"/>
      <c r="C113" s="5"/>
      <c r="D113" s="4"/>
      <c r="E113" s="27"/>
      <c r="F113" s="28"/>
      <c r="G113" s="28"/>
      <c r="H113" s="28"/>
      <c r="I113" s="21"/>
      <c r="J113" s="21"/>
      <c r="K113" s="21"/>
      <c r="L113" s="21"/>
      <c r="M113" s="24"/>
      <c r="N113" s="24"/>
      <c r="O113" s="25"/>
      <c r="P113" s="25"/>
      <c r="Q113" s="211"/>
      <c r="R113" s="8"/>
      <c r="S113" s="8"/>
      <c r="T113" s="8"/>
      <c r="U113" s="8"/>
      <c r="V113" s="8"/>
      <c r="W113" s="8"/>
      <c r="X113" s="8"/>
      <c r="Y113" s="8"/>
      <c r="Z113" s="8"/>
    </row>
    <row r="114" spans="1:26" s="129" customFormat="1" x14ac:dyDescent="0.25">
      <c r="A114" s="141">
        <f t="shared" si="1"/>
        <v>8</v>
      </c>
      <c r="B114" s="4"/>
      <c r="C114" s="5"/>
      <c r="D114" s="4"/>
      <c r="E114" s="27"/>
      <c r="F114" s="28"/>
      <c r="G114" s="28"/>
      <c r="H114" s="28"/>
      <c r="I114" s="21"/>
      <c r="J114" s="21"/>
      <c r="K114" s="21"/>
      <c r="L114" s="21"/>
      <c r="M114" s="24"/>
      <c r="N114" s="24"/>
      <c r="O114" s="25"/>
      <c r="P114" s="25"/>
      <c r="Q114" s="211"/>
      <c r="R114" s="8"/>
      <c r="S114" s="8"/>
      <c r="T114" s="8"/>
      <c r="U114" s="8"/>
      <c r="V114" s="8"/>
      <c r="W114" s="8"/>
      <c r="X114" s="8"/>
      <c r="Y114" s="8"/>
      <c r="Z114" s="8"/>
    </row>
    <row r="115" spans="1:26" s="129" customFormat="1" x14ac:dyDescent="0.25">
      <c r="A115" s="141"/>
      <c r="B115" s="26" t="s">
        <v>30</v>
      </c>
      <c r="C115" s="5"/>
      <c r="D115" s="4"/>
      <c r="E115" s="27"/>
      <c r="F115" s="28"/>
      <c r="G115" s="28"/>
      <c r="H115" s="28"/>
      <c r="I115" s="21"/>
      <c r="J115" s="21"/>
      <c r="K115" s="280">
        <f>SUM(K107:K110)</f>
        <v>41.06666666666667</v>
      </c>
      <c r="L115" s="29" t="s">
        <v>523</v>
      </c>
      <c r="M115" s="281">
        <v>312</v>
      </c>
      <c r="N115" s="30">
        <f>SUM(N107:N114)</f>
        <v>0</v>
      </c>
      <c r="O115" s="25"/>
      <c r="P115" s="25"/>
      <c r="Q115" s="211"/>
    </row>
    <row r="116" spans="1:26" ht="128.25" x14ac:dyDescent="0.25">
      <c r="E116" s="46"/>
      <c r="K116" s="273">
        <f>(K115-J122)</f>
        <v>34.533333333333339</v>
      </c>
      <c r="L116" s="76" t="s">
        <v>524</v>
      </c>
    </row>
    <row r="117" spans="1:26" ht="18" x14ac:dyDescent="0.25">
      <c r="B117" s="50" t="s">
        <v>95</v>
      </c>
      <c r="C117" s="273">
        <v>0</v>
      </c>
      <c r="H117" s="33"/>
      <c r="I117" s="33"/>
      <c r="J117" s="33"/>
      <c r="K117" s="33"/>
      <c r="L117" s="33"/>
      <c r="M117" s="33"/>
    </row>
    <row r="118" spans="1:26" x14ac:dyDescent="0.25">
      <c r="H118" s="282"/>
      <c r="I118" s="282"/>
      <c r="J118" s="110"/>
      <c r="K118" s="110"/>
    </row>
    <row r="119" spans="1:26" ht="15" thickBot="1" x14ac:dyDescent="0.3">
      <c r="H119" s="232">
        <v>40921</v>
      </c>
      <c r="I119" s="232">
        <v>41090</v>
      </c>
      <c r="J119" s="110">
        <f>+(I119-H119)/30</f>
        <v>5.6333333333333337</v>
      </c>
    </row>
    <row r="120" spans="1:26" ht="30.75" thickBot="1" x14ac:dyDescent="0.3">
      <c r="B120" s="86" t="s">
        <v>96</v>
      </c>
      <c r="C120" s="87" t="s">
        <v>97</v>
      </c>
      <c r="D120" s="86" t="s">
        <v>29</v>
      </c>
      <c r="E120" s="87" t="s">
        <v>98</v>
      </c>
      <c r="J120" s="110"/>
      <c r="K120" s="110"/>
    </row>
    <row r="121" spans="1:26" x14ac:dyDescent="0.25">
      <c r="B121" s="141" t="s">
        <v>99</v>
      </c>
      <c r="C121" s="88">
        <v>20</v>
      </c>
      <c r="D121" s="88">
        <v>0</v>
      </c>
      <c r="E121" s="1066">
        <f>+D121+D122+D123</f>
        <v>0</v>
      </c>
      <c r="H121" s="51">
        <v>41246</v>
      </c>
      <c r="I121" s="51">
        <v>41273</v>
      </c>
      <c r="J121" s="110">
        <f>+(I121-H121)/30</f>
        <v>0.9</v>
      </c>
    </row>
    <row r="122" spans="1:26" x14ac:dyDescent="0.25">
      <c r="B122" s="141" t="s">
        <v>100</v>
      </c>
      <c r="C122" s="204">
        <v>30</v>
      </c>
      <c r="D122" s="204">
        <v>0</v>
      </c>
      <c r="E122" s="1067"/>
      <c r="J122" s="110">
        <f>SUM(J119:J121)</f>
        <v>6.5333333333333341</v>
      </c>
    </row>
    <row r="123" spans="1:26" ht="15" thickBot="1" x14ac:dyDescent="0.3">
      <c r="B123" s="141" t="s">
        <v>101</v>
      </c>
      <c r="C123" s="89">
        <v>40</v>
      </c>
      <c r="D123" s="89">
        <v>0</v>
      </c>
      <c r="E123" s="1068"/>
    </row>
    <row r="125" spans="1:26" ht="15" thickBot="1" x14ac:dyDescent="0.3"/>
    <row r="126" spans="1:26" ht="27" thickBot="1" x14ac:dyDescent="0.3">
      <c r="B126" s="1165" t="s">
        <v>102</v>
      </c>
      <c r="C126" s="1166"/>
      <c r="D126" s="1166"/>
      <c r="E126" s="1166"/>
      <c r="F126" s="1166"/>
      <c r="G126" s="1166"/>
      <c r="H126" s="1166"/>
      <c r="I126" s="1166"/>
      <c r="J126" s="1166"/>
      <c r="K126" s="1166"/>
      <c r="L126" s="1166"/>
      <c r="M126" s="1166"/>
      <c r="N126" s="1167"/>
    </row>
    <row r="128" spans="1:26" ht="15" x14ac:dyDescent="0.25">
      <c r="B128" s="1054" t="s">
        <v>77</v>
      </c>
      <c r="C128" s="1054" t="s">
        <v>78</v>
      </c>
      <c r="D128" s="1054" t="s">
        <v>79</v>
      </c>
      <c r="E128" s="1054" t="s">
        <v>80</v>
      </c>
      <c r="F128" s="1054" t="s">
        <v>81</v>
      </c>
      <c r="G128" s="1054" t="s">
        <v>82</v>
      </c>
      <c r="H128" s="1054" t="s">
        <v>83</v>
      </c>
      <c r="I128" s="1054" t="s">
        <v>84</v>
      </c>
      <c r="J128" s="1056" t="s">
        <v>85</v>
      </c>
      <c r="K128" s="1057"/>
      <c r="L128" s="1058"/>
      <c r="M128" s="1054" t="s">
        <v>86</v>
      </c>
      <c r="N128" s="1054" t="s">
        <v>335</v>
      </c>
      <c r="O128" s="1054" t="s">
        <v>336</v>
      </c>
      <c r="P128" s="1059" t="s">
        <v>21</v>
      </c>
      <c r="Q128" s="1060"/>
    </row>
    <row r="129" spans="2:17" ht="30" x14ac:dyDescent="0.25">
      <c r="B129" s="1055"/>
      <c r="C129" s="1055"/>
      <c r="D129" s="1055"/>
      <c r="E129" s="1055"/>
      <c r="F129" s="1055"/>
      <c r="G129" s="1055"/>
      <c r="H129" s="1055"/>
      <c r="I129" s="1055"/>
      <c r="J129" s="205" t="s">
        <v>87</v>
      </c>
      <c r="K129" s="205" t="s">
        <v>88</v>
      </c>
      <c r="L129" s="205" t="s">
        <v>89</v>
      </c>
      <c r="M129" s="1055"/>
      <c r="N129" s="1055"/>
      <c r="O129" s="1055"/>
      <c r="P129" s="1061"/>
      <c r="Q129" s="1062"/>
    </row>
    <row r="130" spans="2:17" ht="45.75" customHeight="1" x14ac:dyDescent="0.25">
      <c r="B130" s="141" t="s">
        <v>525</v>
      </c>
      <c r="C130" s="141">
        <v>5000</v>
      </c>
      <c r="D130" s="141" t="s">
        <v>526</v>
      </c>
      <c r="E130" s="102">
        <v>11324315</v>
      </c>
      <c r="F130" s="141" t="s">
        <v>527</v>
      </c>
      <c r="G130" s="141" t="s">
        <v>528</v>
      </c>
      <c r="H130" s="141">
        <v>2000</v>
      </c>
      <c r="I130" s="141" t="s">
        <v>529</v>
      </c>
      <c r="J130" s="141" t="s">
        <v>484</v>
      </c>
      <c r="K130" s="103" t="s">
        <v>530</v>
      </c>
      <c r="L130" s="141" t="s">
        <v>531</v>
      </c>
      <c r="M130" s="204" t="s">
        <v>23</v>
      </c>
      <c r="N130" s="204" t="s">
        <v>23</v>
      </c>
      <c r="O130" s="204" t="s">
        <v>23</v>
      </c>
      <c r="P130" s="1046"/>
      <c r="Q130" s="1047"/>
    </row>
    <row r="131" spans="2:17" s="90" customFormat="1" x14ac:dyDescent="0.2">
      <c r="B131" s="2"/>
      <c r="C131" s="92"/>
      <c r="D131" s="9"/>
      <c r="E131" s="57"/>
      <c r="F131" s="9"/>
      <c r="G131" s="2"/>
      <c r="H131" s="9"/>
      <c r="I131" s="212"/>
      <c r="J131" s="98"/>
      <c r="K131" s="98"/>
      <c r="L131" s="2"/>
      <c r="M131" s="111"/>
      <c r="N131" s="111"/>
      <c r="O131" s="111"/>
      <c r="P131" s="1044"/>
      <c r="Q131" s="1045"/>
    </row>
    <row r="132" spans="2:17" s="90" customFormat="1" x14ac:dyDescent="0.2">
      <c r="B132" s="2"/>
      <c r="C132" s="92"/>
      <c r="D132" s="9"/>
      <c r="E132" s="57"/>
      <c r="F132" s="9"/>
      <c r="G132" s="212"/>
      <c r="H132" s="9"/>
      <c r="I132" s="212"/>
      <c r="J132" s="2"/>
      <c r="K132" s="2"/>
      <c r="L132" s="2"/>
      <c r="M132" s="111"/>
      <c r="N132" s="111"/>
      <c r="O132" s="111"/>
      <c r="P132" s="1046"/>
      <c r="Q132" s="1047"/>
    </row>
    <row r="133" spans="2:17" x14ac:dyDescent="0.2">
      <c r="B133" s="37"/>
      <c r="C133" s="92"/>
      <c r="D133" s="11"/>
      <c r="E133" s="11"/>
      <c r="F133" s="11"/>
      <c r="G133" s="11"/>
      <c r="H133" s="11"/>
      <c r="I133" s="11"/>
      <c r="J133" s="11"/>
      <c r="K133" s="11"/>
      <c r="L133" s="11"/>
      <c r="M133" s="11"/>
      <c r="N133" s="11"/>
      <c r="O133" s="11"/>
      <c r="P133" s="283"/>
      <c r="Q133" s="199"/>
    </row>
    <row r="136" spans="2:17" ht="15" thickBot="1" x14ac:dyDescent="0.3"/>
    <row r="137" spans="2:17" ht="30" x14ac:dyDescent="0.25">
      <c r="B137" s="206" t="s">
        <v>19</v>
      </c>
      <c r="C137" s="206" t="s">
        <v>96</v>
      </c>
      <c r="D137" s="205" t="s">
        <v>97</v>
      </c>
      <c r="E137" s="206" t="s">
        <v>29</v>
      </c>
      <c r="F137" s="87" t="s">
        <v>103</v>
      </c>
      <c r="G137" s="64"/>
    </row>
    <row r="138" spans="2:17" ht="108" x14ac:dyDescent="0.2">
      <c r="B138" s="1009" t="s">
        <v>104</v>
      </c>
      <c r="C138" s="93" t="s">
        <v>105</v>
      </c>
      <c r="D138" s="204">
        <v>25</v>
      </c>
      <c r="E138" s="204">
        <v>0</v>
      </c>
      <c r="F138" s="1049">
        <f>+E138+E139+E140</f>
        <v>10</v>
      </c>
      <c r="G138" s="128"/>
    </row>
    <row r="139" spans="2:17" ht="96" x14ac:dyDescent="0.2">
      <c r="B139" s="1009"/>
      <c r="C139" s="93" t="s">
        <v>106</v>
      </c>
      <c r="D139" s="141">
        <v>25</v>
      </c>
      <c r="E139" s="204">
        <v>0</v>
      </c>
      <c r="F139" s="1050"/>
      <c r="G139" s="128"/>
    </row>
    <row r="140" spans="2:17" ht="60" x14ac:dyDescent="0.2">
      <c r="B140" s="1009"/>
      <c r="C140" s="93" t="s">
        <v>107</v>
      </c>
      <c r="D140" s="204">
        <v>10</v>
      </c>
      <c r="E140" s="204">
        <v>10</v>
      </c>
      <c r="F140" s="1051"/>
      <c r="G140" s="128"/>
    </row>
    <row r="141" spans="2:17" x14ac:dyDescent="0.2">
      <c r="C141" s="59"/>
    </row>
    <row r="144" spans="2:17" ht="15" x14ac:dyDescent="0.25">
      <c r="B144" s="75" t="s">
        <v>108</v>
      </c>
    </row>
    <row r="147" spans="2:5" ht="15" x14ac:dyDescent="0.25">
      <c r="B147" s="205" t="s">
        <v>19</v>
      </c>
      <c r="C147" s="205" t="s">
        <v>28</v>
      </c>
      <c r="D147" s="206" t="s">
        <v>29</v>
      </c>
      <c r="E147" s="206" t="s">
        <v>30</v>
      </c>
    </row>
    <row r="148" spans="2:5" ht="42.75" x14ac:dyDescent="0.25">
      <c r="B148" s="76" t="s">
        <v>338</v>
      </c>
      <c r="C148" s="141">
        <v>40</v>
      </c>
      <c r="D148" s="204">
        <v>0</v>
      </c>
      <c r="E148" s="1052">
        <f>+D148+D149</f>
        <v>10</v>
      </c>
    </row>
    <row r="149" spans="2:5" ht="71.25" x14ac:dyDescent="0.25">
      <c r="B149" s="76" t="s">
        <v>339</v>
      </c>
      <c r="C149" s="141">
        <v>60</v>
      </c>
      <c r="D149" s="204">
        <f>+F138</f>
        <v>10</v>
      </c>
      <c r="E149" s="1053"/>
    </row>
  </sheetData>
  <mergeCells count="68">
    <mergeCell ref="P130:Q130"/>
    <mergeCell ref="P131:Q131"/>
    <mergeCell ref="P132:Q132"/>
    <mergeCell ref="B138:B140"/>
    <mergeCell ref="F138:F140"/>
    <mergeCell ref="E148:E149"/>
    <mergeCell ref="I128:I129"/>
    <mergeCell ref="J128:L128"/>
    <mergeCell ref="M128:M129"/>
    <mergeCell ref="N128:N129"/>
    <mergeCell ref="O128:O129"/>
    <mergeCell ref="P128:Q129"/>
    <mergeCell ref="B103:N103"/>
    <mergeCell ref="E121:E123"/>
    <mergeCell ref="B126:N126"/>
    <mergeCell ref="B128:B129"/>
    <mergeCell ref="C128:C129"/>
    <mergeCell ref="D128:D129"/>
    <mergeCell ref="E128:E129"/>
    <mergeCell ref="F128:F129"/>
    <mergeCell ref="G128:G129"/>
    <mergeCell ref="H128:H129"/>
    <mergeCell ref="B100:P100"/>
    <mergeCell ref="J87:L87"/>
    <mergeCell ref="M87:M88"/>
    <mergeCell ref="N87:N88"/>
    <mergeCell ref="O87:O88"/>
    <mergeCell ref="P87:Q88"/>
    <mergeCell ref="P89:Q89"/>
    <mergeCell ref="P90:Q90"/>
    <mergeCell ref="P91:Q91"/>
    <mergeCell ref="B93:N93"/>
    <mergeCell ref="D96:E96"/>
    <mergeCell ref="D97:E97"/>
    <mergeCell ref="P76:Q76"/>
    <mergeCell ref="B82:N82"/>
    <mergeCell ref="B87:B88"/>
    <mergeCell ref="C87:C88"/>
    <mergeCell ref="D87:D88"/>
    <mergeCell ref="E87:E88"/>
    <mergeCell ref="F87:F88"/>
    <mergeCell ref="G87:G88"/>
    <mergeCell ref="H87:H88"/>
    <mergeCell ref="I87:I88"/>
    <mergeCell ref="P75:Q75"/>
    <mergeCell ref="B60:B61"/>
    <mergeCell ref="C60:C61"/>
    <mergeCell ref="D60:E60"/>
    <mergeCell ref="C64:N64"/>
    <mergeCell ref="B66:N66"/>
    <mergeCell ref="P69:Q69"/>
    <mergeCell ref="P70:Q70"/>
    <mergeCell ref="P71:Q71"/>
    <mergeCell ref="P72:Q72"/>
    <mergeCell ref="P73:Q73"/>
    <mergeCell ref="P74:Q74"/>
    <mergeCell ref="M46:N46"/>
    <mergeCell ref="B2:P2"/>
    <mergeCell ref="B4:P4"/>
    <mergeCell ref="A5:L5"/>
    <mergeCell ref="C7:N7"/>
    <mergeCell ref="C8:N8"/>
    <mergeCell ref="C9:N9"/>
    <mergeCell ref="C10:N10"/>
    <mergeCell ref="C11:E11"/>
    <mergeCell ref="B15:C22"/>
    <mergeCell ref="B23:C23"/>
    <mergeCell ref="E41:E42"/>
  </mergeCells>
  <dataValidations count="2">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1:IV65581 SR65561:SR65581 ACN65561:ACN65581 AMJ65561:AMJ65581 AWF65561:AWF65581 BGB65561:BGB65581 BPX65561:BPX65581 BZT65561:BZT65581 CJP65561:CJP65581 CTL65561:CTL65581 DDH65561:DDH65581 DND65561:DND65581 DWZ65561:DWZ65581 EGV65561:EGV65581 EQR65561:EQR65581 FAN65561:FAN65581 FKJ65561:FKJ65581 FUF65561:FUF65581 GEB65561:GEB65581 GNX65561:GNX65581 GXT65561:GXT65581 HHP65561:HHP65581 HRL65561:HRL65581 IBH65561:IBH65581 ILD65561:ILD65581 IUZ65561:IUZ65581 JEV65561:JEV65581 JOR65561:JOR65581 JYN65561:JYN65581 KIJ65561:KIJ65581 KSF65561:KSF65581 LCB65561:LCB65581 LLX65561:LLX65581 LVT65561:LVT65581 MFP65561:MFP65581 MPL65561:MPL65581 MZH65561:MZH65581 NJD65561:NJD65581 NSZ65561:NSZ65581 OCV65561:OCV65581 OMR65561:OMR65581 OWN65561:OWN65581 PGJ65561:PGJ65581 PQF65561:PQF65581 QAB65561:QAB65581 QJX65561:QJX65581 QTT65561:QTT65581 RDP65561:RDP65581 RNL65561:RNL65581 RXH65561:RXH65581 SHD65561:SHD65581 SQZ65561:SQZ65581 TAV65561:TAV65581 TKR65561:TKR65581 TUN65561:TUN65581 UEJ65561:UEJ65581 UOF65561:UOF65581 UYB65561:UYB65581 VHX65561:VHX65581 VRT65561:VRT65581 WBP65561:WBP65581 WLL65561:WLL65581 WVH65561:WVH65581 XFD65561:XFD65581 IV131097:IV131117 SR131097:SR131117 ACN131097:ACN131117 AMJ131097:AMJ131117 AWF131097:AWF131117 BGB131097:BGB131117 BPX131097:BPX131117 BZT131097:BZT131117 CJP131097:CJP131117 CTL131097:CTL131117 DDH131097:DDH131117 DND131097:DND131117 DWZ131097:DWZ131117 EGV131097:EGV131117 EQR131097:EQR131117 FAN131097:FAN131117 FKJ131097:FKJ131117 FUF131097:FUF131117 GEB131097:GEB131117 GNX131097:GNX131117 GXT131097:GXT131117 HHP131097:HHP131117 HRL131097:HRL131117 IBH131097:IBH131117 ILD131097:ILD131117 IUZ131097:IUZ131117 JEV131097:JEV131117 JOR131097:JOR131117 JYN131097:JYN131117 KIJ131097:KIJ131117 KSF131097:KSF131117 LCB131097:LCB131117 LLX131097:LLX131117 LVT131097:LVT131117 MFP131097:MFP131117 MPL131097:MPL131117 MZH131097:MZH131117 NJD131097:NJD131117 NSZ131097:NSZ131117 OCV131097:OCV131117 OMR131097:OMR131117 OWN131097:OWN131117 PGJ131097:PGJ131117 PQF131097:PQF131117 QAB131097:QAB131117 QJX131097:QJX131117 QTT131097:QTT131117 RDP131097:RDP131117 RNL131097:RNL131117 RXH131097:RXH131117 SHD131097:SHD131117 SQZ131097:SQZ131117 TAV131097:TAV131117 TKR131097:TKR131117 TUN131097:TUN131117 UEJ131097:UEJ131117 UOF131097:UOF131117 UYB131097:UYB131117 VHX131097:VHX131117 VRT131097:VRT131117 WBP131097:WBP131117 WLL131097:WLL131117 WVH131097:WVH131117 XFD131097:XFD131117 IV196633:IV196653 SR196633:SR196653 ACN196633:ACN196653 AMJ196633:AMJ196653 AWF196633:AWF196653 BGB196633:BGB196653 BPX196633:BPX196653 BZT196633:BZT196653 CJP196633:CJP196653 CTL196633:CTL196653 DDH196633:DDH196653 DND196633:DND196653 DWZ196633:DWZ196653 EGV196633:EGV196653 EQR196633:EQR196653 FAN196633:FAN196653 FKJ196633:FKJ196653 FUF196633:FUF196653 GEB196633:GEB196653 GNX196633:GNX196653 GXT196633:GXT196653 HHP196633:HHP196653 HRL196633:HRL196653 IBH196633:IBH196653 ILD196633:ILD196653 IUZ196633:IUZ196653 JEV196633:JEV196653 JOR196633:JOR196653 JYN196633:JYN196653 KIJ196633:KIJ196653 KSF196633:KSF196653 LCB196633:LCB196653 LLX196633:LLX196653 LVT196633:LVT196653 MFP196633:MFP196653 MPL196633:MPL196653 MZH196633:MZH196653 NJD196633:NJD196653 NSZ196633:NSZ196653 OCV196633:OCV196653 OMR196633:OMR196653 OWN196633:OWN196653 PGJ196633:PGJ196653 PQF196633:PQF196653 QAB196633:QAB196653 QJX196633:QJX196653 QTT196633:QTT196653 RDP196633:RDP196653 RNL196633:RNL196653 RXH196633:RXH196653 SHD196633:SHD196653 SQZ196633:SQZ196653 TAV196633:TAV196653 TKR196633:TKR196653 TUN196633:TUN196653 UEJ196633:UEJ196653 UOF196633:UOF196653 UYB196633:UYB196653 VHX196633:VHX196653 VRT196633:VRT196653 WBP196633:WBP196653 WLL196633:WLL196653 WVH196633:WVH196653 XFD196633:XFD196653 IV262169:IV262189 SR262169:SR262189 ACN262169:ACN262189 AMJ262169:AMJ262189 AWF262169:AWF262189 BGB262169:BGB262189 BPX262169:BPX262189 BZT262169:BZT262189 CJP262169:CJP262189 CTL262169:CTL262189 DDH262169:DDH262189 DND262169:DND262189 DWZ262169:DWZ262189 EGV262169:EGV262189 EQR262169:EQR262189 FAN262169:FAN262189 FKJ262169:FKJ262189 FUF262169:FUF262189 GEB262169:GEB262189 GNX262169:GNX262189 GXT262169:GXT262189 HHP262169:HHP262189 HRL262169:HRL262189 IBH262169:IBH262189 ILD262169:ILD262189 IUZ262169:IUZ262189 JEV262169:JEV262189 JOR262169:JOR262189 JYN262169:JYN262189 KIJ262169:KIJ262189 KSF262169:KSF262189 LCB262169:LCB262189 LLX262169:LLX262189 LVT262169:LVT262189 MFP262169:MFP262189 MPL262169:MPL262189 MZH262169:MZH262189 NJD262169:NJD262189 NSZ262169:NSZ262189 OCV262169:OCV262189 OMR262169:OMR262189 OWN262169:OWN262189 PGJ262169:PGJ262189 PQF262169:PQF262189 QAB262169:QAB262189 QJX262169:QJX262189 QTT262169:QTT262189 RDP262169:RDP262189 RNL262169:RNL262189 RXH262169:RXH262189 SHD262169:SHD262189 SQZ262169:SQZ262189 TAV262169:TAV262189 TKR262169:TKR262189 TUN262169:TUN262189 UEJ262169:UEJ262189 UOF262169:UOF262189 UYB262169:UYB262189 VHX262169:VHX262189 VRT262169:VRT262189 WBP262169:WBP262189 WLL262169:WLL262189 WVH262169:WVH262189 XFD262169:XFD262189 IV327705:IV327725 SR327705:SR327725 ACN327705:ACN327725 AMJ327705:AMJ327725 AWF327705:AWF327725 BGB327705:BGB327725 BPX327705:BPX327725 BZT327705:BZT327725 CJP327705:CJP327725 CTL327705:CTL327725 DDH327705:DDH327725 DND327705:DND327725 DWZ327705:DWZ327725 EGV327705:EGV327725 EQR327705:EQR327725 FAN327705:FAN327725 FKJ327705:FKJ327725 FUF327705:FUF327725 GEB327705:GEB327725 GNX327705:GNX327725 GXT327705:GXT327725 HHP327705:HHP327725 HRL327705:HRL327725 IBH327705:IBH327725 ILD327705:ILD327725 IUZ327705:IUZ327725 JEV327705:JEV327725 JOR327705:JOR327725 JYN327705:JYN327725 KIJ327705:KIJ327725 KSF327705:KSF327725 LCB327705:LCB327725 LLX327705:LLX327725 LVT327705:LVT327725 MFP327705:MFP327725 MPL327705:MPL327725 MZH327705:MZH327725 NJD327705:NJD327725 NSZ327705:NSZ327725 OCV327705:OCV327725 OMR327705:OMR327725 OWN327705:OWN327725 PGJ327705:PGJ327725 PQF327705:PQF327725 QAB327705:QAB327725 QJX327705:QJX327725 QTT327705:QTT327725 RDP327705:RDP327725 RNL327705:RNL327725 RXH327705:RXH327725 SHD327705:SHD327725 SQZ327705:SQZ327725 TAV327705:TAV327725 TKR327705:TKR327725 TUN327705:TUN327725 UEJ327705:UEJ327725 UOF327705:UOF327725 UYB327705:UYB327725 VHX327705:VHX327725 VRT327705:VRT327725 WBP327705:WBP327725 WLL327705:WLL327725 WVH327705:WVH327725 XFD327705:XFD327725 IV393241:IV393261 SR393241:SR393261 ACN393241:ACN393261 AMJ393241:AMJ393261 AWF393241:AWF393261 BGB393241:BGB393261 BPX393241:BPX393261 BZT393241:BZT393261 CJP393241:CJP393261 CTL393241:CTL393261 DDH393241:DDH393261 DND393241:DND393261 DWZ393241:DWZ393261 EGV393241:EGV393261 EQR393241:EQR393261 FAN393241:FAN393261 FKJ393241:FKJ393261 FUF393241:FUF393261 GEB393241:GEB393261 GNX393241:GNX393261 GXT393241:GXT393261 HHP393241:HHP393261 HRL393241:HRL393261 IBH393241:IBH393261 ILD393241:ILD393261 IUZ393241:IUZ393261 JEV393241:JEV393261 JOR393241:JOR393261 JYN393241:JYN393261 KIJ393241:KIJ393261 KSF393241:KSF393261 LCB393241:LCB393261 LLX393241:LLX393261 LVT393241:LVT393261 MFP393241:MFP393261 MPL393241:MPL393261 MZH393241:MZH393261 NJD393241:NJD393261 NSZ393241:NSZ393261 OCV393241:OCV393261 OMR393241:OMR393261 OWN393241:OWN393261 PGJ393241:PGJ393261 PQF393241:PQF393261 QAB393241:QAB393261 QJX393241:QJX393261 QTT393241:QTT393261 RDP393241:RDP393261 RNL393241:RNL393261 RXH393241:RXH393261 SHD393241:SHD393261 SQZ393241:SQZ393261 TAV393241:TAV393261 TKR393241:TKR393261 TUN393241:TUN393261 UEJ393241:UEJ393261 UOF393241:UOF393261 UYB393241:UYB393261 VHX393241:VHX393261 VRT393241:VRT393261 WBP393241:WBP393261 WLL393241:WLL393261 WVH393241:WVH393261 XFD393241:XFD393261 IV458777:IV458797 SR458777:SR458797 ACN458777:ACN458797 AMJ458777:AMJ458797 AWF458777:AWF458797 BGB458777:BGB458797 BPX458777:BPX458797 BZT458777:BZT458797 CJP458777:CJP458797 CTL458777:CTL458797 DDH458777:DDH458797 DND458777:DND458797 DWZ458777:DWZ458797 EGV458777:EGV458797 EQR458777:EQR458797 FAN458777:FAN458797 FKJ458777:FKJ458797 FUF458777:FUF458797 GEB458777:GEB458797 GNX458777:GNX458797 GXT458777:GXT458797 HHP458777:HHP458797 HRL458777:HRL458797 IBH458777:IBH458797 ILD458777:ILD458797 IUZ458777:IUZ458797 JEV458777:JEV458797 JOR458777:JOR458797 JYN458777:JYN458797 KIJ458777:KIJ458797 KSF458777:KSF458797 LCB458777:LCB458797 LLX458777:LLX458797 LVT458777:LVT458797 MFP458777:MFP458797 MPL458777:MPL458797 MZH458777:MZH458797 NJD458777:NJD458797 NSZ458777:NSZ458797 OCV458777:OCV458797 OMR458777:OMR458797 OWN458777:OWN458797 PGJ458777:PGJ458797 PQF458777:PQF458797 QAB458777:QAB458797 QJX458777:QJX458797 QTT458777:QTT458797 RDP458777:RDP458797 RNL458777:RNL458797 RXH458777:RXH458797 SHD458777:SHD458797 SQZ458777:SQZ458797 TAV458777:TAV458797 TKR458777:TKR458797 TUN458777:TUN458797 UEJ458777:UEJ458797 UOF458777:UOF458797 UYB458777:UYB458797 VHX458777:VHX458797 VRT458777:VRT458797 WBP458777:WBP458797 WLL458777:WLL458797 WVH458777:WVH458797 XFD458777:XFD458797 IV524313:IV524333 SR524313:SR524333 ACN524313:ACN524333 AMJ524313:AMJ524333 AWF524313:AWF524333 BGB524313:BGB524333 BPX524313:BPX524333 BZT524313:BZT524333 CJP524313:CJP524333 CTL524313:CTL524333 DDH524313:DDH524333 DND524313:DND524333 DWZ524313:DWZ524333 EGV524313:EGV524333 EQR524313:EQR524333 FAN524313:FAN524333 FKJ524313:FKJ524333 FUF524313:FUF524333 GEB524313:GEB524333 GNX524313:GNX524333 GXT524313:GXT524333 HHP524313:HHP524333 HRL524313:HRL524333 IBH524313:IBH524333 ILD524313:ILD524333 IUZ524313:IUZ524333 JEV524313:JEV524333 JOR524313:JOR524333 JYN524313:JYN524333 KIJ524313:KIJ524333 KSF524313:KSF524333 LCB524313:LCB524333 LLX524313:LLX524333 LVT524313:LVT524333 MFP524313:MFP524333 MPL524313:MPL524333 MZH524313:MZH524333 NJD524313:NJD524333 NSZ524313:NSZ524333 OCV524313:OCV524333 OMR524313:OMR524333 OWN524313:OWN524333 PGJ524313:PGJ524333 PQF524313:PQF524333 QAB524313:QAB524333 QJX524313:QJX524333 QTT524313:QTT524333 RDP524313:RDP524333 RNL524313:RNL524333 RXH524313:RXH524333 SHD524313:SHD524333 SQZ524313:SQZ524333 TAV524313:TAV524333 TKR524313:TKR524333 TUN524313:TUN524333 UEJ524313:UEJ524333 UOF524313:UOF524333 UYB524313:UYB524333 VHX524313:VHX524333 VRT524313:VRT524333 WBP524313:WBP524333 WLL524313:WLL524333 WVH524313:WVH524333 XFD524313:XFD524333 IV589849:IV589869 SR589849:SR589869 ACN589849:ACN589869 AMJ589849:AMJ589869 AWF589849:AWF589869 BGB589849:BGB589869 BPX589849:BPX589869 BZT589849:BZT589869 CJP589849:CJP589869 CTL589849:CTL589869 DDH589849:DDH589869 DND589849:DND589869 DWZ589849:DWZ589869 EGV589849:EGV589869 EQR589849:EQR589869 FAN589849:FAN589869 FKJ589849:FKJ589869 FUF589849:FUF589869 GEB589849:GEB589869 GNX589849:GNX589869 GXT589849:GXT589869 HHP589849:HHP589869 HRL589849:HRL589869 IBH589849:IBH589869 ILD589849:ILD589869 IUZ589849:IUZ589869 JEV589849:JEV589869 JOR589849:JOR589869 JYN589849:JYN589869 KIJ589849:KIJ589869 KSF589849:KSF589869 LCB589849:LCB589869 LLX589849:LLX589869 LVT589849:LVT589869 MFP589849:MFP589869 MPL589849:MPL589869 MZH589849:MZH589869 NJD589849:NJD589869 NSZ589849:NSZ589869 OCV589849:OCV589869 OMR589849:OMR589869 OWN589849:OWN589869 PGJ589849:PGJ589869 PQF589849:PQF589869 QAB589849:QAB589869 QJX589849:QJX589869 QTT589849:QTT589869 RDP589849:RDP589869 RNL589849:RNL589869 RXH589849:RXH589869 SHD589849:SHD589869 SQZ589849:SQZ589869 TAV589849:TAV589869 TKR589849:TKR589869 TUN589849:TUN589869 UEJ589849:UEJ589869 UOF589849:UOF589869 UYB589849:UYB589869 VHX589849:VHX589869 VRT589849:VRT589869 WBP589849:WBP589869 WLL589849:WLL589869 WVH589849:WVH589869 XFD589849:XFD589869 IV655385:IV655405 SR655385:SR655405 ACN655385:ACN655405 AMJ655385:AMJ655405 AWF655385:AWF655405 BGB655385:BGB655405 BPX655385:BPX655405 BZT655385:BZT655405 CJP655385:CJP655405 CTL655385:CTL655405 DDH655385:DDH655405 DND655385:DND655405 DWZ655385:DWZ655405 EGV655385:EGV655405 EQR655385:EQR655405 FAN655385:FAN655405 FKJ655385:FKJ655405 FUF655385:FUF655405 GEB655385:GEB655405 GNX655385:GNX655405 GXT655385:GXT655405 HHP655385:HHP655405 HRL655385:HRL655405 IBH655385:IBH655405 ILD655385:ILD655405 IUZ655385:IUZ655405 JEV655385:JEV655405 JOR655385:JOR655405 JYN655385:JYN655405 KIJ655385:KIJ655405 KSF655385:KSF655405 LCB655385:LCB655405 LLX655385:LLX655405 LVT655385:LVT655405 MFP655385:MFP655405 MPL655385:MPL655405 MZH655385:MZH655405 NJD655385:NJD655405 NSZ655385:NSZ655405 OCV655385:OCV655405 OMR655385:OMR655405 OWN655385:OWN655405 PGJ655385:PGJ655405 PQF655385:PQF655405 QAB655385:QAB655405 QJX655385:QJX655405 QTT655385:QTT655405 RDP655385:RDP655405 RNL655385:RNL655405 RXH655385:RXH655405 SHD655385:SHD655405 SQZ655385:SQZ655405 TAV655385:TAV655405 TKR655385:TKR655405 TUN655385:TUN655405 UEJ655385:UEJ655405 UOF655385:UOF655405 UYB655385:UYB655405 VHX655385:VHX655405 VRT655385:VRT655405 WBP655385:WBP655405 WLL655385:WLL655405 WVH655385:WVH655405 XFD655385:XFD655405 IV720921:IV720941 SR720921:SR720941 ACN720921:ACN720941 AMJ720921:AMJ720941 AWF720921:AWF720941 BGB720921:BGB720941 BPX720921:BPX720941 BZT720921:BZT720941 CJP720921:CJP720941 CTL720921:CTL720941 DDH720921:DDH720941 DND720921:DND720941 DWZ720921:DWZ720941 EGV720921:EGV720941 EQR720921:EQR720941 FAN720921:FAN720941 FKJ720921:FKJ720941 FUF720921:FUF720941 GEB720921:GEB720941 GNX720921:GNX720941 GXT720921:GXT720941 HHP720921:HHP720941 HRL720921:HRL720941 IBH720921:IBH720941 ILD720921:ILD720941 IUZ720921:IUZ720941 JEV720921:JEV720941 JOR720921:JOR720941 JYN720921:JYN720941 KIJ720921:KIJ720941 KSF720921:KSF720941 LCB720921:LCB720941 LLX720921:LLX720941 LVT720921:LVT720941 MFP720921:MFP720941 MPL720921:MPL720941 MZH720921:MZH720941 NJD720921:NJD720941 NSZ720921:NSZ720941 OCV720921:OCV720941 OMR720921:OMR720941 OWN720921:OWN720941 PGJ720921:PGJ720941 PQF720921:PQF720941 QAB720921:QAB720941 QJX720921:QJX720941 QTT720921:QTT720941 RDP720921:RDP720941 RNL720921:RNL720941 RXH720921:RXH720941 SHD720921:SHD720941 SQZ720921:SQZ720941 TAV720921:TAV720941 TKR720921:TKR720941 TUN720921:TUN720941 UEJ720921:UEJ720941 UOF720921:UOF720941 UYB720921:UYB720941 VHX720921:VHX720941 VRT720921:VRT720941 WBP720921:WBP720941 WLL720921:WLL720941 WVH720921:WVH720941 XFD720921:XFD720941 IV786457:IV786477 SR786457:SR786477 ACN786457:ACN786477 AMJ786457:AMJ786477 AWF786457:AWF786477 BGB786457:BGB786477 BPX786457:BPX786477 BZT786457:BZT786477 CJP786457:CJP786477 CTL786457:CTL786477 DDH786457:DDH786477 DND786457:DND786477 DWZ786457:DWZ786477 EGV786457:EGV786477 EQR786457:EQR786477 FAN786457:FAN786477 FKJ786457:FKJ786477 FUF786457:FUF786477 GEB786457:GEB786477 GNX786457:GNX786477 GXT786457:GXT786477 HHP786457:HHP786477 HRL786457:HRL786477 IBH786457:IBH786477 ILD786457:ILD786477 IUZ786457:IUZ786477 JEV786457:JEV786477 JOR786457:JOR786477 JYN786457:JYN786477 KIJ786457:KIJ786477 KSF786457:KSF786477 LCB786457:LCB786477 LLX786457:LLX786477 LVT786457:LVT786477 MFP786457:MFP786477 MPL786457:MPL786477 MZH786457:MZH786477 NJD786457:NJD786477 NSZ786457:NSZ786477 OCV786457:OCV786477 OMR786457:OMR786477 OWN786457:OWN786477 PGJ786457:PGJ786477 PQF786457:PQF786477 QAB786457:QAB786477 QJX786457:QJX786477 QTT786457:QTT786477 RDP786457:RDP786477 RNL786457:RNL786477 RXH786457:RXH786477 SHD786457:SHD786477 SQZ786457:SQZ786477 TAV786457:TAV786477 TKR786457:TKR786477 TUN786457:TUN786477 UEJ786457:UEJ786477 UOF786457:UOF786477 UYB786457:UYB786477 VHX786457:VHX786477 VRT786457:VRT786477 WBP786457:WBP786477 WLL786457:WLL786477 WVH786457:WVH786477 XFD786457:XFD786477 IV851993:IV852013 SR851993:SR852013 ACN851993:ACN852013 AMJ851993:AMJ852013 AWF851993:AWF852013 BGB851993:BGB852013 BPX851993:BPX852013 BZT851993:BZT852013 CJP851993:CJP852013 CTL851993:CTL852013 DDH851993:DDH852013 DND851993:DND852013 DWZ851993:DWZ852013 EGV851993:EGV852013 EQR851993:EQR852013 FAN851993:FAN852013 FKJ851993:FKJ852013 FUF851993:FUF852013 GEB851993:GEB852013 GNX851993:GNX852013 GXT851993:GXT852013 HHP851993:HHP852013 HRL851993:HRL852013 IBH851993:IBH852013 ILD851993:ILD852013 IUZ851993:IUZ852013 JEV851993:JEV852013 JOR851993:JOR852013 JYN851993:JYN852013 KIJ851993:KIJ852013 KSF851993:KSF852013 LCB851993:LCB852013 LLX851993:LLX852013 LVT851993:LVT852013 MFP851993:MFP852013 MPL851993:MPL852013 MZH851993:MZH852013 NJD851993:NJD852013 NSZ851993:NSZ852013 OCV851993:OCV852013 OMR851993:OMR852013 OWN851993:OWN852013 PGJ851993:PGJ852013 PQF851993:PQF852013 QAB851993:QAB852013 QJX851993:QJX852013 QTT851993:QTT852013 RDP851993:RDP852013 RNL851993:RNL852013 RXH851993:RXH852013 SHD851993:SHD852013 SQZ851993:SQZ852013 TAV851993:TAV852013 TKR851993:TKR852013 TUN851993:TUN852013 UEJ851993:UEJ852013 UOF851993:UOF852013 UYB851993:UYB852013 VHX851993:VHX852013 VRT851993:VRT852013 WBP851993:WBP852013 WLL851993:WLL852013 WVH851993:WVH852013 XFD851993:XFD852013 IV917529:IV917549 SR917529:SR917549 ACN917529:ACN917549 AMJ917529:AMJ917549 AWF917529:AWF917549 BGB917529:BGB917549 BPX917529:BPX917549 BZT917529:BZT917549 CJP917529:CJP917549 CTL917529:CTL917549 DDH917529:DDH917549 DND917529:DND917549 DWZ917529:DWZ917549 EGV917529:EGV917549 EQR917529:EQR917549 FAN917529:FAN917549 FKJ917529:FKJ917549 FUF917529:FUF917549 GEB917529:GEB917549 GNX917529:GNX917549 GXT917529:GXT917549 HHP917529:HHP917549 HRL917529:HRL917549 IBH917529:IBH917549 ILD917529:ILD917549 IUZ917529:IUZ917549 JEV917529:JEV917549 JOR917529:JOR917549 JYN917529:JYN917549 KIJ917529:KIJ917549 KSF917529:KSF917549 LCB917529:LCB917549 LLX917529:LLX917549 LVT917529:LVT917549 MFP917529:MFP917549 MPL917529:MPL917549 MZH917529:MZH917549 NJD917529:NJD917549 NSZ917529:NSZ917549 OCV917529:OCV917549 OMR917529:OMR917549 OWN917529:OWN917549 PGJ917529:PGJ917549 PQF917529:PQF917549 QAB917529:QAB917549 QJX917529:QJX917549 QTT917529:QTT917549 RDP917529:RDP917549 RNL917529:RNL917549 RXH917529:RXH917549 SHD917529:SHD917549 SQZ917529:SQZ917549 TAV917529:TAV917549 TKR917529:TKR917549 TUN917529:TUN917549 UEJ917529:UEJ917549 UOF917529:UOF917549 UYB917529:UYB917549 VHX917529:VHX917549 VRT917529:VRT917549 WBP917529:WBP917549 WLL917529:WLL917549 WVH917529:WVH917549 XFD917529:XFD917549 IV983065:IV983085 SR983065:SR983085 ACN983065:ACN983085 AMJ983065:AMJ983085 AWF983065:AWF983085 BGB983065:BGB983085 BPX983065:BPX983085 BZT983065:BZT983085 CJP983065:CJP983085 CTL983065:CTL983085 DDH983065:DDH983085 DND983065:DND983085 DWZ983065:DWZ983085 EGV983065:EGV983085 EQR983065:EQR983085 FAN983065:FAN983085 FKJ983065:FKJ983085 FUF983065:FUF983085 GEB983065:GEB983085 GNX983065:GNX983085 GXT983065:GXT983085 HHP983065:HHP983085 HRL983065:HRL983085 IBH983065:IBH983085 ILD983065:ILD983085 IUZ983065:IUZ983085 JEV983065:JEV983085 JOR983065:JOR983085 JYN983065:JYN983085 KIJ983065:KIJ983085 KSF983065:KSF983085 LCB983065:LCB983085 LLX983065:LLX983085 LVT983065:LVT983085 MFP983065:MFP983085 MPL983065:MPL983085 MZH983065:MZH983085 NJD983065:NJD983085 NSZ983065:NSZ983085 OCV983065:OCV983085 OMR983065:OMR983085 OWN983065:OWN983085 PGJ983065:PGJ983085 PQF983065:PQF983085 QAB983065:QAB983085 QJX983065:QJX983085 QTT983065:QTT983085 RDP983065:RDP983085 RNL983065:RNL983085 RXH983065:RXH983085 SHD983065:SHD983085 SQZ983065:SQZ983085 TAV983065:TAV983085 TKR983065:TKR983085 TUN983065:TUN983085 UEJ983065:UEJ983085 UOF983065:UOF983085 UYB983065:UYB983085 VHX983065:VHX983085 VRT983065:VRT983085 WBP983065:WBP983085 WLL983065:WLL983085 WVH983065:WVH983085 XFD983065:XFD983085">
      <formula1>0</formula1>
      <formula2>1</formula2>
    </dataValidation>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1:IS65581 SO65561:SO65581 ACK65561:ACK65581 AMG65561:AMG65581 AWC65561:AWC65581 BFY65561:BFY65581 BPU65561:BPU65581 BZQ65561:BZQ65581 CJM65561:CJM65581 CTI65561:CTI65581 DDE65561:DDE65581 DNA65561:DNA65581 DWW65561:DWW65581 EGS65561:EGS65581 EQO65561:EQO65581 FAK65561:FAK65581 FKG65561:FKG65581 FUC65561:FUC65581 GDY65561:GDY65581 GNU65561:GNU65581 GXQ65561:GXQ65581 HHM65561:HHM65581 HRI65561:HRI65581 IBE65561:IBE65581 ILA65561:ILA65581 IUW65561:IUW65581 JES65561:JES65581 JOO65561:JOO65581 JYK65561:JYK65581 KIG65561:KIG65581 KSC65561:KSC65581 LBY65561:LBY65581 LLU65561:LLU65581 LVQ65561:LVQ65581 MFM65561:MFM65581 MPI65561:MPI65581 MZE65561:MZE65581 NJA65561:NJA65581 NSW65561:NSW65581 OCS65561:OCS65581 OMO65561:OMO65581 OWK65561:OWK65581 PGG65561:PGG65581 PQC65561:PQC65581 PZY65561:PZY65581 QJU65561:QJU65581 QTQ65561:QTQ65581 RDM65561:RDM65581 RNI65561:RNI65581 RXE65561:RXE65581 SHA65561:SHA65581 SQW65561:SQW65581 TAS65561:TAS65581 TKO65561:TKO65581 TUK65561:TUK65581 UEG65561:UEG65581 UOC65561:UOC65581 UXY65561:UXY65581 VHU65561:VHU65581 VRQ65561:VRQ65581 WBM65561:WBM65581 WLI65561:WLI65581 WVE65561:WVE65581 XFA65561:XFA65581 IS131097:IS131117 SO131097:SO131117 ACK131097:ACK131117 AMG131097:AMG131117 AWC131097:AWC131117 BFY131097:BFY131117 BPU131097:BPU131117 BZQ131097:BZQ131117 CJM131097:CJM131117 CTI131097:CTI131117 DDE131097:DDE131117 DNA131097:DNA131117 DWW131097:DWW131117 EGS131097:EGS131117 EQO131097:EQO131117 FAK131097:FAK131117 FKG131097:FKG131117 FUC131097:FUC131117 GDY131097:GDY131117 GNU131097:GNU131117 GXQ131097:GXQ131117 HHM131097:HHM131117 HRI131097:HRI131117 IBE131097:IBE131117 ILA131097:ILA131117 IUW131097:IUW131117 JES131097:JES131117 JOO131097:JOO131117 JYK131097:JYK131117 KIG131097:KIG131117 KSC131097:KSC131117 LBY131097:LBY131117 LLU131097:LLU131117 LVQ131097:LVQ131117 MFM131097:MFM131117 MPI131097:MPI131117 MZE131097:MZE131117 NJA131097:NJA131117 NSW131097:NSW131117 OCS131097:OCS131117 OMO131097:OMO131117 OWK131097:OWK131117 PGG131097:PGG131117 PQC131097:PQC131117 PZY131097:PZY131117 QJU131097:QJU131117 QTQ131097:QTQ131117 RDM131097:RDM131117 RNI131097:RNI131117 RXE131097:RXE131117 SHA131097:SHA131117 SQW131097:SQW131117 TAS131097:TAS131117 TKO131097:TKO131117 TUK131097:TUK131117 UEG131097:UEG131117 UOC131097:UOC131117 UXY131097:UXY131117 VHU131097:VHU131117 VRQ131097:VRQ131117 WBM131097:WBM131117 WLI131097:WLI131117 WVE131097:WVE131117 XFA131097:XFA131117 IS196633:IS196653 SO196633:SO196653 ACK196633:ACK196653 AMG196633:AMG196653 AWC196633:AWC196653 BFY196633:BFY196653 BPU196633:BPU196653 BZQ196633:BZQ196653 CJM196633:CJM196653 CTI196633:CTI196653 DDE196633:DDE196653 DNA196633:DNA196653 DWW196633:DWW196653 EGS196633:EGS196653 EQO196633:EQO196653 FAK196633:FAK196653 FKG196633:FKG196653 FUC196633:FUC196653 GDY196633:GDY196653 GNU196633:GNU196653 GXQ196633:GXQ196653 HHM196633:HHM196653 HRI196633:HRI196653 IBE196633:IBE196653 ILA196633:ILA196653 IUW196633:IUW196653 JES196633:JES196653 JOO196633:JOO196653 JYK196633:JYK196653 KIG196633:KIG196653 KSC196633:KSC196653 LBY196633:LBY196653 LLU196633:LLU196653 LVQ196633:LVQ196653 MFM196633:MFM196653 MPI196633:MPI196653 MZE196633:MZE196653 NJA196633:NJA196653 NSW196633:NSW196653 OCS196633:OCS196653 OMO196633:OMO196653 OWK196633:OWK196653 PGG196633:PGG196653 PQC196633:PQC196653 PZY196633:PZY196653 QJU196633:QJU196653 QTQ196633:QTQ196653 RDM196633:RDM196653 RNI196633:RNI196653 RXE196633:RXE196653 SHA196633:SHA196653 SQW196633:SQW196653 TAS196633:TAS196653 TKO196633:TKO196653 TUK196633:TUK196653 UEG196633:UEG196653 UOC196633:UOC196653 UXY196633:UXY196653 VHU196633:VHU196653 VRQ196633:VRQ196653 WBM196633:WBM196653 WLI196633:WLI196653 WVE196633:WVE196653 XFA196633:XFA196653 IS262169:IS262189 SO262169:SO262189 ACK262169:ACK262189 AMG262169:AMG262189 AWC262169:AWC262189 BFY262169:BFY262189 BPU262169:BPU262189 BZQ262169:BZQ262189 CJM262169:CJM262189 CTI262169:CTI262189 DDE262169:DDE262189 DNA262169:DNA262189 DWW262169:DWW262189 EGS262169:EGS262189 EQO262169:EQO262189 FAK262169:FAK262189 FKG262169:FKG262189 FUC262169:FUC262189 GDY262169:GDY262189 GNU262169:GNU262189 GXQ262169:GXQ262189 HHM262169:HHM262189 HRI262169:HRI262189 IBE262169:IBE262189 ILA262169:ILA262189 IUW262169:IUW262189 JES262169:JES262189 JOO262169:JOO262189 JYK262169:JYK262189 KIG262169:KIG262189 KSC262169:KSC262189 LBY262169:LBY262189 LLU262169:LLU262189 LVQ262169:LVQ262189 MFM262169:MFM262189 MPI262169:MPI262189 MZE262169:MZE262189 NJA262169:NJA262189 NSW262169:NSW262189 OCS262169:OCS262189 OMO262169:OMO262189 OWK262169:OWK262189 PGG262169:PGG262189 PQC262169:PQC262189 PZY262169:PZY262189 QJU262169:QJU262189 QTQ262169:QTQ262189 RDM262169:RDM262189 RNI262169:RNI262189 RXE262169:RXE262189 SHA262169:SHA262189 SQW262169:SQW262189 TAS262169:TAS262189 TKO262169:TKO262189 TUK262169:TUK262189 UEG262169:UEG262189 UOC262169:UOC262189 UXY262169:UXY262189 VHU262169:VHU262189 VRQ262169:VRQ262189 WBM262169:WBM262189 WLI262169:WLI262189 WVE262169:WVE262189 XFA262169:XFA262189 IS327705:IS327725 SO327705:SO327725 ACK327705:ACK327725 AMG327705:AMG327725 AWC327705:AWC327725 BFY327705:BFY327725 BPU327705:BPU327725 BZQ327705:BZQ327725 CJM327705:CJM327725 CTI327705:CTI327725 DDE327705:DDE327725 DNA327705:DNA327725 DWW327705:DWW327725 EGS327705:EGS327725 EQO327705:EQO327725 FAK327705:FAK327725 FKG327705:FKG327725 FUC327705:FUC327725 GDY327705:GDY327725 GNU327705:GNU327725 GXQ327705:GXQ327725 HHM327705:HHM327725 HRI327705:HRI327725 IBE327705:IBE327725 ILA327705:ILA327725 IUW327705:IUW327725 JES327705:JES327725 JOO327705:JOO327725 JYK327705:JYK327725 KIG327705:KIG327725 KSC327705:KSC327725 LBY327705:LBY327725 LLU327705:LLU327725 LVQ327705:LVQ327725 MFM327705:MFM327725 MPI327705:MPI327725 MZE327705:MZE327725 NJA327705:NJA327725 NSW327705:NSW327725 OCS327705:OCS327725 OMO327705:OMO327725 OWK327705:OWK327725 PGG327705:PGG327725 PQC327705:PQC327725 PZY327705:PZY327725 QJU327705:QJU327725 QTQ327705:QTQ327725 RDM327705:RDM327725 RNI327705:RNI327725 RXE327705:RXE327725 SHA327705:SHA327725 SQW327705:SQW327725 TAS327705:TAS327725 TKO327705:TKO327725 TUK327705:TUK327725 UEG327705:UEG327725 UOC327705:UOC327725 UXY327705:UXY327725 VHU327705:VHU327725 VRQ327705:VRQ327725 WBM327705:WBM327725 WLI327705:WLI327725 WVE327705:WVE327725 XFA327705:XFA327725 IS393241:IS393261 SO393241:SO393261 ACK393241:ACK393261 AMG393241:AMG393261 AWC393241:AWC393261 BFY393241:BFY393261 BPU393241:BPU393261 BZQ393241:BZQ393261 CJM393241:CJM393261 CTI393241:CTI393261 DDE393241:DDE393261 DNA393241:DNA393261 DWW393241:DWW393261 EGS393241:EGS393261 EQO393241:EQO393261 FAK393241:FAK393261 FKG393241:FKG393261 FUC393241:FUC393261 GDY393241:GDY393261 GNU393241:GNU393261 GXQ393241:GXQ393261 HHM393241:HHM393261 HRI393241:HRI393261 IBE393241:IBE393261 ILA393241:ILA393261 IUW393241:IUW393261 JES393241:JES393261 JOO393241:JOO393261 JYK393241:JYK393261 KIG393241:KIG393261 KSC393241:KSC393261 LBY393241:LBY393261 LLU393241:LLU393261 LVQ393241:LVQ393261 MFM393241:MFM393261 MPI393241:MPI393261 MZE393241:MZE393261 NJA393241:NJA393261 NSW393241:NSW393261 OCS393241:OCS393261 OMO393241:OMO393261 OWK393241:OWK393261 PGG393241:PGG393261 PQC393241:PQC393261 PZY393241:PZY393261 QJU393241:QJU393261 QTQ393241:QTQ393261 RDM393241:RDM393261 RNI393241:RNI393261 RXE393241:RXE393261 SHA393241:SHA393261 SQW393241:SQW393261 TAS393241:TAS393261 TKO393241:TKO393261 TUK393241:TUK393261 UEG393241:UEG393261 UOC393241:UOC393261 UXY393241:UXY393261 VHU393241:VHU393261 VRQ393241:VRQ393261 WBM393241:WBM393261 WLI393241:WLI393261 WVE393241:WVE393261 XFA393241:XFA393261 IS458777:IS458797 SO458777:SO458797 ACK458777:ACK458797 AMG458777:AMG458797 AWC458777:AWC458797 BFY458777:BFY458797 BPU458777:BPU458797 BZQ458777:BZQ458797 CJM458777:CJM458797 CTI458777:CTI458797 DDE458777:DDE458797 DNA458777:DNA458797 DWW458777:DWW458797 EGS458777:EGS458797 EQO458777:EQO458797 FAK458777:FAK458797 FKG458777:FKG458797 FUC458777:FUC458797 GDY458777:GDY458797 GNU458777:GNU458797 GXQ458777:GXQ458797 HHM458777:HHM458797 HRI458777:HRI458797 IBE458777:IBE458797 ILA458777:ILA458797 IUW458777:IUW458797 JES458777:JES458797 JOO458777:JOO458797 JYK458777:JYK458797 KIG458777:KIG458797 KSC458777:KSC458797 LBY458777:LBY458797 LLU458777:LLU458797 LVQ458777:LVQ458797 MFM458777:MFM458797 MPI458777:MPI458797 MZE458777:MZE458797 NJA458777:NJA458797 NSW458777:NSW458797 OCS458777:OCS458797 OMO458777:OMO458797 OWK458777:OWK458797 PGG458777:PGG458797 PQC458777:PQC458797 PZY458777:PZY458797 QJU458777:QJU458797 QTQ458777:QTQ458797 RDM458777:RDM458797 RNI458777:RNI458797 RXE458777:RXE458797 SHA458777:SHA458797 SQW458777:SQW458797 TAS458777:TAS458797 TKO458777:TKO458797 TUK458777:TUK458797 UEG458777:UEG458797 UOC458777:UOC458797 UXY458777:UXY458797 VHU458777:VHU458797 VRQ458777:VRQ458797 WBM458777:WBM458797 WLI458777:WLI458797 WVE458777:WVE458797 XFA458777:XFA458797 IS524313:IS524333 SO524313:SO524333 ACK524313:ACK524333 AMG524313:AMG524333 AWC524313:AWC524333 BFY524313:BFY524333 BPU524313:BPU524333 BZQ524313:BZQ524333 CJM524313:CJM524333 CTI524313:CTI524333 DDE524313:DDE524333 DNA524313:DNA524333 DWW524313:DWW524333 EGS524313:EGS524333 EQO524313:EQO524333 FAK524313:FAK524333 FKG524313:FKG524333 FUC524313:FUC524333 GDY524313:GDY524333 GNU524313:GNU524333 GXQ524313:GXQ524333 HHM524313:HHM524333 HRI524313:HRI524333 IBE524313:IBE524333 ILA524313:ILA524333 IUW524313:IUW524333 JES524313:JES524333 JOO524313:JOO524333 JYK524313:JYK524333 KIG524313:KIG524333 KSC524313:KSC524333 LBY524313:LBY524333 LLU524313:LLU524333 LVQ524313:LVQ524333 MFM524313:MFM524333 MPI524313:MPI524333 MZE524313:MZE524333 NJA524313:NJA524333 NSW524313:NSW524333 OCS524313:OCS524333 OMO524313:OMO524333 OWK524313:OWK524333 PGG524313:PGG524333 PQC524313:PQC524333 PZY524313:PZY524333 QJU524313:QJU524333 QTQ524313:QTQ524333 RDM524313:RDM524333 RNI524313:RNI524333 RXE524313:RXE524333 SHA524313:SHA524333 SQW524313:SQW524333 TAS524313:TAS524333 TKO524313:TKO524333 TUK524313:TUK524333 UEG524313:UEG524333 UOC524313:UOC524333 UXY524313:UXY524333 VHU524313:VHU524333 VRQ524313:VRQ524333 WBM524313:WBM524333 WLI524313:WLI524333 WVE524313:WVE524333 XFA524313:XFA524333 IS589849:IS589869 SO589849:SO589869 ACK589849:ACK589869 AMG589849:AMG589869 AWC589849:AWC589869 BFY589849:BFY589869 BPU589849:BPU589869 BZQ589849:BZQ589869 CJM589849:CJM589869 CTI589849:CTI589869 DDE589849:DDE589869 DNA589849:DNA589869 DWW589849:DWW589869 EGS589849:EGS589869 EQO589849:EQO589869 FAK589849:FAK589869 FKG589849:FKG589869 FUC589849:FUC589869 GDY589849:GDY589869 GNU589849:GNU589869 GXQ589849:GXQ589869 HHM589849:HHM589869 HRI589849:HRI589869 IBE589849:IBE589869 ILA589849:ILA589869 IUW589849:IUW589869 JES589849:JES589869 JOO589849:JOO589869 JYK589849:JYK589869 KIG589849:KIG589869 KSC589849:KSC589869 LBY589849:LBY589869 LLU589849:LLU589869 LVQ589849:LVQ589869 MFM589849:MFM589869 MPI589849:MPI589869 MZE589849:MZE589869 NJA589849:NJA589869 NSW589849:NSW589869 OCS589849:OCS589869 OMO589849:OMO589869 OWK589849:OWK589869 PGG589849:PGG589869 PQC589849:PQC589869 PZY589849:PZY589869 QJU589849:QJU589869 QTQ589849:QTQ589869 RDM589849:RDM589869 RNI589849:RNI589869 RXE589849:RXE589869 SHA589849:SHA589869 SQW589849:SQW589869 TAS589849:TAS589869 TKO589849:TKO589869 TUK589849:TUK589869 UEG589849:UEG589869 UOC589849:UOC589869 UXY589849:UXY589869 VHU589849:VHU589869 VRQ589849:VRQ589869 WBM589849:WBM589869 WLI589849:WLI589869 WVE589849:WVE589869 XFA589849:XFA589869 IS655385:IS655405 SO655385:SO655405 ACK655385:ACK655405 AMG655385:AMG655405 AWC655385:AWC655405 BFY655385:BFY655405 BPU655385:BPU655405 BZQ655385:BZQ655405 CJM655385:CJM655405 CTI655385:CTI655405 DDE655385:DDE655405 DNA655385:DNA655405 DWW655385:DWW655405 EGS655385:EGS655405 EQO655385:EQO655405 FAK655385:FAK655405 FKG655385:FKG655405 FUC655385:FUC655405 GDY655385:GDY655405 GNU655385:GNU655405 GXQ655385:GXQ655405 HHM655385:HHM655405 HRI655385:HRI655405 IBE655385:IBE655405 ILA655385:ILA655405 IUW655385:IUW655405 JES655385:JES655405 JOO655385:JOO655405 JYK655385:JYK655405 KIG655385:KIG655405 KSC655385:KSC655405 LBY655385:LBY655405 LLU655385:LLU655405 LVQ655385:LVQ655405 MFM655385:MFM655405 MPI655385:MPI655405 MZE655385:MZE655405 NJA655385:NJA655405 NSW655385:NSW655405 OCS655385:OCS655405 OMO655385:OMO655405 OWK655385:OWK655405 PGG655385:PGG655405 PQC655385:PQC655405 PZY655385:PZY655405 QJU655385:QJU655405 QTQ655385:QTQ655405 RDM655385:RDM655405 RNI655385:RNI655405 RXE655385:RXE655405 SHA655385:SHA655405 SQW655385:SQW655405 TAS655385:TAS655405 TKO655385:TKO655405 TUK655385:TUK655405 UEG655385:UEG655405 UOC655385:UOC655405 UXY655385:UXY655405 VHU655385:VHU655405 VRQ655385:VRQ655405 WBM655385:WBM655405 WLI655385:WLI655405 WVE655385:WVE655405 XFA655385:XFA655405 IS720921:IS720941 SO720921:SO720941 ACK720921:ACK720941 AMG720921:AMG720941 AWC720921:AWC720941 BFY720921:BFY720941 BPU720921:BPU720941 BZQ720921:BZQ720941 CJM720921:CJM720941 CTI720921:CTI720941 DDE720921:DDE720941 DNA720921:DNA720941 DWW720921:DWW720941 EGS720921:EGS720941 EQO720921:EQO720941 FAK720921:FAK720941 FKG720921:FKG720941 FUC720921:FUC720941 GDY720921:GDY720941 GNU720921:GNU720941 GXQ720921:GXQ720941 HHM720921:HHM720941 HRI720921:HRI720941 IBE720921:IBE720941 ILA720921:ILA720941 IUW720921:IUW720941 JES720921:JES720941 JOO720921:JOO720941 JYK720921:JYK720941 KIG720921:KIG720941 KSC720921:KSC720941 LBY720921:LBY720941 LLU720921:LLU720941 LVQ720921:LVQ720941 MFM720921:MFM720941 MPI720921:MPI720941 MZE720921:MZE720941 NJA720921:NJA720941 NSW720921:NSW720941 OCS720921:OCS720941 OMO720921:OMO720941 OWK720921:OWK720941 PGG720921:PGG720941 PQC720921:PQC720941 PZY720921:PZY720941 QJU720921:QJU720941 QTQ720921:QTQ720941 RDM720921:RDM720941 RNI720921:RNI720941 RXE720921:RXE720941 SHA720921:SHA720941 SQW720921:SQW720941 TAS720921:TAS720941 TKO720921:TKO720941 TUK720921:TUK720941 UEG720921:UEG720941 UOC720921:UOC720941 UXY720921:UXY720941 VHU720921:VHU720941 VRQ720921:VRQ720941 WBM720921:WBM720941 WLI720921:WLI720941 WVE720921:WVE720941 XFA720921:XFA720941 IS786457:IS786477 SO786457:SO786477 ACK786457:ACK786477 AMG786457:AMG786477 AWC786457:AWC786477 BFY786457:BFY786477 BPU786457:BPU786477 BZQ786457:BZQ786477 CJM786457:CJM786477 CTI786457:CTI786477 DDE786457:DDE786477 DNA786457:DNA786477 DWW786457:DWW786477 EGS786457:EGS786477 EQO786457:EQO786477 FAK786457:FAK786477 FKG786457:FKG786477 FUC786457:FUC786477 GDY786457:GDY786477 GNU786457:GNU786477 GXQ786457:GXQ786477 HHM786457:HHM786477 HRI786457:HRI786477 IBE786457:IBE786477 ILA786457:ILA786477 IUW786457:IUW786477 JES786457:JES786477 JOO786457:JOO786477 JYK786457:JYK786477 KIG786457:KIG786477 KSC786457:KSC786477 LBY786457:LBY786477 LLU786457:LLU786477 LVQ786457:LVQ786477 MFM786457:MFM786477 MPI786457:MPI786477 MZE786457:MZE786477 NJA786457:NJA786477 NSW786457:NSW786477 OCS786457:OCS786477 OMO786457:OMO786477 OWK786457:OWK786477 PGG786457:PGG786477 PQC786457:PQC786477 PZY786457:PZY786477 QJU786457:QJU786477 QTQ786457:QTQ786477 RDM786457:RDM786477 RNI786457:RNI786477 RXE786457:RXE786477 SHA786457:SHA786477 SQW786457:SQW786477 TAS786457:TAS786477 TKO786457:TKO786477 TUK786457:TUK786477 UEG786457:UEG786477 UOC786457:UOC786477 UXY786457:UXY786477 VHU786457:VHU786477 VRQ786457:VRQ786477 WBM786457:WBM786477 WLI786457:WLI786477 WVE786457:WVE786477 XFA786457:XFA786477 IS851993:IS852013 SO851993:SO852013 ACK851993:ACK852013 AMG851993:AMG852013 AWC851993:AWC852013 BFY851993:BFY852013 BPU851993:BPU852013 BZQ851993:BZQ852013 CJM851993:CJM852013 CTI851993:CTI852013 DDE851993:DDE852013 DNA851993:DNA852013 DWW851993:DWW852013 EGS851993:EGS852013 EQO851993:EQO852013 FAK851993:FAK852013 FKG851993:FKG852013 FUC851993:FUC852013 GDY851993:GDY852013 GNU851993:GNU852013 GXQ851993:GXQ852013 HHM851993:HHM852013 HRI851993:HRI852013 IBE851993:IBE852013 ILA851993:ILA852013 IUW851993:IUW852013 JES851993:JES852013 JOO851993:JOO852013 JYK851993:JYK852013 KIG851993:KIG852013 KSC851993:KSC852013 LBY851993:LBY852013 LLU851993:LLU852013 LVQ851993:LVQ852013 MFM851993:MFM852013 MPI851993:MPI852013 MZE851993:MZE852013 NJA851993:NJA852013 NSW851993:NSW852013 OCS851993:OCS852013 OMO851993:OMO852013 OWK851993:OWK852013 PGG851993:PGG852013 PQC851993:PQC852013 PZY851993:PZY852013 QJU851993:QJU852013 QTQ851993:QTQ852013 RDM851993:RDM852013 RNI851993:RNI852013 RXE851993:RXE852013 SHA851993:SHA852013 SQW851993:SQW852013 TAS851993:TAS852013 TKO851993:TKO852013 TUK851993:TUK852013 UEG851993:UEG852013 UOC851993:UOC852013 UXY851993:UXY852013 VHU851993:VHU852013 VRQ851993:VRQ852013 WBM851993:WBM852013 WLI851993:WLI852013 WVE851993:WVE852013 XFA851993:XFA852013 IS917529:IS917549 SO917529:SO917549 ACK917529:ACK917549 AMG917529:AMG917549 AWC917529:AWC917549 BFY917529:BFY917549 BPU917529:BPU917549 BZQ917529:BZQ917549 CJM917529:CJM917549 CTI917529:CTI917549 DDE917529:DDE917549 DNA917529:DNA917549 DWW917529:DWW917549 EGS917529:EGS917549 EQO917529:EQO917549 FAK917529:FAK917549 FKG917529:FKG917549 FUC917529:FUC917549 GDY917529:GDY917549 GNU917529:GNU917549 GXQ917529:GXQ917549 HHM917529:HHM917549 HRI917529:HRI917549 IBE917529:IBE917549 ILA917529:ILA917549 IUW917529:IUW917549 JES917529:JES917549 JOO917529:JOO917549 JYK917529:JYK917549 KIG917529:KIG917549 KSC917529:KSC917549 LBY917529:LBY917549 LLU917529:LLU917549 LVQ917529:LVQ917549 MFM917529:MFM917549 MPI917529:MPI917549 MZE917529:MZE917549 NJA917529:NJA917549 NSW917529:NSW917549 OCS917529:OCS917549 OMO917529:OMO917549 OWK917529:OWK917549 PGG917529:PGG917549 PQC917529:PQC917549 PZY917529:PZY917549 QJU917529:QJU917549 QTQ917529:QTQ917549 RDM917529:RDM917549 RNI917529:RNI917549 RXE917529:RXE917549 SHA917529:SHA917549 SQW917529:SQW917549 TAS917529:TAS917549 TKO917529:TKO917549 TUK917529:TUK917549 UEG917529:UEG917549 UOC917529:UOC917549 UXY917529:UXY917549 VHU917529:VHU917549 VRQ917529:VRQ917549 WBM917529:WBM917549 WLI917529:WLI917549 WVE917529:WVE917549 XFA917529:XFA917549 IS983065:IS983085 SO983065:SO983085 ACK983065:ACK983085 AMG983065:AMG983085 AWC983065:AWC983085 BFY983065:BFY983085 BPU983065:BPU983085 BZQ983065:BZQ983085 CJM983065:CJM983085 CTI983065:CTI983085 DDE983065:DDE983085 DNA983065:DNA983085 DWW983065:DWW983085 EGS983065:EGS983085 EQO983065:EQO983085 FAK983065:FAK983085 FKG983065:FKG983085 FUC983065:FUC983085 GDY983065:GDY983085 GNU983065:GNU983085 GXQ983065:GXQ983085 HHM983065:HHM983085 HRI983065:HRI983085 IBE983065:IBE983085 ILA983065:ILA983085 IUW983065:IUW983085 JES983065:JES983085 JOO983065:JOO983085 JYK983065:JYK983085 KIG983065:KIG983085 KSC983065:KSC983085 LBY983065:LBY983085 LLU983065:LLU983085 LVQ983065:LVQ983085 MFM983065:MFM983085 MPI983065:MPI983085 MZE983065:MZE983085 NJA983065:NJA983085 NSW983065:NSW983085 OCS983065:OCS983085 OMO983065:OMO983085 OWK983065:OWK983085 PGG983065:PGG983085 PQC983065:PQC983085 PZY983065:PZY983085 QJU983065:QJU983085 QTQ983065:QTQ983085 RDM983065:RDM983085 RNI983065:RNI983085 RXE983065:RXE983085 SHA983065:SHA983085 SQW983065:SQW983085 TAS983065:TAS983085 TKO983065:TKO983085 TUK983065:TUK983085 UEG983065:UEG983085 UOC983065:UOC983085 UXY983065:UXY983085 VHU983065:VHU983085 VRQ983065:VRQ983085 WBM983065:WBM983085 WLI983065:WLI983085 WVE983065:WVE983085 XFA983065:XFA983085">
      <formula1>"1,2,3,4,5"</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7"/>
  <sheetViews>
    <sheetView topLeftCell="A22" zoomScale="70" zoomScaleNormal="70" workbookViewId="0">
      <selection activeCell="H56" sqref="H56"/>
    </sheetView>
  </sheetViews>
  <sheetFormatPr baseColWidth="10" defaultRowHeight="14.25" x14ac:dyDescent="0.25"/>
  <cols>
    <col min="1" max="1" width="3.140625" style="31" bestFit="1" customWidth="1"/>
    <col min="2" max="2" width="58.85546875" style="31" customWidth="1"/>
    <col min="3" max="3" width="31.140625" style="31" customWidth="1"/>
    <col min="4" max="4" width="31.4257812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21.85546875" style="31" customWidth="1"/>
    <col min="18" max="18" width="18.28515625" style="31" customWidth="1"/>
    <col min="19" max="22" width="6.42578125" style="31" customWidth="1"/>
    <col min="23" max="251" width="11.42578125" style="31"/>
    <col min="252" max="252" width="1" style="31" customWidth="1"/>
    <col min="253" max="253" width="4.28515625" style="31" customWidth="1"/>
    <col min="254" max="254" width="34.7109375" style="31" customWidth="1"/>
    <col min="255" max="255" width="0" style="31" hidden="1" customWidth="1"/>
    <col min="256" max="256" width="20" style="31" customWidth="1"/>
    <col min="257" max="257" width="20.85546875" style="31" customWidth="1"/>
    <col min="258" max="258" width="25" style="31" customWidth="1"/>
    <col min="259" max="259" width="18.7109375" style="31" customWidth="1"/>
    <col min="260" max="260" width="29.7109375" style="31" customWidth="1"/>
    <col min="261" max="261" width="13.42578125" style="31" customWidth="1"/>
    <col min="262" max="262" width="13.85546875" style="31" customWidth="1"/>
    <col min="263" max="267" width="16.5703125" style="31" customWidth="1"/>
    <col min="268" max="268" width="20.5703125" style="31" customWidth="1"/>
    <col min="269" max="269" width="21.140625" style="31" customWidth="1"/>
    <col min="270" max="270" width="9.5703125" style="31" customWidth="1"/>
    <col min="271" max="271" width="0.42578125" style="31" customWidth="1"/>
    <col min="272" max="278" width="6.42578125" style="31" customWidth="1"/>
    <col min="279" max="507" width="11.42578125" style="31"/>
    <col min="508" max="508" width="1" style="31" customWidth="1"/>
    <col min="509" max="509" width="4.28515625" style="31" customWidth="1"/>
    <col min="510" max="510" width="34.7109375" style="31" customWidth="1"/>
    <col min="511" max="511" width="0" style="31" hidden="1" customWidth="1"/>
    <col min="512" max="512" width="20" style="31" customWidth="1"/>
    <col min="513" max="513" width="20.85546875" style="31" customWidth="1"/>
    <col min="514" max="514" width="25" style="31" customWidth="1"/>
    <col min="515" max="515" width="18.7109375" style="31" customWidth="1"/>
    <col min="516" max="516" width="29.7109375" style="31" customWidth="1"/>
    <col min="517" max="517" width="13.42578125" style="31" customWidth="1"/>
    <col min="518" max="518" width="13.85546875" style="31" customWidth="1"/>
    <col min="519" max="523" width="16.5703125" style="31" customWidth="1"/>
    <col min="524" max="524" width="20.5703125" style="31" customWidth="1"/>
    <col min="525" max="525" width="21.140625" style="31" customWidth="1"/>
    <col min="526" max="526" width="9.5703125" style="31" customWidth="1"/>
    <col min="527" max="527" width="0.42578125" style="31" customWidth="1"/>
    <col min="528" max="534" width="6.42578125" style="31" customWidth="1"/>
    <col min="535" max="763" width="11.42578125" style="31"/>
    <col min="764" max="764" width="1" style="31" customWidth="1"/>
    <col min="765" max="765" width="4.28515625" style="31" customWidth="1"/>
    <col min="766" max="766" width="34.7109375" style="31" customWidth="1"/>
    <col min="767" max="767" width="0" style="31" hidden="1" customWidth="1"/>
    <col min="768" max="768" width="20" style="31" customWidth="1"/>
    <col min="769" max="769" width="20.85546875" style="31" customWidth="1"/>
    <col min="770" max="770" width="25" style="31" customWidth="1"/>
    <col min="771" max="771" width="18.7109375" style="31" customWidth="1"/>
    <col min="772" max="772" width="29.7109375" style="31" customWidth="1"/>
    <col min="773" max="773" width="13.42578125" style="31" customWidth="1"/>
    <col min="774" max="774" width="13.85546875" style="31" customWidth="1"/>
    <col min="775" max="779" width="16.5703125" style="31" customWidth="1"/>
    <col min="780" max="780" width="20.5703125" style="31" customWidth="1"/>
    <col min="781" max="781" width="21.140625" style="31" customWidth="1"/>
    <col min="782" max="782" width="9.5703125" style="31" customWidth="1"/>
    <col min="783" max="783" width="0.42578125" style="31" customWidth="1"/>
    <col min="784" max="790" width="6.42578125" style="31" customWidth="1"/>
    <col min="791" max="1019" width="11.42578125" style="31"/>
    <col min="1020" max="1020" width="1" style="31" customWidth="1"/>
    <col min="1021" max="1021" width="4.28515625" style="31" customWidth="1"/>
    <col min="1022" max="1022" width="34.7109375" style="31" customWidth="1"/>
    <col min="1023" max="1023" width="0" style="31" hidden="1" customWidth="1"/>
    <col min="1024" max="1024" width="20" style="31" customWidth="1"/>
    <col min="1025" max="1025" width="20.85546875" style="31" customWidth="1"/>
    <col min="1026" max="1026" width="25" style="31" customWidth="1"/>
    <col min="1027" max="1027" width="18.7109375" style="31" customWidth="1"/>
    <col min="1028" max="1028" width="29.7109375" style="31" customWidth="1"/>
    <col min="1029" max="1029" width="13.42578125" style="31" customWidth="1"/>
    <col min="1030" max="1030" width="13.85546875" style="31" customWidth="1"/>
    <col min="1031" max="1035" width="16.5703125" style="31" customWidth="1"/>
    <col min="1036" max="1036" width="20.5703125" style="31" customWidth="1"/>
    <col min="1037" max="1037" width="21.140625" style="31" customWidth="1"/>
    <col min="1038" max="1038" width="9.5703125" style="31" customWidth="1"/>
    <col min="1039" max="1039" width="0.42578125" style="31" customWidth="1"/>
    <col min="1040" max="1046" width="6.42578125" style="31" customWidth="1"/>
    <col min="1047" max="1275" width="11.42578125" style="31"/>
    <col min="1276" max="1276" width="1" style="31" customWidth="1"/>
    <col min="1277" max="1277" width="4.28515625" style="31" customWidth="1"/>
    <col min="1278" max="1278" width="34.7109375" style="31" customWidth="1"/>
    <col min="1279" max="1279" width="0" style="31" hidden="1" customWidth="1"/>
    <col min="1280" max="1280" width="20" style="31" customWidth="1"/>
    <col min="1281" max="1281" width="20.85546875" style="31" customWidth="1"/>
    <col min="1282" max="1282" width="25" style="31" customWidth="1"/>
    <col min="1283" max="1283" width="18.7109375" style="31" customWidth="1"/>
    <col min="1284" max="1284" width="29.7109375" style="31" customWidth="1"/>
    <col min="1285" max="1285" width="13.42578125" style="31" customWidth="1"/>
    <col min="1286" max="1286" width="13.85546875" style="31" customWidth="1"/>
    <col min="1287" max="1291" width="16.5703125" style="31" customWidth="1"/>
    <col min="1292" max="1292" width="20.5703125" style="31" customWidth="1"/>
    <col min="1293" max="1293" width="21.140625" style="31" customWidth="1"/>
    <col min="1294" max="1294" width="9.5703125" style="31" customWidth="1"/>
    <col min="1295" max="1295" width="0.42578125" style="31" customWidth="1"/>
    <col min="1296" max="1302" width="6.42578125" style="31" customWidth="1"/>
    <col min="1303" max="1531" width="11.42578125" style="31"/>
    <col min="1532" max="1532" width="1" style="31" customWidth="1"/>
    <col min="1533" max="1533" width="4.28515625" style="31" customWidth="1"/>
    <col min="1534" max="1534" width="34.7109375" style="31" customWidth="1"/>
    <col min="1535" max="1535" width="0" style="31" hidden="1" customWidth="1"/>
    <col min="1536" max="1536" width="20" style="31" customWidth="1"/>
    <col min="1537" max="1537" width="20.85546875" style="31" customWidth="1"/>
    <col min="1538" max="1538" width="25" style="31" customWidth="1"/>
    <col min="1539" max="1539" width="18.7109375" style="31" customWidth="1"/>
    <col min="1540" max="1540" width="29.7109375" style="31" customWidth="1"/>
    <col min="1541" max="1541" width="13.42578125" style="31" customWidth="1"/>
    <col min="1542" max="1542" width="13.85546875" style="31" customWidth="1"/>
    <col min="1543" max="1547" width="16.5703125" style="31" customWidth="1"/>
    <col min="1548" max="1548" width="20.5703125" style="31" customWidth="1"/>
    <col min="1549" max="1549" width="21.140625" style="31" customWidth="1"/>
    <col min="1550" max="1550" width="9.5703125" style="31" customWidth="1"/>
    <col min="1551" max="1551" width="0.42578125" style="31" customWidth="1"/>
    <col min="1552" max="1558" width="6.42578125" style="31" customWidth="1"/>
    <col min="1559" max="1787" width="11.42578125" style="31"/>
    <col min="1788" max="1788" width="1" style="31" customWidth="1"/>
    <col min="1789" max="1789" width="4.28515625" style="31" customWidth="1"/>
    <col min="1790" max="1790" width="34.7109375" style="31" customWidth="1"/>
    <col min="1791" max="1791" width="0" style="31" hidden="1" customWidth="1"/>
    <col min="1792" max="1792" width="20" style="31" customWidth="1"/>
    <col min="1793" max="1793" width="20.85546875" style="31" customWidth="1"/>
    <col min="1794" max="1794" width="25" style="31" customWidth="1"/>
    <col min="1795" max="1795" width="18.7109375" style="31" customWidth="1"/>
    <col min="1796" max="1796" width="29.7109375" style="31" customWidth="1"/>
    <col min="1797" max="1797" width="13.42578125" style="31" customWidth="1"/>
    <col min="1798" max="1798" width="13.85546875" style="31" customWidth="1"/>
    <col min="1799" max="1803" width="16.5703125" style="31" customWidth="1"/>
    <col min="1804" max="1804" width="20.5703125" style="31" customWidth="1"/>
    <col min="1805" max="1805" width="21.140625" style="31" customWidth="1"/>
    <col min="1806" max="1806" width="9.5703125" style="31" customWidth="1"/>
    <col min="1807" max="1807" width="0.42578125" style="31" customWidth="1"/>
    <col min="1808" max="1814" width="6.42578125" style="31" customWidth="1"/>
    <col min="1815" max="2043" width="11.42578125" style="31"/>
    <col min="2044" max="2044" width="1" style="31" customWidth="1"/>
    <col min="2045" max="2045" width="4.28515625" style="31" customWidth="1"/>
    <col min="2046" max="2046" width="34.7109375" style="31" customWidth="1"/>
    <col min="2047" max="2047" width="0" style="31" hidden="1" customWidth="1"/>
    <col min="2048" max="2048" width="20" style="31" customWidth="1"/>
    <col min="2049" max="2049" width="20.85546875" style="31" customWidth="1"/>
    <col min="2050" max="2050" width="25" style="31" customWidth="1"/>
    <col min="2051" max="2051" width="18.7109375" style="31" customWidth="1"/>
    <col min="2052" max="2052" width="29.7109375" style="31" customWidth="1"/>
    <col min="2053" max="2053" width="13.42578125" style="31" customWidth="1"/>
    <col min="2054" max="2054" width="13.85546875" style="31" customWidth="1"/>
    <col min="2055" max="2059" width="16.5703125" style="31" customWidth="1"/>
    <col min="2060" max="2060" width="20.5703125" style="31" customWidth="1"/>
    <col min="2061" max="2061" width="21.140625" style="31" customWidth="1"/>
    <col min="2062" max="2062" width="9.5703125" style="31" customWidth="1"/>
    <col min="2063" max="2063" width="0.42578125" style="31" customWidth="1"/>
    <col min="2064" max="2070" width="6.42578125" style="31" customWidth="1"/>
    <col min="2071" max="2299" width="11.42578125" style="31"/>
    <col min="2300" max="2300" width="1" style="31" customWidth="1"/>
    <col min="2301" max="2301" width="4.28515625" style="31" customWidth="1"/>
    <col min="2302" max="2302" width="34.7109375" style="31" customWidth="1"/>
    <col min="2303" max="2303" width="0" style="31" hidden="1" customWidth="1"/>
    <col min="2304" max="2304" width="20" style="31" customWidth="1"/>
    <col min="2305" max="2305" width="20.85546875" style="31" customWidth="1"/>
    <col min="2306" max="2306" width="25" style="31" customWidth="1"/>
    <col min="2307" max="2307" width="18.7109375" style="31" customWidth="1"/>
    <col min="2308" max="2308" width="29.7109375" style="31" customWidth="1"/>
    <col min="2309" max="2309" width="13.42578125" style="31" customWidth="1"/>
    <col min="2310" max="2310" width="13.85546875" style="31" customWidth="1"/>
    <col min="2311" max="2315" width="16.5703125" style="31" customWidth="1"/>
    <col min="2316" max="2316" width="20.5703125" style="31" customWidth="1"/>
    <col min="2317" max="2317" width="21.140625" style="31" customWidth="1"/>
    <col min="2318" max="2318" width="9.5703125" style="31" customWidth="1"/>
    <col min="2319" max="2319" width="0.42578125" style="31" customWidth="1"/>
    <col min="2320" max="2326" width="6.42578125" style="31" customWidth="1"/>
    <col min="2327" max="2555" width="11.42578125" style="31"/>
    <col min="2556" max="2556" width="1" style="31" customWidth="1"/>
    <col min="2557" max="2557" width="4.28515625" style="31" customWidth="1"/>
    <col min="2558" max="2558" width="34.7109375" style="31" customWidth="1"/>
    <col min="2559" max="2559" width="0" style="31" hidden="1" customWidth="1"/>
    <col min="2560" max="2560" width="20" style="31" customWidth="1"/>
    <col min="2561" max="2561" width="20.85546875" style="31" customWidth="1"/>
    <col min="2562" max="2562" width="25" style="31" customWidth="1"/>
    <col min="2563" max="2563" width="18.7109375" style="31" customWidth="1"/>
    <col min="2564" max="2564" width="29.7109375" style="31" customWidth="1"/>
    <col min="2565" max="2565" width="13.42578125" style="31" customWidth="1"/>
    <col min="2566" max="2566" width="13.85546875" style="31" customWidth="1"/>
    <col min="2567" max="2571" width="16.5703125" style="31" customWidth="1"/>
    <col min="2572" max="2572" width="20.5703125" style="31" customWidth="1"/>
    <col min="2573" max="2573" width="21.140625" style="31" customWidth="1"/>
    <col min="2574" max="2574" width="9.5703125" style="31" customWidth="1"/>
    <col min="2575" max="2575" width="0.42578125" style="31" customWidth="1"/>
    <col min="2576" max="2582" width="6.42578125" style="31" customWidth="1"/>
    <col min="2583" max="2811" width="11.42578125" style="31"/>
    <col min="2812" max="2812" width="1" style="31" customWidth="1"/>
    <col min="2813" max="2813" width="4.28515625" style="31" customWidth="1"/>
    <col min="2814" max="2814" width="34.7109375" style="31" customWidth="1"/>
    <col min="2815" max="2815" width="0" style="31" hidden="1" customWidth="1"/>
    <col min="2816" max="2816" width="20" style="31" customWidth="1"/>
    <col min="2817" max="2817" width="20.85546875" style="31" customWidth="1"/>
    <col min="2818" max="2818" width="25" style="31" customWidth="1"/>
    <col min="2819" max="2819" width="18.7109375" style="31" customWidth="1"/>
    <col min="2820" max="2820" width="29.7109375" style="31" customWidth="1"/>
    <col min="2821" max="2821" width="13.42578125" style="31" customWidth="1"/>
    <col min="2822" max="2822" width="13.85546875" style="31" customWidth="1"/>
    <col min="2823" max="2827" width="16.5703125" style="31" customWidth="1"/>
    <col min="2828" max="2828" width="20.5703125" style="31" customWidth="1"/>
    <col min="2829" max="2829" width="21.140625" style="31" customWidth="1"/>
    <col min="2830" max="2830" width="9.5703125" style="31" customWidth="1"/>
    <col min="2831" max="2831" width="0.42578125" style="31" customWidth="1"/>
    <col min="2832" max="2838" width="6.42578125" style="31" customWidth="1"/>
    <col min="2839" max="3067" width="11.42578125" style="31"/>
    <col min="3068" max="3068" width="1" style="31" customWidth="1"/>
    <col min="3069" max="3069" width="4.28515625" style="31" customWidth="1"/>
    <col min="3070" max="3070" width="34.7109375" style="31" customWidth="1"/>
    <col min="3071" max="3071" width="0" style="31" hidden="1" customWidth="1"/>
    <col min="3072" max="3072" width="20" style="31" customWidth="1"/>
    <col min="3073" max="3073" width="20.85546875" style="31" customWidth="1"/>
    <col min="3074" max="3074" width="25" style="31" customWidth="1"/>
    <col min="3075" max="3075" width="18.7109375" style="31" customWidth="1"/>
    <col min="3076" max="3076" width="29.7109375" style="31" customWidth="1"/>
    <col min="3077" max="3077" width="13.42578125" style="31" customWidth="1"/>
    <col min="3078" max="3078" width="13.85546875" style="31" customWidth="1"/>
    <col min="3079" max="3083" width="16.5703125" style="31" customWidth="1"/>
    <col min="3084" max="3084" width="20.5703125" style="31" customWidth="1"/>
    <col min="3085" max="3085" width="21.140625" style="31" customWidth="1"/>
    <col min="3086" max="3086" width="9.5703125" style="31" customWidth="1"/>
    <col min="3087" max="3087" width="0.42578125" style="31" customWidth="1"/>
    <col min="3088" max="3094" width="6.42578125" style="31" customWidth="1"/>
    <col min="3095" max="3323" width="11.42578125" style="31"/>
    <col min="3324" max="3324" width="1" style="31" customWidth="1"/>
    <col min="3325" max="3325" width="4.28515625" style="31" customWidth="1"/>
    <col min="3326" max="3326" width="34.7109375" style="31" customWidth="1"/>
    <col min="3327" max="3327" width="0" style="31" hidden="1" customWidth="1"/>
    <col min="3328" max="3328" width="20" style="31" customWidth="1"/>
    <col min="3329" max="3329" width="20.85546875" style="31" customWidth="1"/>
    <col min="3330" max="3330" width="25" style="31" customWidth="1"/>
    <col min="3331" max="3331" width="18.7109375" style="31" customWidth="1"/>
    <col min="3332" max="3332" width="29.7109375" style="31" customWidth="1"/>
    <col min="3333" max="3333" width="13.42578125" style="31" customWidth="1"/>
    <col min="3334" max="3334" width="13.85546875" style="31" customWidth="1"/>
    <col min="3335" max="3339" width="16.5703125" style="31" customWidth="1"/>
    <col min="3340" max="3340" width="20.5703125" style="31" customWidth="1"/>
    <col min="3341" max="3341" width="21.140625" style="31" customWidth="1"/>
    <col min="3342" max="3342" width="9.5703125" style="31" customWidth="1"/>
    <col min="3343" max="3343" width="0.42578125" style="31" customWidth="1"/>
    <col min="3344" max="3350" width="6.42578125" style="31" customWidth="1"/>
    <col min="3351" max="3579" width="11.42578125" style="31"/>
    <col min="3580" max="3580" width="1" style="31" customWidth="1"/>
    <col min="3581" max="3581" width="4.28515625" style="31" customWidth="1"/>
    <col min="3582" max="3582" width="34.7109375" style="31" customWidth="1"/>
    <col min="3583" max="3583" width="0" style="31" hidden="1" customWidth="1"/>
    <col min="3584" max="3584" width="20" style="31" customWidth="1"/>
    <col min="3585" max="3585" width="20.85546875" style="31" customWidth="1"/>
    <col min="3586" max="3586" width="25" style="31" customWidth="1"/>
    <col min="3587" max="3587" width="18.7109375" style="31" customWidth="1"/>
    <col min="3588" max="3588" width="29.7109375" style="31" customWidth="1"/>
    <col min="3589" max="3589" width="13.42578125" style="31" customWidth="1"/>
    <col min="3590" max="3590" width="13.85546875" style="31" customWidth="1"/>
    <col min="3591" max="3595" width="16.5703125" style="31" customWidth="1"/>
    <col min="3596" max="3596" width="20.5703125" style="31" customWidth="1"/>
    <col min="3597" max="3597" width="21.140625" style="31" customWidth="1"/>
    <col min="3598" max="3598" width="9.5703125" style="31" customWidth="1"/>
    <col min="3599" max="3599" width="0.42578125" style="31" customWidth="1"/>
    <col min="3600" max="3606" width="6.42578125" style="31" customWidth="1"/>
    <col min="3607" max="3835" width="11.42578125" style="31"/>
    <col min="3836" max="3836" width="1" style="31" customWidth="1"/>
    <col min="3837" max="3837" width="4.28515625" style="31" customWidth="1"/>
    <col min="3838" max="3838" width="34.7109375" style="31" customWidth="1"/>
    <col min="3839" max="3839" width="0" style="31" hidden="1" customWidth="1"/>
    <col min="3840" max="3840" width="20" style="31" customWidth="1"/>
    <col min="3841" max="3841" width="20.85546875" style="31" customWidth="1"/>
    <col min="3842" max="3842" width="25" style="31" customWidth="1"/>
    <col min="3843" max="3843" width="18.7109375" style="31" customWidth="1"/>
    <col min="3844" max="3844" width="29.7109375" style="31" customWidth="1"/>
    <col min="3845" max="3845" width="13.42578125" style="31" customWidth="1"/>
    <col min="3846" max="3846" width="13.85546875" style="31" customWidth="1"/>
    <col min="3847" max="3851" width="16.5703125" style="31" customWidth="1"/>
    <col min="3852" max="3852" width="20.5703125" style="31" customWidth="1"/>
    <col min="3853" max="3853" width="21.140625" style="31" customWidth="1"/>
    <col min="3854" max="3854" width="9.5703125" style="31" customWidth="1"/>
    <col min="3855" max="3855" width="0.42578125" style="31" customWidth="1"/>
    <col min="3856" max="3862" width="6.42578125" style="31" customWidth="1"/>
    <col min="3863" max="4091" width="11.42578125" style="31"/>
    <col min="4092" max="4092" width="1" style="31" customWidth="1"/>
    <col min="4093" max="4093" width="4.28515625" style="31" customWidth="1"/>
    <col min="4094" max="4094" width="34.7109375" style="31" customWidth="1"/>
    <col min="4095" max="4095" width="0" style="31" hidden="1" customWidth="1"/>
    <col min="4096" max="4096" width="20" style="31" customWidth="1"/>
    <col min="4097" max="4097" width="20.85546875" style="31" customWidth="1"/>
    <col min="4098" max="4098" width="25" style="31" customWidth="1"/>
    <col min="4099" max="4099" width="18.7109375" style="31" customWidth="1"/>
    <col min="4100" max="4100" width="29.7109375" style="31" customWidth="1"/>
    <col min="4101" max="4101" width="13.42578125" style="31" customWidth="1"/>
    <col min="4102" max="4102" width="13.85546875" style="31" customWidth="1"/>
    <col min="4103" max="4107" width="16.5703125" style="31" customWidth="1"/>
    <col min="4108" max="4108" width="20.5703125" style="31" customWidth="1"/>
    <col min="4109" max="4109" width="21.140625" style="31" customWidth="1"/>
    <col min="4110" max="4110" width="9.5703125" style="31" customWidth="1"/>
    <col min="4111" max="4111" width="0.42578125" style="31" customWidth="1"/>
    <col min="4112" max="4118" width="6.42578125" style="31" customWidth="1"/>
    <col min="4119" max="4347" width="11.42578125" style="31"/>
    <col min="4348" max="4348" width="1" style="31" customWidth="1"/>
    <col min="4349" max="4349" width="4.28515625" style="31" customWidth="1"/>
    <col min="4350" max="4350" width="34.7109375" style="31" customWidth="1"/>
    <col min="4351" max="4351" width="0" style="31" hidden="1" customWidth="1"/>
    <col min="4352" max="4352" width="20" style="31" customWidth="1"/>
    <col min="4353" max="4353" width="20.85546875" style="31" customWidth="1"/>
    <col min="4354" max="4354" width="25" style="31" customWidth="1"/>
    <col min="4355" max="4355" width="18.7109375" style="31" customWidth="1"/>
    <col min="4356" max="4356" width="29.7109375" style="31" customWidth="1"/>
    <col min="4357" max="4357" width="13.42578125" style="31" customWidth="1"/>
    <col min="4358" max="4358" width="13.85546875" style="31" customWidth="1"/>
    <col min="4359" max="4363" width="16.5703125" style="31" customWidth="1"/>
    <col min="4364" max="4364" width="20.5703125" style="31" customWidth="1"/>
    <col min="4365" max="4365" width="21.140625" style="31" customWidth="1"/>
    <col min="4366" max="4366" width="9.5703125" style="31" customWidth="1"/>
    <col min="4367" max="4367" width="0.42578125" style="31" customWidth="1"/>
    <col min="4368" max="4374" width="6.42578125" style="31" customWidth="1"/>
    <col min="4375" max="4603" width="11.42578125" style="31"/>
    <col min="4604" max="4604" width="1" style="31" customWidth="1"/>
    <col min="4605" max="4605" width="4.28515625" style="31" customWidth="1"/>
    <col min="4606" max="4606" width="34.7109375" style="31" customWidth="1"/>
    <col min="4607" max="4607" width="0" style="31" hidden="1" customWidth="1"/>
    <col min="4608" max="4608" width="20" style="31" customWidth="1"/>
    <col min="4609" max="4609" width="20.85546875" style="31" customWidth="1"/>
    <col min="4610" max="4610" width="25" style="31" customWidth="1"/>
    <col min="4611" max="4611" width="18.7109375" style="31" customWidth="1"/>
    <col min="4612" max="4612" width="29.7109375" style="31" customWidth="1"/>
    <col min="4613" max="4613" width="13.42578125" style="31" customWidth="1"/>
    <col min="4614" max="4614" width="13.85546875" style="31" customWidth="1"/>
    <col min="4615" max="4619" width="16.5703125" style="31" customWidth="1"/>
    <col min="4620" max="4620" width="20.5703125" style="31" customWidth="1"/>
    <col min="4621" max="4621" width="21.140625" style="31" customWidth="1"/>
    <col min="4622" max="4622" width="9.5703125" style="31" customWidth="1"/>
    <col min="4623" max="4623" width="0.42578125" style="31" customWidth="1"/>
    <col min="4624" max="4630" width="6.42578125" style="31" customWidth="1"/>
    <col min="4631" max="4859" width="11.42578125" style="31"/>
    <col min="4860" max="4860" width="1" style="31" customWidth="1"/>
    <col min="4861" max="4861" width="4.28515625" style="31" customWidth="1"/>
    <col min="4862" max="4862" width="34.7109375" style="31" customWidth="1"/>
    <col min="4863" max="4863" width="0" style="31" hidden="1" customWidth="1"/>
    <col min="4864" max="4864" width="20" style="31" customWidth="1"/>
    <col min="4865" max="4865" width="20.85546875" style="31" customWidth="1"/>
    <col min="4866" max="4866" width="25" style="31" customWidth="1"/>
    <col min="4867" max="4867" width="18.7109375" style="31" customWidth="1"/>
    <col min="4868" max="4868" width="29.7109375" style="31" customWidth="1"/>
    <col min="4869" max="4869" width="13.42578125" style="31" customWidth="1"/>
    <col min="4870" max="4870" width="13.85546875" style="31" customWidth="1"/>
    <col min="4871" max="4875" width="16.5703125" style="31" customWidth="1"/>
    <col min="4876" max="4876" width="20.5703125" style="31" customWidth="1"/>
    <col min="4877" max="4877" width="21.140625" style="31" customWidth="1"/>
    <col min="4878" max="4878" width="9.5703125" style="31" customWidth="1"/>
    <col min="4879" max="4879" width="0.42578125" style="31" customWidth="1"/>
    <col min="4880" max="4886" width="6.42578125" style="31" customWidth="1"/>
    <col min="4887" max="5115" width="11.42578125" style="31"/>
    <col min="5116" max="5116" width="1" style="31" customWidth="1"/>
    <col min="5117" max="5117" width="4.28515625" style="31" customWidth="1"/>
    <col min="5118" max="5118" width="34.7109375" style="31" customWidth="1"/>
    <col min="5119" max="5119" width="0" style="31" hidden="1" customWidth="1"/>
    <col min="5120" max="5120" width="20" style="31" customWidth="1"/>
    <col min="5121" max="5121" width="20.85546875" style="31" customWidth="1"/>
    <col min="5122" max="5122" width="25" style="31" customWidth="1"/>
    <col min="5123" max="5123" width="18.7109375" style="31" customWidth="1"/>
    <col min="5124" max="5124" width="29.7109375" style="31" customWidth="1"/>
    <col min="5125" max="5125" width="13.42578125" style="31" customWidth="1"/>
    <col min="5126" max="5126" width="13.85546875" style="31" customWidth="1"/>
    <col min="5127" max="5131" width="16.5703125" style="31" customWidth="1"/>
    <col min="5132" max="5132" width="20.5703125" style="31" customWidth="1"/>
    <col min="5133" max="5133" width="21.140625" style="31" customWidth="1"/>
    <col min="5134" max="5134" width="9.5703125" style="31" customWidth="1"/>
    <col min="5135" max="5135" width="0.42578125" style="31" customWidth="1"/>
    <col min="5136" max="5142" width="6.42578125" style="31" customWidth="1"/>
    <col min="5143" max="5371" width="11.42578125" style="31"/>
    <col min="5372" max="5372" width="1" style="31" customWidth="1"/>
    <col min="5373" max="5373" width="4.28515625" style="31" customWidth="1"/>
    <col min="5374" max="5374" width="34.7109375" style="31" customWidth="1"/>
    <col min="5375" max="5375" width="0" style="31" hidden="1" customWidth="1"/>
    <col min="5376" max="5376" width="20" style="31" customWidth="1"/>
    <col min="5377" max="5377" width="20.85546875" style="31" customWidth="1"/>
    <col min="5378" max="5378" width="25" style="31" customWidth="1"/>
    <col min="5379" max="5379" width="18.7109375" style="31" customWidth="1"/>
    <col min="5380" max="5380" width="29.7109375" style="31" customWidth="1"/>
    <col min="5381" max="5381" width="13.42578125" style="31" customWidth="1"/>
    <col min="5382" max="5382" width="13.85546875" style="31" customWidth="1"/>
    <col min="5383" max="5387" width="16.5703125" style="31" customWidth="1"/>
    <col min="5388" max="5388" width="20.5703125" style="31" customWidth="1"/>
    <col min="5389" max="5389" width="21.140625" style="31" customWidth="1"/>
    <col min="5390" max="5390" width="9.5703125" style="31" customWidth="1"/>
    <col min="5391" max="5391" width="0.42578125" style="31" customWidth="1"/>
    <col min="5392" max="5398" width="6.42578125" style="31" customWidth="1"/>
    <col min="5399" max="5627" width="11.42578125" style="31"/>
    <col min="5628" max="5628" width="1" style="31" customWidth="1"/>
    <col min="5629" max="5629" width="4.28515625" style="31" customWidth="1"/>
    <col min="5630" max="5630" width="34.7109375" style="31" customWidth="1"/>
    <col min="5631" max="5631" width="0" style="31" hidden="1" customWidth="1"/>
    <col min="5632" max="5632" width="20" style="31" customWidth="1"/>
    <col min="5633" max="5633" width="20.85546875" style="31" customWidth="1"/>
    <col min="5634" max="5634" width="25" style="31" customWidth="1"/>
    <col min="5635" max="5635" width="18.7109375" style="31" customWidth="1"/>
    <col min="5636" max="5636" width="29.7109375" style="31" customWidth="1"/>
    <col min="5637" max="5637" width="13.42578125" style="31" customWidth="1"/>
    <col min="5638" max="5638" width="13.85546875" style="31" customWidth="1"/>
    <col min="5639" max="5643" width="16.5703125" style="31" customWidth="1"/>
    <col min="5644" max="5644" width="20.5703125" style="31" customWidth="1"/>
    <col min="5645" max="5645" width="21.140625" style="31" customWidth="1"/>
    <col min="5646" max="5646" width="9.5703125" style="31" customWidth="1"/>
    <col min="5647" max="5647" width="0.42578125" style="31" customWidth="1"/>
    <col min="5648" max="5654" width="6.42578125" style="31" customWidth="1"/>
    <col min="5655" max="5883" width="11.42578125" style="31"/>
    <col min="5884" max="5884" width="1" style="31" customWidth="1"/>
    <col min="5885" max="5885" width="4.28515625" style="31" customWidth="1"/>
    <col min="5886" max="5886" width="34.7109375" style="31" customWidth="1"/>
    <col min="5887" max="5887" width="0" style="31" hidden="1" customWidth="1"/>
    <col min="5888" max="5888" width="20" style="31" customWidth="1"/>
    <col min="5889" max="5889" width="20.85546875" style="31" customWidth="1"/>
    <col min="5890" max="5890" width="25" style="31" customWidth="1"/>
    <col min="5891" max="5891" width="18.7109375" style="31" customWidth="1"/>
    <col min="5892" max="5892" width="29.7109375" style="31" customWidth="1"/>
    <col min="5893" max="5893" width="13.42578125" style="31" customWidth="1"/>
    <col min="5894" max="5894" width="13.85546875" style="31" customWidth="1"/>
    <col min="5895" max="5899" width="16.5703125" style="31" customWidth="1"/>
    <col min="5900" max="5900" width="20.5703125" style="31" customWidth="1"/>
    <col min="5901" max="5901" width="21.140625" style="31" customWidth="1"/>
    <col min="5902" max="5902" width="9.5703125" style="31" customWidth="1"/>
    <col min="5903" max="5903" width="0.42578125" style="31" customWidth="1"/>
    <col min="5904" max="5910" width="6.42578125" style="31" customWidth="1"/>
    <col min="5911" max="6139" width="11.42578125" style="31"/>
    <col min="6140" max="6140" width="1" style="31" customWidth="1"/>
    <col min="6141" max="6141" width="4.28515625" style="31" customWidth="1"/>
    <col min="6142" max="6142" width="34.7109375" style="31" customWidth="1"/>
    <col min="6143" max="6143" width="0" style="31" hidden="1" customWidth="1"/>
    <col min="6144" max="6144" width="20" style="31" customWidth="1"/>
    <col min="6145" max="6145" width="20.85546875" style="31" customWidth="1"/>
    <col min="6146" max="6146" width="25" style="31" customWidth="1"/>
    <col min="6147" max="6147" width="18.7109375" style="31" customWidth="1"/>
    <col min="6148" max="6148" width="29.7109375" style="31" customWidth="1"/>
    <col min="6149" max="6149" width="13.42578125" style="31" customWidth="1"/>
    <col min="6150" max="6150" width="13.85546875" style="31" customWidth="1"/>
    <col min="6151" max="6155" width="16.5703125" style="31" customWidth="1"/>
    <col min="6156" max="6156" width="20.5703125" style="31" customWidth="1"/>
    <col min="6157" max="6157" width="21.140625" style="31" customWidth="1"/>
    <col min="6158" max="6158" width="9.5703125" style="31" customWidth="1"/>
    <col min="6159" max="6159" width="0.42578125" style="31" customWidth="1"/>
    <col min="6160" max="6166" width="6.42578125" style="31" customWidth="1"/>
    <col min="6167" max="6395" width="11.42578125" style="31"/>
    <col min="6396" max="6396" width="1" style="31" customWidth="1"/>
    <col min="6397" max="6397" width="4.28515625" style="31" customWidth="1"/>
    <col min="6398" max="6398" width="34.7109375" style="31" customWidth="1"/>
    <col min="6399" max="6399" width="0" style="31" hidden="1" customWidth="1"/>
    <col min="6400" max="6400" width="20" style="31" customWidth="1"/>
    <col min="6401" max="6401" width="20.85546875" style="31" customWidth="1"/>
    <col min="6402" max="6402" width="25" style="31" customWidth="1"/>
    <col min="6403" max="6403" width="18.7109375" style="31" customWidth="1"/>
    <col min="6404" max="6404" width="29.7109375" style="31" customWidth="1"/>
    <col min="6405" max="6405" width="13.42578125" style="31" customWidth="1"/>
    <col min="6406" max="6406" width="13.85546875" style="31" customWidth="1"/>
    <col min="6407" max="6411" width="16.5703125" style="31" customWidth="1"/>
    <col min="6412" max="6412" width="20.5703125" style="31" customWidth="1"/>
    <col min="6413" max="6413" width="21.140625" style="31" customWidth="1"/>
    <col min="6414" max="6414" width="9.5703125" style="31" customWidth="1"/>
    <col min="6415" max="6415" width="0.42578125" style="31" customWidth="1"/>
    <col min="6416" max="6422" width="6.42578125" style="31" customWidth="1"/>
    <col min="6423" max="6651" width="11.42578125" style="31"/>
    <col min="6652" max="6652" width="1" style="31" customWidth="1"/>
    <col min="6653" max="6653" width="4.28515625" style="31" customWidth="1"/>
    <col min="6654" max="6654" width="34.7109375" style="31" customWidth="1"/>
    <col min="6655" max="6655" width="0" style="31" hidden="1" customWidth="1"/>
    <col min="6656" max="6656" width="20" style="31" customWidth="1"/>
    <col min="6657" max="6657" width="20.85546875" style="31" customWidth="1"/>
    <col min="6658" max="6658" width="25" style="31" customWidth="1"/>
    <col min="6659" max="6659" width="18.7109375" style="31" customWidth="1"/>
    <col min="6660" max="6660" width="29.7109375" style="31" customWidth="1"/>
    <col min="6661" max="6661" width="13.42578125" style="31" customWidth="1"/>
    <col min="6662" max="6662" width="13.85546875" style="31" customWidth="1"/>
    <col min="6663" max="6667" width="16.5703125" style="31" customWidth="1"/>
    <col min="6668" max="6668" width="20.5703125" style="31" customWidth="1"/>
    <col min="6669" max="6669" width="21.140625" style="31" customWidth="1"/>
    <col min="6670" max="6670" width="9.5703125" style="31" customWidth="1"/>
    <col min="6671" max="6671" width="0.42578125" style="31" customWidth="1"/>
    <col min="6672" max="6678" width="6.42578125" style="31" customWidth="1"/>
    <col min="6679" max="6907" width="11.42578125" style="31"/>
    <col min="6908" max="6908" width="1" style="31" customWidth="1"/>
    <col min="6909" max="6909" width="4.28515625" style="31" customWidth="1"/>
    <col min="6910" max="6910" width="34.7109375" style="31" customWidth="1"/>
    <col min="6911" max="6911" width="0" style="31" hidden="1" customWidth="1"/>
    <col min="6912" max="6912" width="20" style="31" customWidth="1"/>
    <col min="6913" max="6913" width="20.85546875" style="31" customWidth="1"/>
    <col min="6914" max="6914" width="25" style="31" customWidth="1"/>
    <col min="6915" max="6915" width="18.7109375" style="31" customWidth="1"/>
    <col min="6916" max="6916" width="29.7109375" style="31" customWidth="1"/>
    <col min="6917" max="6917" width="13.42578125" style="31" customWidth="1"/>
    <col min="6918" max="6918" width="13.85546875" style="31" customWidth="1"/>
    <col min="6919" max="6923" width="16.5703125" style="31" customWidth="1"/>
    <col min="6924" max="6924" width="20.5703125" style="31" customWidth="1"/>
    <col min="6925" max="6925" width="21.140625" style="31" customWidth="1"/>
    <col min="6926" max="6926" width="9.5703125" style="31" customWidth="1"/>
    <col min="6927" max="6927" width="0.42578125" style="31" customWidth="1"/>
    <col min="6928" max="6934" width="6.42578125" style="31" customWidth="1"/>
    <col min="6935" max="7163" width="11.42578125" style="31"/>
    <col min="7164" max="7164" width="1" style="31" customWidth="1"/>
    <col min="7165" max="7165" width="4.28515625" style="31" customWidth="1"/>
    <col min="7166" max="7166" width="34.7109375" style="31" customWidth="1"/>
    <col min="7167" max="7167" width="0" style="31" hidden="1" customWidth="1"/>
    <col min="7168" max="7168" width="20" style="31" customWidth="1"/>
    <col min="7169" max="7169" width="20.85546875" style="31" customWidth="1"/>
    <col min="7170" max="7170" width="25" style="31" customWidth="1"/>
    <col min="7171" max="7171" width="18.7109375" style="31" customWidth="1"/>
    <col min="7172" max="7172" width="29.7109375" style="31" customWidth="1"/>
    <col min="7173" max="7173" width="13.42578125" style="31" customWidth="1"/>
    <col min="7174" max="7174" width="13.85546875" style="31" customWidth="1"/>
    <col min="7175" max="7179" width="16.5703125" style="31" customWidth="1"/>
    <col min="7180" max="7180" width="20.5703125" style="31" customWidth="1"/>
    <col min="7181" max="7181" width="21.140625" style="31" customWidth="1"/>
    <col min="7182" max="7182" width="9.5703125" style="31" customWidth="1"/>
    <col min="7183" max="7183" width="0.42578125" style="31" customWidth="1"/>
    <col min="7184" max="7190" width="6.42578125" style="31" customWidth="1"/>
    <col min="7191" max="7419" width="11.42578125" style="31"/>
    <col min="7420" max="7420" width="1" style="31" customWidth="1"/>
    <col min="7421" max="7421" width="4.28515625" style="31" customWidth="1"/>
    <col min="7422" max="7422" width="34.7109375" style="31" customWidth="1"/>
    <col min="7423" max="7423" width="0" style="31" hidden="1" customWidth="1"/>
    <col min="7424" max="7424" width="20" style="31" customWidth="1"/>
    <col min="7425" max="7425" width="20.85546875" style="31" customWidth="1"/>
    <col min="7426" max="7426" width="25" style="31" customWidth="1"/>
    <col min="7427" max="7427" width="18.7109375" style="31" customWidth="1"/>
    <col min="7428" max="7428" width="29.7109375" style="31" customWidth="1"/>
    <col min="7429" max="7429" width="13.42578125" style="31" customWidth="1"/>
    <col min="7430" max="7430" width="13.85546875" style="31" customWidth="1"/>
    <col min="7431" max="7435" width="16.5703125" style="31" customWidth="1"/>
    <col min="7436" max="7436" width="20.5703125" style="31" customWidth="1"/>
    <col min="7437" max="7437" width="21.140625" style="31" customWidth="1"/>
    <col min="7438" max="7438" width="9.5703125" style="31" customWidth="1"/>
    <col min="7439" max="7439" width="0.42578125" style="31" customWidth="1"/>
    <col min="7440" max="7446" width="6.42578125" style="31" customWidth="1"/>
    <col min="7447" max="7675" width="11.42578125" style="31"/>
    <col min="7676" max="7676" width="1" style="31" customWidth="1"/>
    <col min="7677" max="7677" width="4.28515625" style="31" customWidth="1"/>
    <col min="7678" max="7678" width="34.7109375" style="31" customWidth="1"/>
    <col min="7679" max="7679" width="0" style="31" hidden="1" customWidth="1"/>
    <col min="7680" max="7680" width="20" style="31" customWidth="1"/>
    <col min="7681" max="7681" width="20.85546875" style="31" customWidth="1"/>
    <col min="7682" max="7682" width="25" style="31" customWidth="1"/>
    <col min="7683" max="7683" width="18.7109375" style="31" customWidth="1"/>
    <col min="7684" max="7684" width="29.7109375" style="31" customWidth="1"/>
    <col min="7685" max="7685" width="13.42578125" style="31" customWidth="1"/>
    <col min="7686" max="7686" width="13.85546875" style="31" customWidth="1"/>
    <col min="7687" max="7691" width="16.5703125" style="31" customWidth="1"/>
    <col min="7692" max="7692" width="20.5703125" style="31" customWidth="1"/>
    <col min="7693" max="7693" width="21.140625" style="31" customWidth="1"/>
    <col min="7694" max="7694" width="9.5703125" style="31" customWidth="1"/>
    <col min="7695" max="7695" width="0.42578125" style="31" customWidth="1"/>
    <col min="7696" max="7702" width="6.42578125" style="31" customWidth="1"/>
    <col min="7703" max="7931" width="11.42578125" style="31"/>
    <col min="7932" max="7932" width="1" style="31" customWidth="1"/>
    <col min="7933" max="7933" width="4.28515625" style="31" customWidth="1"/>
    <col min="7934" max="7934" width="34.7109375" style="31" customWidth="1"/>
    <col min="7935" max="7935" width="0" style="31" hidden="1" customWidth="1"/>
    <col min="7936" max="7936" width="20" style="31" customWidth="1"/>
    <col min="7937" max="7937" width="20.85546875" style="31" customWidth="1"/>
    <col min="7938" max="7938" width="25" style="31" customWidth="1"/>
    <col min="7939" max="7939" width="18.7109375" style="31" customWidth="1"/>
    <col min="7940" max="7940" width="29.7109375" style="31" customWidth="1"/>
    <col min="7941" max="7941" width="13.42578125" style="31" customWidth="1"/>
    <col min="7942" max="7942" width="13.85546875" style="31" customWidth="1"/>
    <col min="7943" max="7947" width="16.5703125" style="31" customWidth="1"/>
    <col min="7948" max="7948" width="20.5703125" style="31" customWidth="1"/>
    <col min="7949" max="7949" width="21.140625" style="31" customWidth="1"/>
    <col min="7950" max="7950" width="9.5703125" style="31" customWidth="1"/>
    <col min="7951" max="7951" width="0.42578125" style="31" customWidth="1"/>
    <col min="7952" max="7958" width="6.42578125" style="31" customWidth="1"/>
    <col min="7959" max="8187" width="11.42578125" style="31"/>
    <col min="8188" max="8188" width="1" style="31" customWidth="1"/>
    <col min="8189" max="8189" width="4.28515625" style="31" customWidth="1"/>
    <col min="8190" max="8190" width="34.7109375" style="31" customWidth="1"/>
    <col min="8191" max="8191" width="0" style="31" hidden="1" customWidth="1"/>
    <col min="8192" max="8192" width="20" style="31" customWidth="1"/>
    <col min="8193" max="8193" width="20.85546875" style="31" customWidth="1"/>
    <col min="8194" max="8194" width="25" style="31" customWidth="1"/>
    <col min="8195" max="8195" width="18.7109375" style="31" customWidth="1"/>
    <col min="8196" max="8196" width="29.7109375" style="31" customWidth="1"/>
    <col min="8197" max="8197" width="13.42578125" style="31" customWidth="1"/>
    <col min="8198" max="8198" width="13.85546875" style="31" customWidth="1"/>
    <col min="8199" max="8203" width="16.5703125" style="31" customWidth="1"/>
    <col min="8204" max="8204" width="20.5703125" style="31" customWidth="1"/>
    <col min="8205" max="8205" width="21.140625" style="31" customWidth="1"/>
    <col min="8206" max="8206" width="9.5703125" style="31" customWidth="1"/>
    <col min="8207" max="8207" width="0.42578125" style="31" customWidth="1"/>
    <col min="8208" max="8214" width="6.42578125" style="31" customWidth="1"/>
    <col min="8215" max="8443" width="11.42578125" style="31"/>
    <col min="8444" max="8444" width="1" style="31" customWidth="1"/>
    <col min="8445" max="8445" width="4.28515625" style="31" customWidth="1"/>
    <col min="8446" max="8446" width="34.7109375" style="31" customWidth="1"/>
    <col min="8447" max="8447" width="0" style="31" hidden="1" customWidth="1"/>
    <col min="8448" max="8448" width="20" style="31" customWidth="1"/>
    <col min="8449" max="8449" width="20.85546875" style="31" customWidth="1"/>
    <col min="8450" max="8450" width="25" style="31" customWidth="1"/>
    <col min="8451" max="8451" width="18.7109375" style="31" customWidth="1"/>
    <col min="8452" max="8452" width="29.7109375" style="31" customWidth="1"/>
    <col min="8453" max="8453" width="13.42578125" style="31" customWidth="1"/>
    <col min="8454" max="8454" width="13.85546875" style="31" customWidth="1"/>
    <col min="8455" max="8459" width="16.5703125" style="31" customWidth="1"/>
    <col min="8460" max="8460" width="20.5703125" style="31" customWidth="1"/>
    <col min="8461" max="8461" width="21.140625" style="31" customWidth="1"/>
    <col min="8462" max="8462" width="9.5703125" style="31" customWidth="1"/>
    <col min="8463" max="8463" width="0.42578125" style="31" customWidth="1"/>
    <col min="8464" max="8470" width="6.42578125" style="31" customWidth="1"/>
    <col min="8471" max="8699" width="11.42578125" style="31"/>
    <col min="8700" max="8700" width="1" style="31" customWidth="1"/>
    <col min="8701" max="8701" width="4.28515625" style="31" customWidth="1"/>
    <col min="8702" max="8702" width="34.7109375" style="31" customWidth="1"/>
    <col min="8703" max="8703" width="0" style="31" hidden="1" customWidth="1"/>
    <col min="8704" max="8704" width="20" style="31" customWidth="1"/>
    <col min="8705" max="8705" width="20.85546875" style="31" customWidth="1"/>
    <col min="8706" max="8706" width="25" style="31" customWidth="1"/>
    <col min="8707" max="8707" width="18.7109375" style="31" customWidth="1"/>
    <col min="8708" max="8708" width="29.7109375" style="31" customWidth="1"/>
    <col min="8709" max="8709" width="13.42578125" style="31" customWidth="1"/>
    <col min="8710" max="8710" width="13.85546875" style="31" customWidth="1"/>
    <col min="8711" max="8715" width="16.5703125" style="31" customWidth="1"/>
    <col min="8716" max="8716" width="20.5703125" style="31" customWidth="1"/>
    <col min="8717" max="8717" width="21.140625" style="31" customWidth="1"/>
    <col min="8718" max="8718" width="9.5703125" style="31" customWidth="1"/>
    <col min="8719" max="8719" width="0.42578125" style="31" customWidth="1"/>
    <col min="8720" max="8726" width="6.42578125" style="31" customWidth="1"/>
    <col min="8727" max="8955" width="11.42578125" style="31"/>
    <col min="8956" max="8956" width="1" style="31" customWidth="1"/>
    <col min="8957" max="8957" width="4.28515625" style="31" customWidth="1"/>
    <col min="8958" max="8958" width="34.7109375" style="31" customWidth="1"/>
    <col min="8959" max="8959" width="0" style="31" hidden="1" customWidth="1"/>
    <col min="8960" max="8960" width="20" style="31" customWidth="1"/>
    <col min="8961" max="8961" width="20.85546875" style="31" customWidth="1"/>
    <col min="8962" max="8962" width="25" style="31" customWidth="1"/>
    <col min="8963" max="8963" width="18.7109375" style="31" customWidth="1"/>
    <col min="8964" max="8964" width="29.7109375" style="31" customWidth="1"/>
    <col min="8965" max="8965" width="13.42578125" style="31" customWidth="1"/>
    <col min="8966" max="8966" width="13.85546875" style="31" customWidth="1"/>
    <col min="8967" max="8971" width="16.5703125" style="31" customWidth="1"/>
    <col min="8972" max="8972" width="20.5703125" style="31" customWidth="1"/>
    <col min="8973" max="8973" width="21.140625" style="31" customWidth="1"/>
    <col min="8974" max="8974" width="9.5703125" style="31" customWidth="1"/>
    <col min="8975" max="8975" width="0.42578125" style="31" customWidth="1"/>
    <col min="8976" max="8982" width="6.42578125" style="31" customWidth="1"/>
    <col min="8983" max="9211" width="11.42578125" style="31"/>
    <col min="9212" max="9212" width="1" style="31" customWidth="1"/>
    <col min="9213" max="9213" width="4.28515625" style="31" customWidth="1"/>
    <col min="9214" max="9214" width="34.7109375" style="31" customWidth="1"/>
    <col min="9215" max="9215" width="0" style="31" hidden="1" customWidth="1"/>
    <col min="9216" max="9216" width="20" style="31" customWidth="1"/>
    <col min="9217" max="9217" width="20.85546875" style="31" customWidth="1"/>
    <col min="9218" max="9218" width="25" style="31" customWidth="1"/>
    <col min="9219" max="9219" width="18.7109375" style="31" customWidth="1"/>
    <col min="9220" max="9220" width="29.7109375" style="31" customWidth="1"/>
    <col min="9221" max="9221" width="13.42578125" style="31" customWidth="1"/>
    <col min="9222" max="9222" width="13.85546875" style="31" customWidth="1"/>
    <col min="9223" max="9227" width="16.5703125" style="31" customWidth="1"/>
    <col min="9228" max="9228" width="20.5703125" style="31" customWidth="1"/>
    <col min="9229" max="9229" width="21.140625" style="31" customWidth="1"/>
    <col min="9230" max="9230" width="9.5703125" style="31" customWidth="1"/>
    <col min="9231" max="9231" width="0.42578125" style="31" customWidth="1"/>
    <col min="9232" max="9238" width="6.42578125" style="31" customWidth="1"/>
    <col min="9239" max="9467" width="11.42578125" style="31"/>
    <col min="9468" max="9468" width="1" style="31" customWidth="1"/>
    <col min="9469" max="9469" width="4.28515625" style="31" customWidth="1"/>
    <col min="9470" max="9470" width="34.7109375" style="31" customWidth="1"/>
    <col min="9471" max="9471" width="0" style="31" hidden="1" customWidth="1"/>
    <col min="9472" max="9472" width="20" style="31" customWidth="1"/>
    <col min="9473" max="9473" width="20.85546875" style="31" customWidth="1"/>
    <col min="9474" max="9474" width="25" style="31" customWidth="1"/>
    <col min="9475" max="9475" width="18.7109375" style="31" customWidth="1"/>
    <col min="9476" max="9476" width="29.7109375" style="31" customWidth="1"/>
    <col min="9477" max="9477" width="13.42578125" style="31" customWidth="1"/>
    <col min="9478" max="9478" width="13.85546875" style="31" customWidth="1"/>
    <col min="9479" max="9483" width="16.5703125" style="31" customWidth="1"/>
    <col min="9484" max="9484" width="20.5703125" style="31" customWidth="1"/>
    <col min="9485" max="9485" width="21.140625" style="31" customWidth="1"/>
    <col min="9486" max="9486" width="9.5703125" style="31" customWidth="1"/>
    <col min="9487" max="9487" width="0.42578125" style="31" customWidth="1"/>
    <col min="9488" max="9494" width="6.42578125" style="31" customWidth="1"/>
    <col min="9495" max="9723" width="11.42578125" style="31"/>
    <col min="9724" max="9724" width="1" style="31" customWidth="1"/>
    <col min="9725" max="9725" width="4.28515625" style="31" customWidth="1"/>
    <col min="9726" max="9726" width="34.7109375" style="31" customWidth="1"/>
    <col min="9727" max="9727" width="0" style="31" hidden="1" customWidth="1"/>
    <col min="9728" max="9728" width="20" style="31" customWidth="1"/>
    <col min="9729" max="9729" width="20.85546875" style="31" customWidth="1"/>
    <col min="9730" max="9730" width="25" style="31" customWidth="1"/>
    <col min="9731" max="9731" width="18.7109375" style="31" customWidth="1"/>
    <col min="9732" max="9732" width="29.7109375" style="31" customWidth="1"/>
    <col min="9733" max="9733" width="13.42578125" style="31" customWidth="1"/>
    <col min="9734" max="9734" width="13.85546875" style="31" customWidth="1"/>
    <col min="9735" max="9739" width="16.5703125" style="31" customWidth="1"/>
    <col min="9740" max="9740" width="20.5703125" style="31" customWidth="1"/>
    <col min="9741" max="9741" width="21.140625" style="31" customWidth="1"/>
    <col min="9742" max="9742" width="9.5703125" style="31" customWidth="1"/>
    <col min="9743" max="9743" width="0.42578125" style="31" customWidth="1"/>
    <col min="9744" max="9750" width="6.42578125" style="31" customWidth="1"/>
    <col min="9751" max="9979" width="11.42578125" style="31"/>
    <col min="9980" max="9980" width="1" style="31" customWidth="1"/>
    <col min="9981" max="9981" width="4.28515625" style="31" customWidth="1"/>
    <col min="9982" max="9982" width="34.7109375" style="31" customWidth="1"/>
    <col min="9983" max="9983" width="0" style="31" hidden="1" customWidth="1"/>
    <col min="9984" max="9984" width="20" style="31" customWidth="1"/>
    <col min="9985" max="9985" width="20.85546875" style="31" customWidth="1"/>
    <col min="9986" max="9986" width="25" style="31" customWidth="1"/>
    <col min="9987" max="9987" width="18.7109375" style="31" customWidth="1"/>
    <col min="9988" max="9988" width="29.7109375" style="31" customWidth="1"/>
    <col min="9989" max="9989" width="13.42578125" style="31" customWidth="1"/>
    <col min="9990" max="9990" width="13.85546875" style="31" customWidth="1"/>
    <col min="9991" max="9995" width="16.5703125" style="31" customWidth="1"/>
    <col min="9996" max="9996" width="20.5703125" style="31" customWidth="1"/>
    <col min="9997" max="9997" width="21.140625" style="31" customWidth="1"/>
    <col min="9998" max="9998" width="9.5703125" style="31" customWidth="1"/>
    <col min="9999" max="9999" width="0.42578125" style="31" customWidth="1"/>
    <col min="10000" max="10006" width="6.42578125" style="31" customWidth="1"/>
    <col min="10007" max="10235" width="11.42578125" style="31"/>
    <col min="10236" max="10236" width="1" style="31" customWidth="1"/>
    <col min="10237" max="10237" width="4.28515625" style="31" customWidth="1"/>
    <col min="10238" max="10238" width="34.7109375" style="31" customWidth="1"/>
    <col min="10239" max="10239" width="0" style="31" hidden="1" customWidth="1"/>
    <col min="10240" max="10240" width="20" style="31" customWidth="1"/>
    <col min="10241" max="10241" width="20.85546875" style="31" customWidth="1"/>
    <col min="10242" max="10242" width="25" style="31" customWidth="1"/>
    <col min="10243" max="10243" width="18.7109375" style="31" customWidth="1"/>
    <col min="10244" max="10244" width="29.7109375" style="31" customWidth="1"/>
    <col min="10245" max="10245" width="13.42578125" style="31" customWidth="1"/>
    <col min="10246" max="10246" width="13.85546875" style="31" customWidth="1"/>
    <col min="10247" max="10251" width="16.5703125" style="31" customWidth="1"/>
    <col min="10252" max="10252" width="20.5703125" style="31" customWidth="1"/>
    <col min="10253" max="10253" width="21.140625" style="31" customWidth="1"/>
    <col min="10254" max="10254" width="9.5703125" style="31" customWidth="1"/>
    <col min="10255" max="10255" width="0.42578125" style="31" customWidth="1"/>
    <col min="10256" max="10262" width="6.42578125" style="31" customWidth="1"/>
    <col min="10263" max="10491" width="11.42578125" style="31"/>
    <col min="10492" max="10492" width="1" style="31" customWidth="1"/>
    <col min="10493" max="10493" width="4.28515625" style="31" customWidth="1"/>
    <col min="10494" max="10494" width="34.7109375" style="31" customWidth="1"/>
    <col min="10495" max="10495" width="0" style="31" hidden="1" customWidth="1"/>
    <col min="10496" max="10496" width="20" style="31" customWidth="1"/>
    <col min="10497" max="10497" width="20.85546875" style="31" customWidth="1"/>
    <col min="10498" max="10498" width="25" style="31" customWidth="1"/>
    <col min="10499" max="10499" width="18.7109375" style="31" customWidth="1"/>
    <col min="10500" max="10500" width="29.7109375" style="31" customWidth="1"/>
    <col min="10501" max="10501" width="13.42578125" style="31" customWidth="1"/>
    <col min="10502" max="10502" width="13.85546875" style="31" customWidth="1"/>
    <col min="10503" max="10507" width="16.5703125" style="31" customWidth="1"/>
    <col min="10508" max="10508" width="20.5703125" style="31" customWidth="1"/>
    <col min="10509" max="10509" width="21.140625" style="31" customWidth="1"/>
    <col min="10510" max="10510" width="9.5703125" style="31" customWidth="1"/>
    <col min="10511" max="10511" width="0.42578125" style="31" customWidth="1"/>
    <col min="10512" max="10518" width="6.42578125" style="31" customWidth="1"/>
    <col min="10519" max="10747" width="11.42578125" style="31"/>
    <col min="10748" max="10748" width="1" style="31" customWidth="1"/>
    <col min="10749" max="10749" width="4.28515625" style="31" customWidth="1"/>
    <col min="10750" max="10750" width="34.7109375" style="31" customWidth="1"/>
    <col min="10751" max="10751" width="0" style="31" hidden="1" customWidth="1"/>
    <col min="10752" max="10752" width="20" style="31" customWidth="1"/>
    <col min="10753" max="10753" width="20.85546875" style="31" customWidth="1"/>
    <col min="10754" max="10754" width="25" style="31" customWidth="1"/>
    <col min="10755" max="10755" width="18.7109375" style="31" customWidth="1"/>
    <col min="10756" max="10756" width="29.7109375" style="31" customWidth="1"/>
    <col min="10757" max="10757" width="13.42578125" style="31" customWidth="1"/>
    <col min="10758" max="10758" width="13.85546875" style="31" customWidth="1"/>
    <col min="10759" max="10763" width="16.5703125" style="31" customWidth="1"/>
    <col min="10764" max="10764" width="20.5703125" style="31" customWidth="1"/>
    <col min="10765" max="10765" width="21.140625" style="31" customWidth="1"/>
    <col min="10766" max="10766" width="9.5703125" style="31" customWidth="1"/>
    <col min="10767" max="10767" width="0.42578125" style="31" customWidth="1"/>
    <col min="10768" max="10774" width="6.42578125" style="31" customWidth="1"/>
    <col min="10775" max="11003" width="11.42578125" style="31"/>
    <col min="11004" max="11004" width="1" style="31" customWidth="1"/>
    <col min="11005" max="11005" width="4.28515625" style="31" customWidth="1"/>
    <col min="11006" max="11006" width="34.7109375" style="31" customWidth="1"/>
    <col min="11007" max="11007" width="0" style="31" hidden="1" customWidth="1"/>
    <col min="11008" max="11008" width="20" style="31" customWidth="1"/>
    <col min="11009" max="11009" width="20.85546875" style="31" customWidth="1"/>
    <col min="11010" max="11010" width="25" style="31" customWidth="1"/>
    <col min="11011" max="11011" width="18.7109375" style="31" customWidth="1"/>
    <col min="11012" max="11012" width="29.7109375" style="31" customWidth="1"/>
    <col min="11013" max="11013" width="13.42578125" style="31" customWidth="1"/>
    <col min="11014" max="11014" width="13.85546875" style="31" customWidth="1"/>
    <col min="11015" max="11019" width="16.5703125" style="31" customWidth="1"/>
    <col min="11020" max="11020" width="20.5703125" style="31" customWidth="1"/>
    <col min="11021" max="11021" width="21.140625" style="31" customWidth="1"/>
    <col min="11022" max="11022" width="9.5703125" style="31" customWidth="1"/>
    <col min="11023" max="11023" width="0.42578125" style="31" customWidth="1"/>
    <col min="11024" max="11030" width="6.42578125" style="31" customWidth="1"/>
    <col min="11031" max="11259" width="11.42578125" style="31"/>
    <col min="11260" max="11260" width="1" style="31" customWidth="1"/>
    <col min="11261" max="11261" width="4.28515625" style="31" customWidth="1"/>
    <col min="11262" max="11262" width="34.7109375" style="31" customWidth="1"/>
    <col min="11263" max="11263" width="0" style="31" hidden="1" customWidth="1"/>
    <col min="11264" max="11264" width="20" style="31" customWidth="1"/>
    <col min="11265" max="11265" width="20.85546875" style="31" customWidth="1"/>
    <col min="11266" max="11266" width="25" style="31" customWidth="1"/>
    <col min="11267" max="11267" width="18.7109375" style="31" customWidth="1"/>
    <col min="11268" max="11268" width="29.7109375" style="31" customWidth="1"/>
    <col min="11269" max="11269" width="13.42578125" style="31" customWidth="1"/>
    <col min="11270" max="11270" width="13.85546875" style="31" customWidth="1"/>
    <col min="11271" max="11275" width="16.5703125" style="31" customWidth="1"/>
    <col min="11276" max="11276" width="20.5703125" style="31" customWidth="1"/>
    <col min="11277" max="11277" width="21.140625" style="31" customWidth="1"/>
    <col min="11278" max="11278" width="9.5703125" style="31" customWidth="1"/>
    <col min="11279" max="11279" width="0.42578125" style="31" customWidth="1"/>
    <col min="11280" max="11286" width="6.42578125" style="31" customWidth="1"/>
    <col min="11287" max="11515" width="11.42578125" style="31"/>
    <col min="11516" max="11516" width="1" style="31" customWidth="1"/>
    <col min="11517" max="11517" width="4.28515625" style="31" customWidth="1"/>
    <col min="11518" max="11518" width="34.7109375" style="31" customWidth="1"/>
    <col min="11519" max="11519" width="0" style="31" hidden="1" customWidth="1"/>
    <col min="11520" max="11520" width="20" style="31" customWidth="1"/>
    <col min="11521" max="11521" width="20.85546875" style="31" customWidth="1"/>
    <col min="11522" max="11522" width="25" style="31" customWidth="1"/>
    <col min="11523" max="11523" width="18.7109375" style="31" customWidth="1"/>
    <col min="11524" max="11524" width="29.7109375" style="31" customWidth="1"/>
    <col min="11525" max="11525" width="13.42578125" style="31" customWidth="1"/>
    <col min="11526" max="11526" width="13.85546875" style="31" customWidth="1"/>
    <col min="11527" max="11531" width="16.5703125" style="31" customWidth="1"/>
    <col min="11532" max="11532" width="20.5703125" style="31" customWidth="1"/>
    <col min="11533" max="11533" width="21.140625" style="31" customWidth="1"/>
    <col min="11534" max="11534" width="9.5703125" style="31" customWidth="1"/>
    <col min="11535" max="11535" width="0.42578125" style="31" customWidth="1"/>
    <col min="11536" max="11542" width="6.42578125" style="31" customWidth="1"/>
    <col min="11543" max="11771" width="11.42578125" style="31"/>
    <col min="11772" max="11772" width="1" style="31" customWidth="1"/>
    <col min="11773" max="11773" width="4.28515625" style="31" customWidth="1"/>
    <col min="11774" max="11774" width="34.7109375" style="31" customWidth="1"/>
    <col min="11775" max="11775" width="0" style="31" hidden="1" customWidth="1"/>
    <col min="11776" max="11776" width="20" style="31" customWidth="1"/>
    <col min="11777" max="11777" width="20.85546875" style="31" customWidth="1"/>
    <col min="11778" max="11778" width="25" style="31" customWidth="1"/>
    <col min="11779" max="11779" width="18.7109375" style="31" customWidth="1"/>
    <col min="11780" max="11780" width="29.7109375" style="31" customWidth="1"/>
    <col min="11781" max="11781" width="13.42578125" style="31" customWidth="1"/>
    <col min="11782" max="11782" width="13.85546875" style="31" customWidth="1"/>
    <col min="11783" max="11787" width="16.5703125" style="31" customWidth="1"/>
    <col min="11788" max="11788" width="20.5703125" style="31" customWidth="1"/>
    <col min="11789" max="11789" width="21.140625" style="31" customWidth="1"/>
    <col min="11790" max="11790" width="9.5703125" style="31" customWidth="1"/>
    <col min="11791" max="11791" width="0.42578125" style="31" customWidth="1"/>
    <col min="11792" max="11798" width="6.42578125" style="31" customWidth="1"/>
    <col min="11799" max="12027" width="11.42578125" style="31"/>
    <col min="12028" max="12028" width="1" style="31" customWidth="1"/>
    <col min="12029" max="12029" width="4.28515625" style="31" customWidth="1"/>
    <col min="12030" max="12030" width="34.7109375" style="31" customWidth="1"/>
    <col min="12031" max="12031" width="0" style="31" hidden="1" customWidth="1"/>
    <col min="12032" max="12032" width="20" style="31" customWidth="1"/>
    <col min="12033" max="12033" width="20.85546875" style="31" customWidth="1"/>
    <col min="12034" max="12034" width="25" style="31" customWidth="1"/>
    <col min="12035" max="12035" width="18.7109375" style="31" customWidth="1"/>
    <col min="12036" max="12036" width="29.7109375" style="31" customWidth="1"/>
    <col min="12037" max="12037" width="13.42578125" style="31" customWidth="1"/>
    <col min="12038" max="12038" width="13.85546875" style="31" customWidth="1"/>
    <col min="12039" max="12043" width="16.5703125" style="31" customWidth="1"/>
    <col min="12044" max="12044" width="20.5703125" style="31" customWidth="1"/>
    <col min="12045" max="12045" width="21.140625" style="31" customWidth="1"/>
    <col min="12046" max="12046" width="9.5703125" style="31" customWidth="1"/>
    <col min="12047" max="12047" width="0.42578125" style="31" customWidth="1"/>
    <col min="12048" max="12054" width="6.42578125" style="31" customWidth="1"/>
    <col min="12055" max="12283" width="11.42578125" style="31"/>
    <col min="12284" max="12284" width="1" style="31" customWidth="1"/>
    <col min="12285" max="12285" width="4.28515625" style="31" customWidth="1"/>
    <col min="12286" max="12286" width="34.7109375" style="31" customWidth="1"/>
    <col min="12287" max="12287" width="0" style="31" hidden="1" customWidth="1"/>
    <col min="12288" max="12288" width="20" style="31" customWidth="1"/>
    <col min="12289" max="12289" width="20.85546875" style="31" customWidth="1"/>
    <col min="12290" max="12290" width="25" style="31" customWidth="1"/>
    <col min="12291" max="12291" width="18.7109375" style="31" customWidth="1"/>
    <col min="12292" max="12292" width="29.7109375" style="31" customWidth="1"/>
    <col min="12293" max="12293" width="13.42578125" style="31" customWidth="1"/>
    <col min="12294" max="12294" width="13.85546875" style="31" customWidth="1"/>
    <col min="12295" max="12299" width="16.5703125" style="31" customWidth="1"/>
    <col min="12300" max="12300" width="20.5703125" style="31" customWidth="1"/>
    <col min="12301" max="12301" width="21.140625" style="31" customWidth="1"/>
    <col min="12302" max="12302" width="9.5703125" style="31" customWidth="1"/>
    <col min="12303" max="12303" width="0.42578125" style="31" customWidth="1"/>
    <col min="12304" max="12310" width="6.42578125" style="31" customWidth="1"/>
    <col min="12311" max="12539" width="11.42578125" style="31"/>
    <col min="12540" max="12540" width="1" style="31" customWidth="1"/>
    <col min="12541" max="12541" width="4.28515625" style="31" customWidth="1"/>
    <col min="12542" max="12542" width="34.7109375" style="31" customWidth="1"/>
    <col min="12543" max="12543" width="0" style="31" hidden="1" customWidth="1"/>
    <col min="12544" max="12544" width="20" style="31" customWidth="1"/>
    <col min="12545" max="12545" width="20.85546875" style="31" customWidth="1"/>
    <col min="12546" max="12546" width="25" style="31" customWidth="1"/>
    <col min="12547" max="12547" width="18.7109375" style="31" customWidth="1"/>
    <col min="12548" max="12548" width="29.7109375" style="31" customWidth="1"/>
    <col min="12549" max="12549" width="13.42578125" style="31" customWidth="1"/>
    <col min="12550" max="12550" width="13.85546875" style="31" customWidth="1"/>
    <col min="12551" max="12555" width="16.5703125" style="31" customWidth="1"/>
    <col min="12556" max="12556" width="20.5703125" style="31" customWidth="1"/>
    <col min="12557" max="12557" width="21.140625" style="31" customWidth="1"/>
    <col min="12558" max="12558" width="9.5703125" style="31" customWidth="1"/>
    <col min="12559" max="12559" width="0.42578125" style="31" customWidth="1"/>
    <col min="12560" max="12566" width="6.42578125" style="31" customWidth="1"/>
    <col min="12567" max="12795" width="11.42578125" style="31"/>
    <col min="12796" max="12796" width="1" style="31" customWidth="1"/>
    <col min="12797" max="12797" width="4.28515625" style="31" customWidth="1"/>
    <col min="12798" max="12798" width="34.7109375" style="31" customWidth="1"/>
    <col min="12799" max="12799" width="0" style="31" hidden="1" customWidth="1"/>
    <col min="12800" max="12800" width="20" style="31" customWidth="1"/>
    <col min="12801" max="12801" width="20.85546875" style="31" customWidth="1"/>
    <col min="12802" max="12802" width="25" style="31" customWidth="1"/>
    <col min="12803" max="12803" width="18.7109375" style="31" customWidth="1"/>
    <col min="12804" max="12804" width="29.7109375" style="31" customWidth="1"/>
    <col min="12805" max="12805" width="13.42578125" style="31" customWidth="1"/>
    <col min="12806" max="12806" width="13.85546875" style="31" customWidth="1"/>
    <col min="12807" max="12811" width="16.5703125" style="31" customWidth="1"/>
    <col min="12812" max="12812" width="20.5703125" style="31" customWidth="1"/>
    <col min="12813" max="12813" width="21.140625" style="31" customWidth="1"/>
    <col min="12814" max="12814" width="9.5703125" style="31" customWidth="1"/>
    <col min="12815" max="12815" width="0.42578125" style="31" customWidth="1"/>
    <col min="12816" max="12822" width="6.42578125" style="31" customWidth="1"/>
    <col min="12823" max="13051" width="11.42578125" style="31"/>
    <col min="13052" max="13052" width="1" style="31" customWidth="1"/>
    <col min="13053" max="13053" width="4.28515625" style="31" customWidth="1"/>
    <col min="13054" max="13054" width="34.7109375" style="31" customWidth="1"/>
    <col min="13055" max="13055" width="0" style="31" hidden="1" customWidth="1"/>
    <col min="13056" max="13056" width="20" style="31" customWidth="1"/>
    <col min="13057" max="13057" width="20.85546875" style="31" customWidth="1"/>
    <col min="13058" max="13058" width="25" style="31" customWidth="1"/>
    <col min="13059" max="13059" width="18.7109375" style="31" customWidth="1"/>
    <col min="13060" max="13060" width="29.7109375" style="31" customWidth="1"/>
    <col min="13061" max="13061" width="13.42578125" style="31" customWidth="1"/>
    <col min="13062" max="13062" width="13.85546875" style="31" customWidth="1"/>
    <col min="13063" max="13067" width="16.5703125" style="31" customWidth="1"/>
    <col min="13068" max="13068" width="20.5703125" style="31" customWidth="1"/>
    <col min="13069" max="13069" width="21.140625" style="31" customWidth="1"/>
    <col min="13070" max="13070" width="9.5703125" style="31" customWidth="1"/>
    <col min="13071" max="13071" width="0.42578125" style="31" customWidth="1"/>
    <col min="13072" max="13078" width="6.42578125" style="31" customWidth="1"/>
    <col min="13079" max="13307" width="11.42578125" style="31"/>
    <col min="13308" max="13308" width="1" style="31" customWidth="1"/>
    <col min="13309" max="13309" width="4.28515625" style="31" customWidth="1"/>
    <col min="13310" max="13310" width="34.7109375" style="31" customWidth="1"/>
    <col min="13311" max="13311" width="0" style="31" hidden="1" customWidth="1"/>
    <col min="13312" max="13312" width="20" style="31" customWidth="1"/>
    <col min="13313" max="13313" width="20.85546875" style="31" customWidth="1"/>
    <col min="13314" max="13314" width="25" style="31" customWidth="1"/>
    <col min="13315" max="13315" width="18.7109375" style="31" customWidth="1"/>
    <col min="13316" max="13316" width="29.7109375" style="31" customWidth="1"/>
    <col min="13317" max="13317" width="13.42578125" style="31" customWidth="1"/>
    <col min="13318" max="13318" width="13.85546875" style="31" customWidth="1"/>
    <col min="13319" max="13323" width="16.5703125" style="31" customWidth="1"/>
    <col min="13324" max="13324" width="20.5703125" style="31" customWidth="1"/>
    <col min="13325" max="13325" width="21.140625" style="31" customWidth="1"/>
    <col min="13326" max="13326" width="9.5703125" style="31" customWidth="1"/>
    <col min="13327" max="13327" width="0.42578125" style="31" customWidth="1"/>
    <col min="13328" max="13334" width="6.42578125" style="31" customWidth="1"/>
    <col min="13335" max="13563" width="11.42578125" style="31"/>
    <col min="13564" max="13564" width="1" style="31" customWidth="1"/>
    <col min="13565" max="13565" width="4.28515625" style="31" customWidth="1"/>
    <col min="13566" max="13566" width="34.7109375" style="31" customWidth="1"/>
    <col min="13567" max="13567" width="0" style="31" hidden="1" customWidth="1"/>
    <col min="13568" max="13568" width="20" style="31" customWidth="1"/>
    <col min="13569" max="13569" width="20.85546875" style="31" customWidth="1"/>
    <col min="13570" max="13570" width="25" style="31" customWidth="1"/>
    <col min="13571" max="13571" width="18.7109375" style="31" customWidth="1"/>
    <col min="13572" max="13572" width="29.7109375" style="31" customWidth="1"/>
    <col min="13573" max="13573" width="13.42578125" style="31" customWidth="1"/>
    <col min="13574" max="13574" width="13.85546875" style="31" customWidth="1"/>
    <col min="13575" max="13579" width="16.5703125" style="31" customWidth="1"/>
    <col min="13580" max="13580" width="20.5703125" style="31" customWidth="1"/>
    <col min="13581" max="13581" width="21.140625" style="31" customWidth="1"/>
    <col min="13582" max="13582" width="9.5703125" style="31" customWidth="1"/>
    <col min="13583" max="13583" width="0.42578125" style="31" customWidth="1"/>
    <col min="13584" max="13590" width="6.42578125" style="31" customWidth="1"/>
    <col min="13591" max="13819" width="11.42578125" style="31"/>
    <col min="13820" max="13820" width="1" style="31" customWidth="1"/>
    <col min="13821" max="13821" width="4.28515625" style="31" customWidth="1"/>
    <col min="13822" max="13822" width="34.7109375" style="31" customWidth="1"/>
    <col min="13823" max="13823" width="0" style="31" hidden="1" customWidth="1"/>
    <col min="13824" max="13824" width="20" style="31" customWidth="1"/>
    <col min="13825" max="13825" width="20.85546875" style="31" customWidth="1"/>
    <col min="13826" max="13826" width="25" style="31" customWidth="1"/>
    <col min="13827" max="13827" width="18.7109375" style="31" customWidth="1"/>
    <col min="13828" max="13828" width="29.7109375" style="31" customWidth="1"/>
    <col min="13829" max="13829" width="13.42578125" style="31" customWidth="1"/>
    <col min="13830" max="13830" width="13.85546875" style="31" customWidth="1"/>
    <col min="13831" max="13835" width="16.5703125" style="31" customWidth="1"/>
    <col min="13836" max="13836" width="20.5703125" style="31" customWidth="1"/>
    <col min="13837" max="13837" width="21.140625" style="31" customWidth="1"/>
    <col min="13838" max="13838" width="9.5703125" style="31" customWidth="1"/>
    <col min="13839" max="13839" width="0.42578125" style="31" customWidth="1"/>
    <col min="13840" max="13846" width="6.42578125" style="31" customWidth="1"/>
    <col min="13847" max="14075" width="11.42578125" style="31"/>
    <col min="14076" max="14076" width="1" style="31" customWidth="1"/>
    <col min="14077" max="14077" width="4.28515625" style="31" customWidth="1"/>
    <col min="14078" max="14078" width="34.7109375" style="31" customWidth="1"/>
    <col min="14079" max="14079" width="0" style="31" hidden="1" customWidth="1"/>
    <col min="14080" max="14080" width="20" style="31" customWidth="1"/>
    <col min="14081" max="14081" width="20.85546875" style="31" customWidth="1"/>
    <col min="14082" max="14082" width="25" style="31" customWidth="1"/>
    <col min="14083" max="14083" width="18.7109375" style="31" customWidth="1"/>
    <col min="14084" max="14084" width="29.7109375" style="31" customWidth="1"/>
    <col min="14085" max="14085" width="13.42578125" style="31" customWidth="1"/>
    <col min="14086" max="14086" width="13.85546875" style="31" customWidth="1"/>
    <col min="14087" max="14091" width="16.5703125" style="31" customWidth="1"/>
    <col min="14092" max="14092" width="20.5703125" style="31" customWidth="1"/>
    <col min="14093" max="14093" width="21.140625" style="31" customWidth="1"/>
    <col min="14094" max="14094" width="9.5703125" style="31" customWidth="1"/>
    <col min="14095" max="14095" width="0.42578125" style="31" customWidth="1"/>
    <col min="14096" max="14102" width="6.42578125" style="31" customWidth="1"/>
    <col min="14103" max="14331" width="11.42578125" style="31"/>
    <col min="14332" max="14332" width="1" style="31" customWidth="1"/>
    <col min="14333" max="14333" width="4.28515625" style="31" customWidth="1"/>
    <col min="14334" max="14334" width="34.7109375" style="31" customWidth="1"/>
    <col min="14335" max="14335" width="0" style="31" hidden="1" customWidth="1"/>
    <col min="14336" max="14336" width="20" style="31" customWidth="1"/>
    <col min="14337" max="14337" width="20.85546875" style="31" customWidth="1"/>
    <col min="14338" max="14338" width="25" style="31" customWidth="1"/>
    <col min="14339" max="14339" width="18.7109375" style="31" customWidth="1"/>
    <col min="14340" max="14340" width="29.7109375" style="31" customWidth="1"/>
    <col min="14341" max="14341" width="13.42578125" style="31" customWidth="1"/>
    <col min="14342" max="14342" width="13.85546875" style="31" customWidth="1"/>
    <col min="14343" max="14347" width="16.5703125" style="31" customWidth="1"/>
    <col min="14348" max="14348" width="20.5703125" style="31" customWidth="1"/>
    <col min="14349" max="14349" width="21.140625" style="31" customWidth="1"/>
    <col min="14350" max="14350" width="9.5703125" style="31" customWidth="1"/>
    <col min="14351" max="14351" width="0.42578125" style="31" customWidth="1"/>
    <col min="14352" max="14358" width="6.42578125" style="31" customWidth="1"/>
    <col min="14359" max="14587" width="11.42578125" style="31"/>
    <col min="14588" max="14588" width="1" style="31" customWidth="1"/>
    <col min="14589" max="14589" width="4.28515625" style="31" customWidth="1"/>
    <col min="14590" max="14590" width="34.7109375" style="31" customWidth="1"/>
    <col min="14591" max="14591" width="0" style="31" hidden="1" customWidth="1"/>
    <col min="14592" max="14592" width="20" style="31" customWidth="1"/>
    <col min="14593" max="14593" width="20.85546875" style="31" customWidth="1"/>
    <col min="14594" max="14594" width="25" style="31" customWidth="1"/>
    <col min="14595" max="14595" width="18.7109375" style="31" customWidth="1"/>
    <col min="14596" max="14596" width="29.7109375" style="31" customWidth="1"/>
    <col min="14597" max="14597" width="13.42578125" style="31" customWidth="1"/>
    <col min="14598" max="14598" width="13.85546875" style="31" customWidth="1"/>
    <col min="14599" max="14603" width="16.5703125" style="31" customWidth="1"/>
    <col min="14604" max="14604" width="20.5703125" style="31" customWidth="1"/>
    <col min="14605" max="14605" width="21.140625" style="31" customWidth="1"/>
    <col min="14606" max="14606" width="9.5703125" style="31" customWidth="1"/>
    <col min="14607" max="14607" width="0.42578125" style="31" customWidth="1"/>
    <col min="14608" max="14614" width="6.42578125" style="31" customWidth="1"/>
    <col min="14615" max="14843" width="11.42578125" style="31"/>
    <col min="14844" max="14844" width="1" style="31" customWidth="1"/>
    <col min="14845" max="14845" width="4.28515625" style="31" customWidth="1"/>
    <col min="14846" max="14846" width="34.7109375" style="31" customWidth="1"/>
    <col min="14847" max="14847" width="0" style="31" hidden="1" customWidth="1"/>
    <col min="14848" max="14848" width="20" style="31" customWidth="1"/>
    <col min="14849" max="14849" width="20.85546875" style="31" customWidth="1"/>
    <col min="14850" max="14850" width="25" style="31" customWidth="1"/>
    <col min="14851" max="14851" width="18.7109375" style="31" customWidth="1"/>
    <col min="14852" max="14852" width="29.7109375" style="31" customWidth="1"/>
    <col min="14853" max="14853" width="13.42578125" style="31" customWidth="1"/>
    <col min="14854" max="14854" width="13.85546875" style="31" customWidth="1"/>
    <col min="14855" max="14859" width="16.5703125" style="31" customWidth="1"/>
    <col min="14860" max="14860" width="20.5703125" style="31" customWidth="1"/>
    <col min="14861" max="14861" width="21.140625" style="31" customWidth="1"/>
    <col min="14862" max="14862" width="9.5703125" style="31" customWidth="1"/>
    <col min="14863" max="14863" width="0.42578125" style="31" customWidth="1"/>
    <col min="14864" max="14870" width="6.42578125" style="31" customWidth="1"/>
    <col min="14871" max="15099" width="11.42578125" style="31"/>
    <col min="15100" max="15100" width="1" style="31" customWidth="1"/>
    <col min="15101" max="15101" width="4.28515625" style="31" customWidth="1"/>
    <col min="15102" max="15102" width="34.7109375" style="31" customWidth="1"/>
    <col min="15103" max="15103" width="0" style="31" hidden="1" customWidth="1"/>
    <col min="15104" max="15104" width="20" style="31" customWidth="1"/>
    <col min="15105" max="15105" width="20.85546875" style="31" customWidth="1"/>
    <col min="15106" max="15106" width="25" style="31" customWidth="1"/>
    <col min="15107" max="15107" width="18.7109375" style="31" customWidth="1"/>
    <col min="15108" max="15108" width="29.7109375" style="31" customWidth="1"/>
    <col min="15109" max="15109" width="13.42578125" style="31" customWidth="1"/>
    <col min="15110" max="15110" width="13.85546875" style="31" customWidth="1"/>
    <col min="15111" max="15115" width="16.5703125" style="31" customWidth="1"/>
    <col min="15116" max="15116" width="20.5703125" style="31" customWidth="1"/>
    <col min="15117" max="15117" width="21.140625" style="31" customWidth="1"/>
    <col min="15118" max="15118" width="9.5703125" style="31" customWidth="1"/>
    <col min="15119" max="15119" width="0.42578125" style="31" customWidth="1"/>
    <col min="15120" max="15126" width="6.42578125" style="31" customWidth="1"/>
    <col min="15127" max="15355" width="11.42578125" style="31"/>
    <col min="15356" max="15356" width="1" style="31" customWidth="1"/>
    <col min="15357" max="15357" width="4.28515625" style="31" customWidth="1"/>
    <col min="15358" max="15358" width="34.7109375" style="31" customWidth="1"/>
    <col min="15359" max="15359" width="0" style="31" hidden="1" customWidth="1"/>
    <col min="15360" max="15360" width="20" style="31" customWidth="1"/>
    <col min="15361" max="15361" width="20.85546875" style="31" customWidth="1"/>
    <col min="15362" max="15362" width="25" style="31" customWidth="1"/>
    <col min="15363" max="15363" width="18.7109375" style="31" customWidth="1"/>
    <col min="15364" max="15364" width="29.7109375" style="31" customWidth="1"/>
    <col min="15365" max="15365" width="13.42578125" style="31" customWidth="1"/>
    <col min="15366" max="15366" width="13.85546875" style="31" customWidth="1"/>
    <col min="15367" max="15371" width="16.5703125" style="31" customWidth="1"/>
    <col min="15372" max="15372" width="20.5703125" style="31" customWidth="1"/>
    <col min="15373" max="15373" width="21.140625" style="31" customWidth="1"/>
    <col min="15374" max="15374" width="9.5703125" style="31" customWidth="1"/>
    <col min="15375" max="15375" width="0.42578125" style="31" customWidth="1"/>
    <col min="15376" max="15382" width="6.42578125" style="31" customWidth="1"/>
    <col min="15383" max="15611" width="11.42578125" style="31"/>
    <col min="15612" max="15612" width="1" style="31" customWidth="1"/>
    <col min="15613" max="15613" width="4.28515625" style="31" customWidth="1"/>
    <col min="15614" max="15614" width="34.7109375" style="31" customWidth="1"/>
    <col min="15615" max="15615" width="0" style="31" hidden="1" customWidth="1"/>
    <col min="15616" max="15616" width="20" style="31" customWidth="1"/>
    <col min="15617" max="15617" width="20.85546875" style="31" customWidth="1"/>
    <col min="15618" max="15618" width="25" style="31" customWidth="1"/>
    <col min="15619" max="15619" width="18.7109375" style="31" customWidth="1"/>
    <col min="15620" max="15620" width="29.7109375" style="31" customWidth="1"/>
    <col min="15621" max="15621" width="13.42578125" style="31" customWidth="1"/>
    <col min="15622" max="15622" width="13.85546875" style="31" customWidth="1"/>
    <col min="15623" max="15627" width="16.5703125" style="31" customWidth="1"/>
    <col min="15628" max="15628" width="20.5703125" style="31" customWidth="1"/>
    <col min="15629" max="15629" width="21.140625" style="31" customWidth="1"/>
    <col min="15630" max="15630" width="9.5703125" style="31" customWidth="1"/>
    <col min="15631" max="15631" width="0.42578125" style="31" customWidth="1"/>
    <col min="15632" max="15638" width="6.42578125" style="31" customWidth="1"/>
    <col min="15639" max="15867" width="11.42578125" style="31"/>
    <col min="15868" max="15868" width="1" style="31" customWidth="1"/>
    <col min="15869" max="15869" width="4.28515625" style="31" customWidth="1"/>
    <col min="15870" max="15870" width="34.7109375" style="31" customWidth="1"/>
    <col min="15871" max="15871" width="0" style="31" hidden="1" customWidth="1"/>
    <col min="15872" max="15872" width="20" style="31" customWidth="1"/>
    <col min="15873" max="15873" width="20.85546875" style="31" customWidth="1"/>
    <col min="15874" max="15874" width="25" style="31" customWidth="1"/>
    <col min="15875" max="15875" width="18.7109375" style="31" customWidth="1"/>
    <col min="15876" max="15876" width="29.7109375" style="31" customWidth="1"/>
    <col min="15877" max="15877" width="13.42578125" style="31" customWidth="1"/>
    <col min="15878" max="15878" width="13.85546875" style="31" customWidth="1"/>
    <col min="15879" max="15883" width="16.5703125" style="31" customWidth="1"/>
    <col min="15884" max="15884" width="20.5703125" style="31" customWidth="1"/>
    <col min="15885" max="15885" width="21.140625" style="31" customWidth="1"/>
    <col min="15886" max="15886" width="9.5703125" style="31" customWidth="1"/>
    <col min="15887" max="15887" width="0.42578125" style="31" customWidth="1"/>
    <col min="15888" max="15894" width="6.42578125" style="31" customWidth="1"/>
    <col min="15895" max="16123" width="11.42578125" style="31"/>
    <col min="16124" max="16124" width="1" style="31" customWidth="1"/>
    <col min="16125" max="16125" width="4.28515625" style="31" customWidth="1"/>
    <col min="16126" max="16126" width="34.7109375" style="31" customWidth="1"/>
    <col min="16127" max="16127" width="0" style="31" hidden="1" customWidth="1"/>
    <col min="16128" max="16128" width="20" style="31" customWidth="1"/>
    <col min="16129" max="16129" width="20.85546875" style="31" customWidth="1"/>
    <col min="16130" max="16130" width="25" style="31" customWidth="1"/>
    <col min="16131" max="16131" width="18.7109375" style="31" customWidth="1"/>
    <col min="16132" max="16132" width="29.7109375" style="31" customWidth="1"/>
    <col min="16133" max="16133" width="13.42578125" style="31" customWidth="1"/>
    <col min="16134" max="16134" width="13.85546875" style="31" customWidth="1"/>
    <col min="16135" max="16139" width="16.5703125" style="31" customWidth="1"/>
    <col min="16140" max="16140" width="20.5703125" style="31" customWidth="1"/>
    <col min="16141" max="16141" width="21.140625" style="31" customWidth="1"/>
    <col min="16142" max="16142" width="9.5703125" style="31" customWidth="1"/>
    <col min="16143" max="16143" width="0.42578125" style="31" customWidth="1"/>
    <col min="16144" max="16150" width="6.42578125" style="31" customWidth="1"/>
    <col min="16151" max="16371" width="11.42578125" style="31"/>
    <col min="16372" max="16384" width="11.42578125" style="31" customWidth="1"/>
  </cols>
  <sheetData>
    <row r="2" spans="1:16" ht="26.25" x14ac:dyDescent="0.25">
      <c r="B2" s="1159" t="s">
        <v>2</v>
      </c>
      <c r="C2" s="1160"/>
      <c r="D2" s="1160"/>
      <c r="E2" s="1160"/>
      <c r="F2" s="1160"/>
      <c r="G2" s="1160"/>
      <c r="H2" s="1160"/>
      <c r="I2" s="1160"/>
      <c r="J2" s="1160"/>
      <c r="K2" s="1160"/>
      <c r="L2" s="1160"/>
      <c r="M2" s="1160"/>
      <c r="N2" s="1160"/>
      <c r="O2" s="1160"/>
      <c r="P2" s="1160"/>
    </row>
    <row r="4" spans="1:16" ht="26.25" x14ac:dyDescent="0.25">
      <c r="B4" s="1161" t="s">
        <v>3</v>
      </c>
      <c r="C4" s="1161"/>
      <c r="D4" s="1161"/>
      <c r="E4" s="1161"/>
      <c r="F4" s="1161"/>
      <c r="G4" s="1161"/>
      <c r="H4" s="1161"/>
      <c r="I4" s="1161"/>
      <c r="J4" s="1161"/>
      <c r="K4" s="1161"/>
      <c r="L4" s="1161"/>
      <c r="M4" s="1161"/>
      <c r="N4" s="1161"/>
      <c r="O4" s="1161"/>
      <c r="P4" s="1161"/>
    </row>
    <row r="5" spans="1:16" s="59" customFormat="1" ht="20.25" x14ac:dyDescent="0.3">
      <c r="A5" s="1162" t="s">
        <v>4</v>
      </c>
      <c r="B5" s="1162"/>
      <c r="C5" s="1162"/>
      <c r="D5" s="1162"/>
      <c r="E5" s="1162"/>
      <c r="F5" s="1162"/>
      <c r="G5" s="1162"/>
      <c r="H5" s="1162"/>
      <c r="I5" s="1162"/>
      <c r="J5" s="1162"/>
      <c r="K5" s="1162"/>
      <c r="L5" s="1162"/>
    </row>
    <row r="6" spans="1:16" ht="15" thickBot="1" x14ac:dyDescent="0.3"/>
    <row r="7" spans="1:16" ht="21" thickBot="1" x14ac:dyDescent="0.3">
      <c r="B7" s="12" t="s">
        <v>5</v>
      </c>
      <c r="C7" s="1075" t="s">
        <v>1784</v>
      </c>
      <c r="D7" s="1075"/>
      <c r="E7" s="1075"/>
      <c r="F7" s="1075"/>
      <c r="G7" s="1075"/>
      <c r="H7" s="1075"/>
      <c r="I7" s="1075"/>
      <c r="J7" s="1075"/>
      <c r="K7" s="1075"/>
      <c r="L7" s="1075"/>
      <c r="M7" s="1075"/>
      <c r="N7" s="1076"/>
    </row>
    <row r="8" spans="1:16" ht="15.75" thickBot="1" x14ac:dyDescent="0.3">
      <c r="B8" s="13" t="s">
        <v>6</v>
      </c>
      <c r="C8" s="1075"/>
      <c r="D8" s="1075"/>
      <c r="E8" s="1075"/>
      <c r="F8" s="1075"/>
      <c r="G8" s="1075"/>
      <c r="H8" s="1075"/>
      <c r="I8" s="1075"/>
      <c r="J8" s="1075"/>
      <c r="K8" s="1075"/>
      <c r="L8" s="1075"/>
      <c r="M8" s="1075"/>
      <c r="N8" s="1076"/>
    </row>
    <row r="9" spans="1:16" ht="15.75" thickBot="1" x14ac:dyDescent="0.3">
      <c r="B9" s="13" t="s">
        <v>7</v>
      </c>
      <c r="C9" s="1075"/>
      <c r="D9" s="1075"/>
      <c r="E9" s="1075"/>
      <c r="F9" s="1075"/>
      <c r="G9" s="1075"/>
      <c r="H9" s="1075"/>
      <c r="I9" s="1075"/>
      <c r="J9" s="1075"/>
      <c r="K9" s="1075"/>
      <c r="L9" s="1075"/>
      <c r="M9" s="1075"/>
      <c r="N9" s="1076"/>
    </row>
    <row r="10" spans="1:16" ht="15.75" thickBot="1" x14ac:dyDescent="0.3">
      <c r="B10" s="13" t="s">
        <v>8</v>
      </c>
      <c r="C10" s="1075"/>
      <c r="D10" s="1075"/>
      <c r="E10" s="1075"/>
      <c r="F10" s="1075"/>
      <c r="G10" s="1075"/>
      <c r="H10" s="1075"/>
      <c r="I10" s="1075"/>
      <c r="J10" s="1075"/>
      <c r="K10" s="1075"/>
      <c r="L10" s="1075"/>
      <c r="M10" s="1075"/>
      <c r="N10" s="1076"/>
    </row>
    <row r="11" spans="1:16" ht="15.75" thickBot="1" x14ac:dyDescent="0.3">
      <c r="B11" s="13" t="s">
        <v>9</v>
      </c>
      <c r="C11" s="1077">
        <v>5</v>
      </c>
      <c r="D11" s="1077"/>
      <c r="E11" s="1078"/>
      <c r="F11" s="60"/>
      <c r="G11" s="60"/>
      <c r="H11" s="60"/>
      <c r="I11" s="60"/>
      <c r="J11" s="60"/>
      <c r="K11" s="60"/>
      <c r="L11" s="60"/>
      <c r="M11" s="60"/>
      <c r="N11" s="61"/>
    </row>
    <row r="12" spans="1:16" ht="15.75" thickBot="1" x14ac:dyDescent="0.3">
      <c r="B12" s="14" t="s">
        <v>10</v>
      </c>
      <c r="C12" s="38">
        <v>42023</v>
      </c>
      <c r="D12" s="207"/>
      <c r="E12" s="207"/>
      <c r="F12" s="207"/>
      <c r="G12" s="207"/>
      <c r="H12" s="207"/>
      <c r="I12" s="207"/>
      <c r="J12" s="207"/>
      <c r="K12" s="207"/>
      <c r="L12" s="207"/>
      <c r="M12" s="207"/>
      <c r="N12" s="208"/>
    </row>
    <row r="13" spans="1:16" ht="15.75" x14ac:dyDescent="0.25">
      <c r="B13" s="15"/>
      <c r="C13" s="39"/>
      <c r="D13" s="16"/>
      <c r="E13" s="16"/>
      <c r="F13" s="16"/>
      <c r="G13" s="16"/>
      <c r="H13" s="16"/>
      <c r="I13" s="62"/>
      <c r="J13" s="62"/>
      <c r="K13" s="62"/>
      <c r="L13" s="62"/>
      <c r="M13" s="62"/>
      <c r="N13" s="16"/>
    </row>
    <row r="14" spans="1:16" ht="15" x14ac:dyDescent="0.25">
      <c r="I14" s="62"/>
      <c r="J14" s="62"/>
      <c r="K14" s="62"/>
      <c r="L14" s="62"/>
      <c r="M14" s="62"/>
      <c r="N14" s="63"/>
    </row>
    <row r="15" spans="1:16" ht="15" x14ac:dyDescent="0.25">
      <c r="B15" s="1071" t="s">
        <v>11</v>
      </c>
      <c r="C15" s="1071"/>
      <c r="D15" s="205" t="s">
        <v>12</v>
      </c>
      <c r="E15" s="205" t="s">
        <v>13</v>
      </c>
      <c r="F15" s="205" t="s">
        <v>14</v>
      </c>
      <c r="G15" s="64"/>
      <c r="I15" s="40"/>
      <c r="J15" s="40"/>
      <c r="K15" s="40"/>
      <c r="L15" s="40"/>
      <c r="M15" s="40"/>
      <c r="N15" s="63"/>
    </row>
    <row r="16" spans="1:16" ht="15" x14ac:dyDescent="0.25">
      <c r="B16" s="1071"/>
      <c r="C16" s="1071"/>
      <c r="D16" s="205">
        <v>5</v>
      </c>
      <c r="E16" s="65" t="s">
        <v>1785</v>
      </c>
      <c r="F16" s="65">
        <v>95</v>
      </c>
      <c r="G16" s="66"/>
      <c r="I16" s="41"/>
      <c r="J16" s="41"/>
      <c r="K16" s="41"/>
      <c r="L16" s="41"/>
      <c r="M16" s="41"/>
      <c r="N16" s="63"/>
    </row>
    <row r="17" spans="1:14" ht="15" x14ac:dyDescent="0.25">
      <c r="B17" s="1071"/>
      <c r="C17" s="1071"/>
      <c r="D17" s="205"/>
      <c r="E17" s="65"/>
      <c r="F17" s="65"/>
      <c r="G17" s="66"/>
      <c r="I17" s="41"/>
      <c r="J17" s="41"/>
      <c r="K17" s="41"/>
      <c r="L17" s="41"/>
      <c r="M17" s="41"/>
      <c r="N17" s="63"/>
    </row>
    <row r="18" spans="1:14" ht="15" x14ac:dyDescent="0.25">
      <c r="B18" s="1071"/>
      <c r="C18" s="1071"/>
      <c r="D18" s="205"/>
      <c r="E18" s="65"/>
      <c r="F18" s="65"/>
      <c r="G18" s="66"/>
      <c r="I18" s="41"/>
      <c r="J18" s="41"/>
      <c r="K18" s="41"/>
      <c r="L18" s="41"/>
      <c r="M18" s="41"/>
      <c r="N18" s="63"/>
    </row>
    <row r="19" spans="1:14" ht="15" x14ac:dyDescent="0.25">
      <c r="B19" s="1071"/>
      <c r="C19" s="1071"/>
      <c r="D19" s="205"/>
      <c r="E19" s="67"/>
      <c r="F19" s="65"/>
      <c r="G19" s="66"/>
      <c r="H19" s="42"/>
      <c r="I19" s="41"/>
      <c r="J19" s="41"/>
      <c r="K19" s="41"/>
      <c r="L19" s="41"/>
      <c r="M19" s="41"/>
      <c r="N19" s="68"/>
    </row>
    <row r="20" spans="1:14" ht="15" x14ac:dyDescent="0.25">
      <c r="B20" s="1071"/>
      <c r="C20" s="1071"/>
      <c r="D20" s="205"/>
      <c r="E20" s="67"/>
      <c r="F20" s="65"/>
      <c r="G20" s="66"/>
      <c r="H20" s="42"/>
      <c r="I20" s="43"/>
      <c r="J20" s="43"/>
      <c r="K20" s="43"/>
      <c r="L20" s="43"/>
      <c r="M20" s="43"/>
      <c r="N20" s="68"/>
    </row>
    <row r="21" spans="1:14" ht="15" x14ac:dyDescent="0.25">
      <c r="B21" s="1071"/>
      <c r="C21" s="1071"/>
      <c r="D21" s="205"/>
      <c r="E21" s="67"/>
      <c r="F21" s="65"/>
      <c r="G21" s="66"/>
      <c r="H21" s="42"/>
      <c r="I21" s="62"/>
      <c r="J21" s="62"/>
      <c r="K21" s="62"/>
      <c r="L21" s="62"/>
      <c r="M21" s="62"/>
      <c r="N21" s="68"/>
    </row>
    <row r="22" spans="1:14" ht="15" x14ac:dyDescent="0.25">
      <c r="B22" s="1071"/>
      <c r="C22" s="1071"/>
      <c r="D22" s="205"/>
      <c r="E22" s="67"/>
      <c r="F22" s="65"/>
      <c r="G22" s="66"/>
      <c r="H22" s="42"/>
      <c r="I22" s="62"/>
      <c r="J22" s="62"/>
      <c r="K22" s="62"/>
      <c r="L22" s="62"/>
      <c r="M22" s="62"/>
      <c r="N22" s="68"/>
    </row>
    <row r="23" spans="1:14" ht="15.75" thickBot="1" x14ac:dyDescent="0.3">
      <c r="B23" s="1056" t="s">
        <v>15</v>
      </c>
      <c r="C23" s="1058"/>
      <c r="D23" s="205"/>
      <c r="E23" s="65" t="s">
        <v>1785</v>
      </c>
      <c r="F23" s="65">
        <f>SUM(F16:F22)</f>
        <v>95</v>
      </c>
      <c r="G23" s="66"/>
      <c r="H23" s="42"/>
      <c r="I23" s="62"/>
      <c r="J23" s="62"/>
      <c r="K23" s="62"/>
      <c r="L23" s="62"/>
      <c r="M23" s="62"/>
      <c r="N23" s="68"/>
    </row>
    <row r="24" spans="1:14" ht="43.5" thickBot="1" x14ac:dyDescent="0.3">
      <c r="A24" s="35"/>
      <c r="B24" s="212" t="s">
        <v>16</v>
      </c>
      <c r="C24" s="212" t="s">
        <v>17</v>
      </c>
      <c r="E24" s="40"/>
      <c r="F24" s="40"/>
      <c r="G24" s="40"/>
      <c r="H24" s="40"/>
      <c r="I24" s="36"/>
      <c r="J24" s="36"/>
      <c r="K24" s="36"/>
      <c r="L24" s="36"/>
      <c r="M24" s="36"/>
    </row>
    <row r="25" spans="1:14" ht="15.75" thickBot="1" x14ac:dyDescent="0.3">
      <c r="A25" s="70">
        <v>1</v>
      </c>
      <c r="C25" s="71">
        <f>+F23*80%</f>
        <v>76</v>
      </c>
      <c r="D25" s="41"/>
      <c r="E25" s="72" t="str">
        <f>E23</f>
        <v>2.77.235.650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205" t="s">
        <v>19</v>
      </c>
      <c r="C30" s="205" t="s">
        <v>0</v>
      </c>
      <c r="D30" s="205" t="s">
        <v>20</v>
      </c>
      <c r="E30" s="59"/>
      <c r="F30" s="59"/>
      <c r="G30" s="59"/>
      <c r="H30" s="59"/>
      <c r="I30" s="62"/>
      <c r="J30" s="62"/>
      <c r="K30" s="62"/>
      <c r="L30" s="62"/>
      <c r="M30" s="62"/>
      <c r="N30" s="63"/>
    </row>
    <row r="31" spans="1:14" ht="15" x14ac:dyDescent="0.2">
      <c r="A31" s="74"/>
      <c r="B31" s="213" t="s">
        <v>22</v>
      </c>
      <c r="C31" s="204" t="s">
        <v>23</v>
      </c>
      <c r="D31" s="213"/>
      <c r="E31" s="59"/>
      <c r="F31" s="59"/>
      <c r="G31" s="59"/>
      <c r="H31" s="59"/>
      <c r="I31" s="62"/>
      <c r="J31" s="62"/>
      <c r="K31" s="62"/>
      <c r="L31" s="62"/>
      <c r="M31" s="62"/>
      <c r="N31" s="63"/>
    </row>
    <row r="32" spans="1:14" ht="15" x14ac:dyDescent="0.2">
      <c r="A32" s="74"/>
      <c r="B32" s="213" t="s">
        <v>24</v>
      </c>
      <c r="C32" s="204" t="s">
        <v>23</v>
      </c>
      <c r="D32" s="213"/>
      <c r="E32" s="59"/>
      <c r="F32" s="59"/>
      <c r="G32" s="59"/>
      <c r="H32" s="59"/>
      <c r="I32" s="62"/>
      <c r="J32" s="62"/>
      <c r="K32" s="62"/>
      <c r="L32" s="62"/>
      <c r="M32" s="62"/>
      <c r="N32" s="63"/>
    </row>
    <row r="33" spans="1:14" ht="15" x14ac:dyDescent="0.2">
      <c r="A33" s="74"/>
      <c r="B33" s="213" t="s">
        <v>25</v>
      </c>
      <c r="C33" s="204" t="s">
        <v>23</v>
      </c>
      <c r="D33" s="213"/>
      <c r="E33" s="59"/>
      <c r="F33" s="59"/>
      <c r="G33" s="59"/>
      <c r="H33" s="59"/>
      <c r="I33" s="62"/>
      <c r="J33" s="62"/>
      <c r="K33" s="62"/>
      <c r="L33" s="62"/>
      <c r="M33" s="62"/>
      <c r="N33" s="63"/>
    </row>
    <row r="34" spans="1:14" ht="15" x14ac:dyDescent="0.2">
      <c r="A34" s="74"/>
      <c r="B34" s="213" t="s">
        <v>26</v>
      </c>
      <c r="C34" s="204" t="s">
        <v>23</v>
      </c>
      <c r="D34" s="213"/>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205" t="s">
        <v>19</v>
      </c>
      <c r="C40" s="205" t="s">
        <v>28</v>
      </c>
      <c r="D40" s="206" t="s">
        <v>29</v>
      </c>
      <c r="E40" s="206" t="s">
        <v>30</v>
      </c>
      <c r="F40" s="59"/>
      <c r="G40" s="59"/>
      <c r="H40" s="59"/>
      <c r="I40" s="62"/>
      <c r="J40" s="62"/>
      <c r="K40" s="62"/>
      <c r="L40" s="62"/>
      <c r="M40" s="62"/>
      <c r="N40" s="63"/>
    </row>
    <row r="41" spans="1:14" ht="42.75" x14ac:dyDescent="0.2">
      <c r="A41" s="74"/>
      <c r="B41" s="76" t="s">
        <v>31</v>
      </c>
      <c r="C41" s="141">
        <v>40</v>
      </c>
      <c r="D41" s="204">
        <v>40</v>
      </c>
      <c r="E41" s="1052">
        <f>+D41+D42</f>
        <v>40</v>
      </c>
      <c r="F41" s="59"/>
      <c r="G41" s="59"/>
      <c r="H41" s="59"/>
      <c r="I41" s="62"/>
      <c r="J41" s="62"/>
      <c r="K41" s="62"/>
      <c r="L41" s="62"/>
      <c r="M41" s="62"/>
      <c r="N41" s="63"/>
    </row>
    <row r="42" spans="1:14" ht="71.25" x14ac:dyDescent="0.2">
      <c r="A42" s="74"/>
      <c r="B42" s="76" t="s">
        <v>32</v>
      </c>
      <c r="C42" s="141">
        <v>60</v>
      </c>
      <c r="D42" s="204">
        <v>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M47" s="77"/>
      <c r="N47" s="77"/>
    </row>
    <row r="48" spans="1:14" ht="15" thickBot="1" x14ac:dyDescent="0.3">
      <c r="M48" s="77"/>
      <c r="N48" s="77"/>
    </row>
    <row r="49" spans="1:26" s="62" customFormat="1" ht="60"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200" t="s">
        <v>48</v>
      </c>
      <c r="Q49" s="200" t="s">
        <v>49</v>
      </c>
    </row>
    <row r="50" spans="1:26" s="129" customFormat="1" ht="28.5" x14ac:dyDescent="0.25">
      <c r="A50" s="141">
        <v>1</v>
      </c>
      <c r="B50" s="4" t="s">
        <v>1784</v>
      </c>
      <c r="C50" s="4" t="s">
        <v>1784</v>
      </c>
      <c r="D50" s="4" t="s">
        <v>683</v>
      </c>
      <c r="E50" s="4" t="s">
        <v>1786</v>
      </c>
      <c r="F50" s="28" t="s">
        <v>0</v>
      </c>
      <c r="G50" s="19" t="s">
        <v>111</v>
      </c>
      <c r="H50" s="20">
        <v>41248</v>
      </c>
      <c r="I50" s="20">
        <v>41988</v>
      </c>
      <c r="J50" s="21" t="s">
        <v>20</v>
      </c>
      <c r="K50" s="94">
        <f>(I50-H50)/30</f>
        <v>24.666666666666668</v>
      </c>
      <c r="L50" s="105">
        <v>0</v>
      </c>
      <c r="M50" s="23">
        <v>95</v>
      </c>
      <c r="N50" s="24" t="s">
        <v>50</v>
      </c>
      <c r="O50" s="218">
        <v>83732483</v>
      </c>
      <c r="P50" s="218">
        <v>54</v>
      </c>
      <c r="Q50" s="211"/>
      <c r="R50" s="8"/>
      <c r="S50" s="8"/>
      <c r="T50" s="8"/>
      <c r="U50" s="8"/>
      <c r="V50" s="8"/>
      <c r="W50" s="8"/>
      <c r="X50" s="8"/>
      <c r="Y50" s="8"/>
      <c r="Z50" s="8"/>
    </row>
    <row r="51" spans="1:26" s="129" customFormat="1" ht="42.75" x14ac:dyDescent="0.25">
      <c r="A51" s="141"/>
      <c r="B51" s="4" t="s">
        <v>1784</v>
      </c>
      <c r="C51" s="4" t="s">
        <v>1784</v>
      </c>
      <c r="D51" s="4" t="s">
        <v>683</v>
      </c>
      <c r="E51" s="4" t="s">
        <v>1787</v>
      </c>
      <c r="F51" s="28" t="s">
        <v>0</v>
      </c>
      <c r="G51" s="19" t="s">
        <v>111</v>
      </c>
      <c r="H51" s="20">
        <v>41091</v>
      </c>
      <c r="I51" s="20">
        <v>41273</v>
      </c>
      <c r="J51" s="21" t="s">
        <v>20</v>
      </c>
      <c r="K51" s="105">
        <v>0</v>
      </c>
      <c r="L51" s="22">
        <f>(I51-H51)/30</f>
        <v>6.0666666666666664</v>
      </c>
      <c r="M51" s="23">
        <v>95</v>
      </c>
      <c r="N51" s="24" t="s">
        <v>50</v>
      </c>
      <c r="O51" s="218">
        <v>136800000</v>
      </c>
      <c r="P51" s="218">
        <v>53</v>
      </c>
      <c r="Q51" s="76" t="s">
        <v>1788</v>
      </c>
      <c r="R51" s="8"/>
      <c r="S51" s="8"/>
      <c r="T51" s="8"/>
      <c r="U51" s="8"/>
      <c r="V51" s="8"/>
      <c r="W51" s="8"/>
      <c r="X51" s="8"/>
      <c r="Y51" s="8"/>
      <c r="Z51" s="8"/>
    </row>
    <row r="52" spans="1:26" s="129" customFormat="1" x14ac:dyDescent="0.25">
      <c r="A52" s="141"/>
      <c r="B52" s="26" t="s">
        <v>30</v>
      </c>
      <c r="C52" s="5"/>
      <c r="D52" s="4"/>
      <c r="E52" s="27"/>
      <c r="F52" s="28"/>
      <c r="G52" s="28"/>
      <c r="H52" s="28"/>
      <c r="I52" s="21"/>
      <c r="J52" s="21"/>
      <c r="K52" s="29">
        <f>SUM(K50:K50)</f>
        <v>24.666666666666668</v>
      </c>
      <c r="L52" s="29">
        <f>SUM(L50:L51)</f>
        <v>6.0666666666666664</v>
      </c>
      <c r="M52" s="29">
        <f>SUM(M50:M50)</f>
        <v>95</v>
      </c>
      <c r="N52" s="30">
        <f>SUM(N50:N50)</f>
        <v>0</v>
      </c>
      <c r="O52" s="25"/>
      <c r="P52" s="25"/>
      <c r="Q52" s="211"/>
    </row>
    <row r="53" spans="1:26" x14ac:dyDescent="0.25">
      <c r="E53" s="46"/>
      <c r="K53" s="47"/>
    </row>
    <row r="54" spans="1:26" ht="15" x14ac:dyDescent="0.25">
      <c r="B54" s="1049" t="s">
        <v>51</v>
      </c>
      <c r="C54" s="1049" t="s">
        <v>52</v>
      </c>
      <c r="D54" s="1080" t="s">
        <v>53</v>
      </c>
      <c r="E54" s="1080"/>
      <c r="K54" s="48"/>
      <c r="L54" s="48"/>
      <c r="M54" s="48"/>
    </row>
    <row r="55" spans="1:26" ht="18" x14ac:dyDescent="0.25">
      <c r="B55" s="1051"/>
      <c r="C55" s="1051"/>
      <c r="D55" s="206" t="s">
        <v>54</v>
      </c>
      <c r="E55" s="49" t="s">
        <v>55</v>
      </c>
      <c r="H55" s="32"/>
      <c r="I55" s="51"/>
      <c r="K55" s="51"/>
      <c r="L55" s="48"/>
    </row>
    <row r="56" spans="1:26" ht="18" x14ac:dyDescent="0.25">
      <c r="B56" s="50" t="s">
        <v>56</v>
      </c>
      <c r="C56" s="52">
        <f>+K52</f>
        <v>24.666666666666668</v>
      </c>
      <c r="D56" s="204" t="s">
        <v>23</v>
      </c>
      <c r="E56" s="204"/>
      <c r="F56" s="33"/>
      <c r="G56" s="33"/>
      <c r="H56" s="33"/>
      <c r="I56" s="33"/>
      <c r="J56" s="33"/>
      <c r="L56" s="53"/>
      <c r="M56" s="33"/>
    </row>
    <row r="57" spans="1:26" ht="15" x14ac:dyDescent="0.25">
      <c r="B57" s="50" t="s">
        <v>57</v>
      </c>
      <c r="C57" s="54">
        <f>+M52</f>
        <v>95</v>
      </c>
      <c r="D57" s="204" t="s">
        <v>23</v>
      </c>
      <c r="E57" s="204"/>
    </row>
    <row r="58" spans="1:26" x14ac:dyDescent="0.25">
      <c r="B58" s="55"/>
      <c r="C58" s="1163"/>
      <c r="D58" s="1163"/>
      <c r="E58" s="1163"/>
      <c r="F58" s="1163"/>
      <c r="G58" s="1163"/>
      <c r="H58" s="1163"/>
      <c r="I58" s="1163"/>
      <c r="J58" s="1163"/>
      <c r="K58" s="1163"/>
      <c r="L58" s="1163"/>
      <c r="M58" s="1163"/>
      <c r="N58" s="1163"/>
    </row>
    <row r="59" spans="1:26" ht="15" thickBot="1" x14ac:dyDescent="0.3"/>
    <row r="60" spans="1:26" ht="27" thickBot="1" x14ac:dyDescent="0.3">
      <c r="B60" s="1164" t="s">
        <v>58</v>
      </c>
      <c r="C60" s="1164"/>
      <c r="D60" s="1164"/>
      <c r="E60" s="1164"/>
      <c r="F60" s="1164"/>
      <c r="G60" s="1164"/>
      <c r="H60" s="1164"/>
      <c r="I60" s="1164"/>
      <c r="J60" s="1164"/>
      <c r="K60" s="1164"/>
      <c r="L60" s="1164"/>
      <c r="M60" s="1164"/>
      <c r="N60" s="1164"/>
    </row>
    <row r="63" spans="1:26" ht="90" x14ac:dyDescent="0.25">
      <c r="B63" s="205" t="s">
        <v>59</v>
      </c>
      <c r="C63" s="80" t="s">
        <v>60</v>
      </c>
      <c r="D63" s="80" t="s">
        <v>61</v>
      </c>
      <c r="E63" s="80" t="s">
        <v>62</v>
      </c>
      <c r="F63" s="80" t="s">
        <v>63</v>
      </c>
      <c r="G63" s="80" t="s">
        <v>64</v>
      </c>
      <c r="H63" s="80" t="s">
        <v>498</v>
      </c>
      <c r="I63" s="205" t="s">
        <v>65</v>
      </c>
      <c r="J63" s="80" t="s">
        <v>66</v>
      </c>
      <c r="K63" s="80" t="s">
        <v>67</v>
      </c>
      <c r="L63" s="80" t="s">
        <v>68</v>
      </c>
      <c r="M63" s="80" t="s">
        <v>69</v>
      </c>
      <c r="N63" s="81" t="s">
        <v>70</v>
      </c>
      <c r="O63" s="81" t="s">
        <v>71</v>
      </c>
      <c r="P63" s="1056" t="s">
        <v>21</v>
      </c>
      <c r="Q63" s="1058"/>
      <c r="R63" s="80" t="s">
        <v>72</v>
      </c>
    </row>
    <row r="64" spans="1:26" ht="99" customHeight="1" x14ac:dyDescent="0.25">
      <c r="B64" s="204" t="s">
        <v>499</v>
      </c>
      <c r="C64" s="141" t="s">
        <v>117</v>
      </c>
      <c r="D64" s="141" t="s">
        <v>1789</v>
      </c>
      <c r="E64" s="141">
        <v>110</v>
      </c>
      <c r="F64" s="141" t="s">
        <v>1125</v>
      </c>
      <c r="G64" s="141" t="s">
        <v>0</v>
      </c>
      <c r="H64" s="141" t="s">
        <v>20</v>
      </c>
      <c r="I64" s="141" t="s">
        <v>20</v>
      </c>
      <c r="J64" s="141" t="s">
        <v>20</v>
      </c>
      <c r="K64" s="141" t="s">
        <v>0</v>
      </c>
      <c r="L64" s="141" t="s">
        <v>0</v>
      </c>
      <c r="M64" s="141" t="s">
        <v>0</v>
      </c>
      <c r="N64" s="141" t="s">
        <v>0</v>
      </c>
      <c r="O64" s="141" t="s">
        <v>0</v>
      </c>
      <c r="P64" s="1169" t="s">
        <v>1995</v>
      </c>
      <c r="Q64" s="1170"/>
      <c r="R64" s="141" t="s">
        <v>0</v>
      </c>
    </row>
    <row r="65" spans="2:18" ht="15" x14ac:dyDescent="0.2">
      <c r="B65" s="11"/>
      <c r="C65" s="11"/>
      <c r="D65" s="56"/>
      <c r="E65" s="56"/>
      <c r="F65" s="57"/>
      <c r="G65" s="58"/>
      <c r="H65" s="57"/>
      <c r="I65" s="213"/>
      <c r="J65" s="11"/>
      <c r="K65" s="11"/>
      <c r="L65" s="213"/>
      <c r="M65" s="213"/>
      <c r="N65" s="213"/>
      <c r="O65" s="213"/>
      <c r="P65" s="1056"/>
      <c r="Q65" s="1058"/>
      <c r="R65" s="213"/>
    </row>
    <row r="66" spans="2:18" ht="15" x14ac:dyDescent="0.2">
      <c r="B66" s="11"/>
      <c r="C66" s="11"/>
      <c r="D66" s="56"/>
      <c r="E66" s="56"/>
      <c r="F66" s="57"/>
      <c r="G66" s="58"/>
      <c r="H66" s="57"/>
      <c r="I66" s="213"/>
      <c r="J66" s="11"/>
      <c r="K66" s="11"/>
      <c r="L66" s="213"/>
      <c r="M66" s="213"/>
      <c r="N66" s="213"/>
      <c r="O66" s="213"/>
      <c r="P66" s="1056"/>
      <c r="Q66" s="1058"/>
      <c r="R66" s="213"/>
    </row>
    <row r="67" spans="2:18" ht="15" x14ac:dyDescent="0.2">
      <c r="B67" s="11"/>
      <c r="C67" s="11"/>
      <c r="D67" s="56"/>
      <c r="E67" s="56"/>
      <c r="F67" s="57"/>
      <c r="G67" s="58"/>
      <c r="H67" s="57"/>
      <c r="I67" s="213"/>
      <c r="J67" s="11"/>
      <c r="K67" s="11"/>
      <c r="L67" s="213"/>
      <c r="M67" s="213"/>
      <c r="N67" s="213"/>
      <c r="O67" s="213"/>
      <c r="P67" s="1056"/>
      <c r="Q67" s="1058"/>
      <c r="R67" s="213"/>
    </row>
    <row r="68" spans="2:18" ht="15" x14ac:dyDescent="0.2">
      <c r="B68" s="11"/>
      <c r="C68" s="11"/>
      <c r="D68" s="56"/>
      <c r="E68" s="56"/>
      <c r="F68" s="57"/>
      <c r="G68" s="58"/>
      <c r="H68" s="57"/>
      <c r="I68" s="213"/>
      <c r="J68" s="11"/>
      <c r="K68" s="11"/>
      <c r="L68" s="213"/>
      <c r="M68" s="213"/>
      <c r="N68" s="213"/>
      <c r="O68" s="213"/>
      <c r="P68" s="1056"/>
      <c r="Q68" s="1058"/>
      <c r="R68" s="213"/>
    </row>
    <row r="69" spans="2:18" ht="15" x14ac:dyDescent="0.2">
      <c r="B69" s="11"/>
      <c r="C69" s="11"/>
      <c r="D69" s="56"/>
      <c r="E69" s="56"/>
      <c r="F69" s="57"/>
      <c r="G69" s="58"/>
      <c r="H69" s="57"/>
      <c r="I69" s="213"/>
      <c r="J69" s="11"/>
      <c r="K69" s="11"/>
      <c r="L69" s="213"/>
      <c r="M69" s="213"/>
      <c r="N69" s="213"/>
      <c r="O69" s="213"/>
      <c r="P69" s="1056"/>
      <c r="Q69" s="1058"/>
      <c r="R69" s="213"/>
    </row>
    <row r="70" spans="2:18" ht="15" x14ac:dyDescent="0.25">
      <c r="B70" s="213"/>
      <c r="C70" s="213"/>
      <c r="D70" s="213"/>
      <c r="E70" s="213"/>
      <c r="F70" s="213"/>
      <c r="G70" s="131"/>
      <c r="H70" s="213"/>
      <c r="I70" s="213"/>
      <c r="J70" s="213"/>
      <c r="K70" s="213"/>
      <c r="L70" s="213"/>
      <c r="M70" s="213"/>
      <c r="N70" s="213"/>
      <c r="O70" s="213"/>
      <c r="P70" s="1056"/>
      <c r="Q70" s="1058"/>
      <c r="R70" s="213"/>
    </row>
    <row r="71" spans="2:18" x14ac:dyDescent="0.25">
      <c r="B71" s="31" t="s">
        <v>73</v>
      </c>
      <c r="H71" s="213"/>
      <c r="I71" s="213"/>
    </row>
    <row r="72" spans="2:18" x14ac:dyDescent="0.25">
      <c r="B72" s="31" t="s">
        <v>74</v>
      </c>
    </row>
    <row r="73" spans="2:18" x14ac:dyDescent="0.25">
      <c r="B73" s="31" t="s">
        <v>75</v>
      </c>
    </row>
    <row r="75" spans="2:18" ht="15" thickBot="1" x14ac:dyDescent="0.3"/>
    <row r="76" spans="2:18" ht="27" thickBot="1" x14ac:dyDescent="0.3">
      <c r="B76" s="1165" t="s">
        <v>76</v>
      </c>
      <c r="C76" s="1166"/>
      <c r="D76" s="1166"/>
      <c r="E76" s="1166"/>
      <c r="F76" s="1166"/>
      <c r="G76" s="1166"/>
      <c r="H76" s="1166"/>
      <c r="I76" s="1166"/>
      <c r="J76" s="1166"/>
      <c r="K76" s="1166"/>
      <c r="L76" s="1166"/>
      <c r="M76" s="1166"/>
      <c r="N76" s="1167"/>
    </row>
    <row r="81" spans="2:17" ht="15" x14ac:dyDescent="0.25">
      <c r="B81" s="1054" t="s">
        <v>77</v>
      </c>
      <c r="C81" s="1071" t="s">
        <v>78</v>
      </c>
      <c r="D81" s="1071" t="s">
        <v>79</v>
      </c>
      <c r="E81" s="1071" t="s">
        <v>80</v>
      </c>
      <c r="F81" s="1071" t="s">
        <v>81</v>
      </c>
      <c r="G81" s="1071" t="s">
        <v>82</v>
      </c>
      <c r="H81" s="1071" t="s">
        <v>83</v>
      </c>
      <c r="I81" s="1071" t="s">
        <v>84</v>
      </c>
      <c r="J81" s="1071" t="s">
        <v>85</v>
      </c>
      <c r="K81" s="1071"/>
      <c r="L81" s="1071"/>
      <c r="M81" s="1071" t="s">
        <v>86</v>
      </c>
      <c r="N81" s="1071" t="s">
        <v>335</v>
      </c>
      <c r="O81" s="1071" t="s">
        <v>336</v>
      </c>
      <c r="P81" s="1071" t="s">
        <v>21</v>
      </c>
      <c r="Q81" s="1071"/>
    </row>
    <row r="82" spans="2:17" ht="28.5" x14ac:dyDescent="0.2">
      <c r="B82" s="1055"/>
      <c r="C82" s="1071"/>
      <c r="D82" s="1071"/>
      <c r="E82" s="1071"/>
      <c r="F82" s="1071"/>
      <c r="G82" s="1071"/>
      <c r="H82" s="1071"/>
      <c r="I82" s="1071"/>
      <c r="J82" s="56" t="s">
        <v>87</v>
      </c>
      <c r="K82" s="37" t="s">
        <v>88</v>
      </c>
      <c r="L82" s="11" t="s">
        <v>89</v>
      </c>
      <c r="M82" s="1071"/>
      <c r="N82" s="1071"/>
      <c r="O82" s="1071"/>
      <c r="P82" s="1071"/>
      <c r="Q82" s="1071"/>
    </row>
    <row r="83" spans="2:17" ht="57" x14ac:dyDescent="0.25">
      <c r="B83" s="141" t="s">
        <v>90</v>
      </c>
      <c r="C83" s="445">
        <v>1</v>
      </c>
      <c r="D83" s="141" t="s">
        <v>1790</v>
      </c>
      <c r="E83" s="102">
        <v>39721518</v>
      </c>
      <c r="F83" s="141" t="s">
        <v>1791</v>
      </c>
      <c r="G83" s="141" t="s">
        <v>1792</v>
      </c>
      <c r="H83" s="7">
        <v>36117</v>
      </c>
      <c r="I83" s="413" t="s">
        <v>1125</v>
      </c>
      <c r="J83" s="141" t="s">
        <v>1784</v>
      </c>
      <c r="K83" s="7" t="s">
        <v>1793</v>
      </c>
      <c r="L83" s="7" t="s">
        <v>658</v>
      </c>
      <c r="M83" s="141" t="s">
        <v>0</v>
      </c>
      <c r="N83" s="141" t="s">
        <v>0</v>
      </c>
      <c r="O83" s="141" t="s">
        <v>0</v>
      </c>
      <c r="P83" s="1074"/>
      <c r="Q83" s="1074"/>
    </row>
    <row r="84" spans="2:17" ht="122.25" customHeight="1" x14ac:dyDescent="0.25">
      <c r="B84" s="141" t="s">
        <v>91</v>
      </c>
      <c r="C84" s="445">
        <v>1</v>
      </c>
      <c r="D84" s="141" t="s">
        <v>1777</v>
      </c>
      <c r="E84" s="102">
        <v>52161597</v>
      </c>
      <c r="F84" s="141" t="s">
        <v>109</v>
      </c>
      <c r="G84" s="141" t="s">
        <v>644</v>
      </c>
      <c r="H84" s="7">
        <v>36735</v>
      </c>
      <c r="I84" s="102">
        <v>52161597</v>
      </c>
      <c r="J84" s="141" t="s">
        <v>1784</v>
      </c>
      <c r="K84" s="7" t="s">
        <v>1794</v>
      </c>
      <c r="L84" s="7" t="s">
        <v>109</v>
      </c>
      <c r="M84" s="141" t="s">
        <v>0</v>
      </c>
      <c r="N84" s="141" t="s">
        <v>0</v>
      </c>
      <c r="O84" s="141" t="s">
        <v>0</v>
      </c>
      <c r="P84" s="1168" t="s">
        <v>1795</v>
      </c>
      <c r="Q84" s="1168"/>
    </row>
    <row r="85" spans="2:17" ht="15" thickBot="1" x14ac:dyDescent="0.3"/>
    <row r="86" spans="2:17" ht="27" thickBot="1" x14ac:dyDescent="0.3">
      <c r="B86" s="1165" t="s">
        <v>92</v>
      </c>
      <c r="C86" s="1166"/>
      <c r="D86" s="1166"/>
      <c r="E86" s="1166"/>
      <c r="F86" s="1166"/>
      <c r="G86" s="1166"/>
      <c r="H86" s="1166"/>
      <c r="I86" s="1166"/>
      <c r="J86" s="1166"/>
      <c r="K86" s="1166"/>
      <c r="L86" s="1166"/>
      <c r="M86" s="1166"/>
      <c r="N86" s="1167"/>
    </row>
    <row r="89" spans="2:17" ht="30" x14ac:dyDescent="0.25">
      <c r="B89" s="80" t="s">
        <v>19</v>
      </c>
      <c r="C89" s="80" t="s">
        <v>337</v>
      </c>
      <c r="D89" s="1056" t="s">
        <v>21</v>
      </c>
      <c r="E89" s="1058"/>
    </row>
    <row r="90" spans="2:17" ht="42.75" x14ac:dyDescent="0.25">
      <c r="B90" s="212" t="s">
        <v>1782</v>
      </c>
      <c r="C90" s="204" t="s">
        <v>0</v>
      </c>
      <c r="D90" s="1073"/>
      <c r="E90" s="1073"/>
    </row>
    <row r="93" spans="2:17" ht="26.25" x14ac:dyDescent="0.25">
      <c r="B93" s="1159" t="s">
        <v>93</v>
      </c>
      <c r="C93" s="1160"/>
      <c r="D93" s="1160"/>
      <c r="E93" s="1160"/>
      <c r="F93" s="1160"/>
      <c r="G93" s="1160"/>
      <c r="H93" s="1160"/>
      <c r="I93" s="1160"/>
      <c r="J93" s="1160"/>
      <c r="K93" s="1160"/>
      <c r="L93" s="1160"/>
      <c r="M93" s="1160"/>
      <c r="N93" s="1160"/>
      <c r="O93" s="1160"/>
      <c r="P93" s="1160"/>
    </row>
    <row r="95" spans="2:17" ht="15" thickBot="1" x14ac:dyDescent="0.3"/>
    <row r="96" spans="2:17" ht="27" thickBot="1" x14ac:dyDescent="0.3">
      <c r="B96" s="1165" t="s">
        <v>94</v>
      </c>
      <c r="C96" s="1166"/>
      <c r="D96" s="1166"/>
      <c r="E96" s="1166"/>
      <c r="F96" s="1166"/>
      <c r="G96" s="1166"/>
      <c r="H96" s="1166"/>
      <c r="I96" s="1166"/>
      <c r="J96" s="1166"/>
      <c r="K96" s="1166"/>
      <c r="L96" s="1166"/>
      <c r="M96" s="1166"/>
      <c r="N96" s="1167"/>
    </row>
    <row r="98" spans="1:26" ht="15" thickBot="1" x14ac:dyDescent="0.3">
      <c r="M98" s="77"/>
      <c r="N98" s="77"/>
    </row>
    <row r="99" spans="1:26" s="62" customFormat="1" ht="60" x14ac:dyDescent="0.25">
      <c r="B99" s="78" t="s">
        <v>34</v>
      </c>
      <c r="C99" s="78" t="s">
        <v>35</v>
      </c>
      <c r="D99" s="78" t="s">
        <v>36</v>
      </c>
      <c r="E99" s="78" t="s">
        <v>37</v>
      </c>
      <c r="F99" s="78" t="s">
        <v>38</v>
      </c>
      <c r="G99" s="78" t="s">
        <v>39</v>
      </c>
      <c r="H99" s="78" t="s">
        <v>40</v>
      </c>
      <c r="I99" s="78" t="s">
        <v>41</v>
      </c>
      <c r="J99" s="78" t="s">
        <v>42</v>
      </c>
      <c r="K99" s="78" t="s">
        <v>43</v>
      </c>
      <c r="L99" s="78" t="s">
        <v>44</v>
      </c>
      <c r="M99" s="79" t="s">
        <v>45</v>
      </c>
      <c r="N99" s="78" t="s">
        <v>46</v>
      </c>
      <c r="O99" s="78" t="s">
        <v>47</v>
      </c>
      <c r="P99" s="200" t="s">
        <v>48</v>
      </c>
      <c r="Q99" s="200" t="s">
        <v>49</v>
      </c>
    </row>
    <row r="100" spans="1:26" s="129" customFormat="1" ht="28.5" x14ac:dyDescent="0.25">
      <c r="A100" s="141">
        <v>1</v>
      </c>
      <c r="B100" s="4" t="s">
        <v>1784</v>
      </c>
      <c r="C100" s="4" t="s">
        <v>1784</v>
      </c>
      <c r="D100" s="4" t="s">
        <v>683</v>
      </c>
      <c r="E100" s="278" t="s">
        <v>1796</v>
      </c>
      <c r="F100" s="28" t="s">
        <v>0</v>
      </c>
      <c r="G100" s="19" t="s">
        <v>1125</v>
      </c>
      <c r="H100" s="96">
        <v>40919</v>
      </c>
      <c r="I100" s="96">
        <v>41090</v>
      </c>
      <c r="J100" s="21" t="s">
        <v>20</v>
      </c>
      <c r="K100" s="97">
        <f>105/20</f>
        <v>5.25</v>
      </c>
      <c r="L100" s="23">
        <v>0</v>
      </c>
      <c r="M100" s="23">
        <v>95</v>
      </c>
      <c r="N100" s="24" t="s">
        <v>1125</v>
      </c>
      <c r="O100" s="25">
        <v>18156387</v>
      </c>
      <c r="P100" s="25">
        <v>53</v>
      </c>
      <c r="Q100" s="211"/>
      <c r="R100" s="8"/>
      <c r="S100" s="8"/>
      <c r="T100" s="8"/>
      <c r="U100" s="8"/>
      <c r="V100" s="8"/>
      <c r="W100" s="8"/>
      <c r="X100" s="8"/>
      <c r="Y100" s="8"/>
      <c r="Z100" s="8"/>
    </row>
    <row r="101" spans="1:26" s="129" customFormat="1" ht="28.5" x14ac:dyDescent="0.25">
      <c r="A101" s="141">
        <f>+A100+1</f>
        <v>2</v>
      </c>
      <c r="B101" s="4" t="s">
        <v>1784</v>
      </c>
      <c r="C101" s="4" t="s">
        <v>1784</v>
      </c>
      <c r="D101" s="4" t="s">
        <v>683</v>
      </c>
      <c r="E101" s="278" t="s">
        <v>1797</v>
      </c>
      <c r="F101" s="28" t="s">
        <v>0</v>
      </c>
      <c r="G101" s="28" t="s">
        <v>1125</v>
      </c>
      <c r="H101" s="96">
        <v>41122</v>
      </c>
      <c r="I101" s="96">
        <v>41273</v>
      </c>
      <c r="J101" s="21" t="s">
        <v>20</v>
      </c>
      <c r="K101" s="97">
        <f>90/20</f>
        <v>4.5</v>
      </c>
      <c r="L101" s="23">
        <v>0</v>
      </c>
      <c r="M101" s="23">
        <v>70</v>
      </c>
      <c r="N101" s="24" t="s">
        <v>1125</v>
      </c>
      <c r="O101" s="25">
        <v>83732483</v>
      </c>
      <c r="P101" s="25">
        <v>54</v>
      </c>
      <c r="Q101" s="211"/>
      <c r="R101" s="8"/>
      <c r="S101" s="8"/>
      <c r="T101" s="8"/>
      <c r="U101" s="8"/>
      <c r="V101" s="8"/>
      <c r="W101" s="8"/>
      <c r="X101" s="8"/>
      <c r="Y101" s="8"/>
      <c r="Z101" s="8"/>
    </row>
    <row r="102" spans="1:26" s="129" customFormat="1" ht="28.5" x14ac:dyDescent="0.25">
      <c r="A102" s="141"/>
      <c r="B102" s="4" t="s">
        <v>1784</v>
      </c>
      <c r="C102" s="4" t="s">
        <v>1784</v>
      </c>
      <c r="D102" s="4" t="s">
        <v>683</v>
      </c>
      <c r="E102" s="278" t="s">
        <v>1798</v>
      </c>
      <c r="F102" s="28" t="s">
        <v>0</v>
      </c>
      <c r="G102" s="28" t="s">
        <v>1125</v>
      </c>
      <c r="H102" s="96">
        <v>41248</v>
      </c>
      <c r="I102" s="96">
        <v>41988</v>
      </c>
      <c r="J102" s="21" t="s">
        <v>20</v>
      </c>
      <c r="K102" s="97">
        <v>23.84</v>
      </c>
      <c r="L102" s="24">
        <v>0.86</v>
      </c>
      <c r="M102" s="23">
        <v>95</v>
      </c>
      <c r="N102" s="24" t="s">
        <v>1125</v>
      </c>
      <c r="O102" s="25">
        <v>420908425</v>
      </c>
      <c r="P102" s="25">
        <v>54</v>
      </c>
      <c r="Q102" s="211" t="s">
        <v>1799</v>
      </c>
      <c r="R102" s="8"/>
      <c r="S102" s="8"/>
      <c r="T102" s="8"/>
      <c r="U102" s="8"/>
      <c r="V102" s="8"/>
      <c r="W102" s="8"/>
      <c r="X102" s="8"/>
      <c r="Y102" s="8"/>
      <c r="Z102" s="8"/>
    </row>
    <row r="103" spans="1:26" s="129" customFormat="1" ht="28.5" x14ac:dyDescent="0.25">
      <c r="A103" s="141"/>
      <c r="B103" s="4" t="s">
        <v>1784</v>
      </c>
      <c r="C103" s="4" t="s">
        <v>1784</v>
      </c>
      <c r="D103" s="4" t="s">
        <v>683</v>
      </c>
      <c r="E103" s="278" t="s">
        <v>1800</v>
      </c>
      <c r="F103" s="28" t="s">
        <v>0</v>
      </c>
      <c r="G103" s="28" t="s">
        <v>1125</v>
      </c>
      <c r="H103" s="96">
        <v>40562</v>
      </c>
      <c r="I103" s="96">
        <v>41249</v>
      </c>
      <c r="J103" s="21" t="s">
        <v>20</v>
      </c>
      <c r="K103" s="24">
        <v>12.26</v>
      </c>
      <c r="L103" s="24">
        <v>11.83</v>
      </c>
      <c r="M103" s="23">
        <v>60</v>
      </c>
      <c r="N103" s="24" t="s">
        <v>1125</v>
      </c>
      <c r="O103" s="25">
        <v>101203535</v>
      </c>
      <c r="P103" s="25"/>
      <c r="Q103" s="211" t="s">
        <v>1801</v>
      </c>
      <c r="R103" s="8"/>
      <c r="S103" s="8"/>
      <c r="T103" s="8"/>
      <c r="U103" s="8"/>
      <c r="V103" s="8"/>
      <c r="W103" s="8"/>
      <c r="X103" s="8"/>
      <c r="Y103" s="8"/>
      <c r="Z103" s="8"/>
    </row>
    <row r="104" spans="1:26" s="129" customFormat="1" x14ac:dyDescent="0.25">
      <c r="A104" s="141"/>
      <c r="B104" s="26" t="s">
        <v>30</v>
      </c>
      <c r="C104" s="5"/>
      <c r="D104" s="4"/>
      <c r="E104" s="27"/>
      <c r="F104" s="28"/>
      <c r="G104" s="28"/>
      <c r="H104" s="28"/>
      <c r="I104" s="21"/>
      <c r="J104" s="21"/>
      <c r="K104" s="24">
        <f>SUM(K100:K103)</f>
        <v>45.85</v>
      </c>
      <c r="L104" s="24">
        <f>SUM(L100:L103)</f>
        <v>12.69</v>
      </c>
      <c r="M104" s="281">
        <f>SUM(M102:M103)+M100</f>
        <v>250</v>
      </c>
      <c r="N104" s="30">
        <f>SUM(N100:N101)</f>
        <v>0</v>
      </c>
      <c r="O104" s="25"/>
      <c r="P104" s="25"/>
      <c r="Q104" s="211"/>
    </row>
    <row r="105" spans="1:26" x14ac:dyDescent="0.25">
      <c r="E105" s="46"/>
    </row>
    <row r="106" spans="1:26" ht="18" x14ac:dyDescent="0.25">
      <c r="B106" s="50" t="s">
        <v>95</v>
      </c>
      <c r="C106" s="100">
        <f>+K104</f>
        <v>45.85</v>
      </c>
      <c r="H106" s="33"/>
      <c r="I106" s="33"/>
      <c r="J106" s="33"/>
      <c r="K106" s="33"/>
      <c r="L106" s="33"/>
      <c r="M106" s="33"/>
    </row>
    <row r="108" spans="1:26" ht="15" thickBot="1" x14ac:dyDescent="0.3"/>
    <row r="109" spans="1:26" ht="30.75" thickBot="1" x14ac:dyDescent="0.3">
      <c r="B109" s="86" t="s">
        <v>96</v>
      </c>
      <c r="C109" s="87" t="s">
        <v>97</v>
      </c>
      <c r="D109" s="86" t="s">
        <v>29</v>
      </c>
      <c r="E109" s="87" t="s">
        <v>98</v>
      </c>
    </row>
    <row r="110" spans="1:26" x14ac:dyDescent="0.25">
      <c r="B110" s="141" t="s">
        <v>99</v>
      </c>
      <c r="C110" s="88">
        <v>20</v>
      </c>
      <c r="D110" s="88">
        <v>0</v>
      </c>
      <c r="E110" s="1066">
        <f>+D110+D111+D112</f>
        <v>40</v>
      </c>
    </row>
    <row r="111" spans="1:26" x14ac:dyDescent="0.25">
      <c r="B111" s="141" t="s">
        <v>100</v>
      </c>
      <c r="C111" s="204">
        <v>30</v>
      </c>
      <c r="D111" s="204">
        <v>0</v>
      </c>
      <c r="E111" s="1067"/>
    </row>
    <row r="112" spans="1:26" ht="15" thickBot="1" x14ac:dyDescent="0.3">
      <c r="B112" s="141" t="s">
        <v>101</v>
      </c>
      <c r="C112" s="89">
        <v>40</v>
      </c>
      <c r="D112" s="89">
        <v>40</v>
      </c>
      <c r="E112" s="1068"/>
    </row>
    <row r="114" spans="2:17" ht="15" thickBot="1" x14ac:dyDescent="0.3"/>
    <row r="115" spans="2:17" ht="27" thickBot="1" x14ac:dyDescent="0.3">
      <c r="B115" s="1165" t="s">
        <v>102</v>
      </c>
      <c r="C115" s="1166"/>
      <c r="D115" s="1166"/>
      <c r="E115" s="1166"/>
      <c r="F115" s="1166"/>
      <c r="G115" s="1166"/>
      <c r="H115" s="1166"/>
      <c r="I115" s="1166"/>
      <c r="J115" s="1166"/>
      <c r="K115" s="1166"/>
      <c r="L115" s="1166"/>
      <c r="M115" s="1166"/>
      <c r="N115" s="1167"/>
    </row>
    <row r="117" spans="2:17" ht="15" x14ac:dyDescent="0.25">
      <c r="B117" s="1054" t="s">
        <v>77</v>
      </c>
      <c r="C117" s="1054" t="s">
        <v>78</v>
      </c>
      <c r="D117" s="1054" t="s">
        <v>79</v>
      </c>
      <c r="E117" s="1054" t="s">
        <v>80</v>
      </c>
      <c r="F117" s="1054" t="s">
        <v>81</v>
      </c>
      <c r="G117" s="1054" t="s">
        <v>82</v>
      </c>
      <c r="H117" s="1054" t="s">
        <v>83</v>
      </c>
      <c r="I117" s="1054" t="s">
        <v>84</v>
      </c>
      <c r="J117" s="1056" t="s">
        <v>85</v>
      </c>
      <c r="K117" s="1057"/>
      <c r="L117" s="1058"/>
      <c r="M117" s="1054" t="s">
        <v>86</v>
      </c>
      <c r="N117" s="1054" t="s">
        <v>335</v>
      </c>
      <c r="O117" s="1054" t="s">
        <v>336</v>
      </c>
      <c r="P117" s="1059" t="s">
        <v>21</v>
      </c>
      <c r="Q117" s="1060"/>
    </row>
    <row r="118" spans="2:17" ht="30" x14ac:dyDescent="0.25">
      <c r="B118" s="1055"/>
      <c r="C118" s="1055"/>
      <c r="D118" s="1055"/>
      <c r="E118" s="1055"/>
      <c r="F118" s="1055"/>
      <c r="G118" s="1055"/>
      <c r="H118" s="1055"/>
      <c r="I118" s="1055"/>
      <c r="J118" s="205" t="s">
        <v>87</v>
      </c>
      <c r="K118" s="205" t="s">
        <v>88</v>
      </c>
      <c r="L118" s="205" t="s">
        <v>89</v>
      </c>
      <c r="M118" s="1055"/>
      <c r="N118" s="1055"/>
      <c r="O118" s="1055"/>
      <c r="P118" s="1061"/>
      <c r="Q118" s="1062"/>
    </row>
    <row r="119" spans="2:17" x14ac:dyDescent="0.2">
      <c r="B119" s="2" t="s">
        <v>993</v>
      </c>
      <c r="C119" s="141"/>
      <c r="D119" s="212"/>
      <c r="E119" s="141"/>
      <c r="F119" s="211"/>
      <c r="G119" s="212"/>
      <c r="H119" s="7"/>
      <c r="I119" s="141"/>
      <c r="J119" s="141"/>
      <c r="K119" s="141"/>
      <c r="L119" s="212"/>
      <c r="M119" s="213"/>
      <c r="N119" s="213"/>
      <c r="O119" s="213"/>
      <c r="P119" s="1042"/>
      <c r="Q119" s="1043"/>
    </row>
    <row r="120" spans="2:17" s="90" customFormat="1" x14ac:dyDescent="0.2">
      <c r="B120" s="2" t="s">
        <v>114</v>
      </c>
      <c r="C120" s="141"/>
      <c r="D120" s="211"/>
      <c r="E120" s="204"/>
      <c r="F120" s="211"/>
      <c r="G120" s="2"/>
      <c r="H120" s="155"/>
      <c r="I120" s="141"/>
      <c r="J120" s="98"/>
      <c r="K120" s="98"/>
      <c r="L120" s="98"/>
      <c r="M120" s="111"/>
      <c r="N120" s="111"/>
      <c r="O120" s="111"/>
      <c r="P120" s="1044"/>
      <c r="Q120" s="1045"/>
    </row>
    <row r="121" spans="2:17" ht="51" customHeight="1" x14ac:dyDescent="0.25">
      <c r="B121" s="211" t="s">
        <v>1802</v>
      </c>
      <c r="C121" s="141">
        <v>1</v>
      </c>
      <c r="D121" s="213" t="s">
        <v>1803</v>
      </c>
      <c r="E121" s="213" t="s">
        <v>1771</v>
      </c>
      <c r="F121" s="213" t="s">
        <v>1771</v>
      </c>
      <c r="G121" s="213" t="s">
        <v>1771</v>
      </c>
      <c r="H121" s="213" t="s">
        <v>1771</v>
      </c>
      <c r="I121" s="213" t="s">
        <v>1771</v>
      </c>
      <c r="J121" s="213" t="s">
        <v>1771</v>
      </c>
      <c r="K121" s="213" t="s">
        <v>1771</v>
      </c>
      <c r="L121" s="213" t="s">
        <v>1771</v>
      </c>
      <c r="M121" s="213" t="s">
        <v>1771</v>
      </c>
      <c r="N121" s="213" t="s">
        <v>1771</v>
      </c>
      <c r="O121" s="204" t="s">
        <v>0</v>
      </c>
      <c r="P121" s="1169" t="s">
        <v>1804</v>
      </c>
      <c r="Q121" s="1170"/>
    </row>
    <row r="122" spans="2:17" ht="53.25" customHeight="1" x14ac:dyDescent="0.25">
      <c r="B122" s="141" t="s">
        <v>1805</v>
      </c>
      <c r="C122" s="141" t="s">
        <v>50</v>
      </c>
      <c r="D122" s="141" t="s">
        <v>50</v>
      </c>
      <c r="E122" s="141" t="s">
        <v>50</v>
      </c>
      <c r="F122" s="141" t="s">
        <v>50</v>
      </c>
      <c r="G122" s="141" t="s">
        <v>50</v>
      </c>
      <c r="H122" s="141" t="s">
        <v>50</v>
      </c>
      <c r="I122" s="141" t="s">
        <v>50</v>
      </c>
      <c r="J122" s="141" t="s">
        <v>50</v>
      </c>
      <c r="K122" s="141" t="s">
        <v>50</v>
      </c>
      <c r="L122" s="141" t="s">
        <v>50</v>
      </c>
      <c r="M122" s="141" t="s">
        <v>50</v>
      </c>
      <c r="N122" s="141" t="s">
        <v>50</v>
      </c>
      <c r="O122" s="141" t="s">
        <v>50</v>
      </c>
      <c r="P122" s="1169" t="s">
        <v>1806</v>
      </c>
      <c r="Q122" s="1170"/>
    </row>
    <row r="124" spans="2:17" ht="15" thickBot="1" x14ac:dyDescent="0.3"/>
    <row r="125" spans="2:17" ht="30" x14ac:dyDescent="0.25">
      <c r="B125" s="206" t="s">
        <v>19</v>
      </c>
      <c r="C125" s="206" t="s">
        <v>96</v>
      </c>
      <c r="D125" s="205" t="s">
        <v>97</v>
      </c>
      <c r="E125" s="206" t="s">
        <v>29</v>
      </c>
      <c r="F125" s="87" t="s">
        <v>103</v>
      </c>
      <c r="G125" s="64"/>
    </row>
    <row r="126" spans="2:17" ht="108" x14ac:dyDescent="0.2">
      <c r="B126" s="1009" t="s">
        <v>104</v>
      </c>
      <c r="C126" s="93" t="s">
        <v>105</v>
      </c>
      <c r="D126" s="204">
        <v>25</v>
      </c>
      <c r="E126" s="204">
        <v>0</v>
      </c>
      <c r="F126" s="1052">
        <f>+E126+E127+E128</f>
        <v>0</v>
      </c>
      <c r="G126" s="128"/>
    </row>
    <row r="127" spans="2:17" ht="96" x14ac:dyDescent="0.2">
      <c r="B127" s="1009"/>
      <c r="C127" s="93" t="s">
        <v>106</v>
      </c>
      <c r="D127" s="141">
        <v>25</v>
      </c>
      <c r="E127" s="204">
        <v>0</v>
      </c>
      <c r="F127" s="1067"/>
      <c r="G127" s="128"/>
    </row>
    <row r="128" spans="2:17" ht="60" x14ac:dyDescent="0.2">
      <c r="B128" s="1009"/>
      <c r="C128" s="93" t="s">
        <v>107</v>
      </c>
      <c r="D128" s="204">
        <v>10</v>
      </c>
      <c r="E128" s="204">
        <v>0</v>
      </c>
      <c r="F128" s="1053"/>
      <c r="G128" s="128"/>
    </row>
    <row r="129" spans="2:5" x14ac:dyDescent="0.2">
      <c r="C129" s="59"/>
    </row>
    <row r="132" spans="2:5" ht="15" x14ac:dyDescent="0.25">
      <c r="B132" s="75" t="s">
        <v>108</v>
      </c>
    </row>
    <row r="135" spans="2:5" ht="15" x14ac:dyDescent="0.25">
      <c r="B135" s="205" t="s">
        <v>19</v>
      </c>
      <c r="C135" s="205" t="s">
        <v>28</v>
      </c>
      <c r="D135" s="206" t="s">
        <v>29</v>
      </c>
      <c r="E135" s="206" t="s">
        <v>30</v>
      </c>
    </row>
    <row r="136" spans="2:5" ht="42.75" x14ac:dyDescent="0.25">
      <c r="B136" s="76" t="s">
        <v>338</v>
      </c>
      <c r="C136" s="141">
        <v>40</v>
      </c>
      <c r="D136" s="204">
        <v>40</v>
      </c>
      <c r="E136" s="1052">
        <f>+D136+D137</f>
        <v>40</v>
      </c>
    </row>
    <row r="137" spans="2:5" ht="71.25" x14ac:dyDescent="0.25">
      <c r="B137" s="76" t="s">
        <v>339</v>
      </c>
      <c r="C137" s="141">
        <v>60</v>
      </c>
      <c r="D137" s="204">
        <f>+F126</f>
        <v>0</v>
      </c>
      <c r="E137" s="1053"/>
    </row>
  </sheetData>
  <mergeCells count="68">
    <mergeCell ref="P120:Q120"/>
    <mergeCell ref="P121:Q121"/>
    <mergeCell ref="P122:Q122"/>
    <mergeCell ref="B126:B128"/>
    <mergeCell ref="F126:F128"/>
    <mergeCell ref="E136:E137"/>
    <mergeCell ref="J117:L117"/>
    <mergeCell ref="M117:M118"/>
    <mergeCell ref="N117:N118"/>
    <mergeCell ref="O117:O118"/>
    <mergeCell ref="P117:Q118"/>
    <mergeCell ref="P119:Q119"/>
    <mergeCell ref="E110:E112"/>
    <mergeCell ref="B115:N115"/>
    <mergeCell ref="B117:B118"/>
    <mergeCell ref="C117:C118"/>
    <mergeCell ref="D117:D118"/>
    <mergeCell ref="E117:E118"/>
    <mergeCell ref="F117:F118"/>
    <mergeCell ref="G117:G118"/>
    <mergeCell ref="H117:H118"/>
    <mergeCell ref="I117:I118"/>
    <mergeCell ref="P84:Q84"/>
    <mergeCell ref="B86:N86"/>
    <mergeCell ref="D89:E89"/>
    <mergeCell ref="D90:E90"/>
    <mergeCell ref="B93:P93"/>
    <mergeCell ref="B96:N96"/>
    <mergeCell ref="J81:L81"/>
    <mergeCell ref="M81:M82"/>
    <mergeCell ref="N81:N82"/>
    <mergeCell ref="O81:O82"/>
    <mergeCell ref="P81:Q82"/>
    <mergeCell ref="P83:Q83"/>
    <mergeCell ref="P70:Q70"/>
    <mergeCell ref="B76:N76"/>
    <mergeCell ref="B81:B82"/>
    <mergeCell ref="C81:C82"/>
    <mergeCell ref="D81:D82"/>
    <mergeCell ref="E81:E82"/>
    <mergeCell ref="F81:F82"/>
    <mergeCell ref="G81:G82"/>
    <mergeCell ref="H81:H82"/>
    <mergeCell ref="I81:I82"/>
    <mergeCell ref="P69:Q69"/>
    <mergeCell ref="B54:B55"/>
    <mergeCell ref="C54:C55"/>
    <mergeCell ref="D54:E54"/>
    <mergeCell ref="C58:N58"/>
    <mergeCell ref="B60:N60"/>
    <mergeCell ref="P63:Q63"/>
    <mergeCell ref="P64:Q64"/>
    <mergeCell ref="P65:Q65"/>
    <mergeCell ref="P66:Q66"/>
    <mergeCell ref="P67:Q67"/>
    <mergeCell ref="P68:Q68"/>
    <mergeCell ref="M46:N46"/>
    <mergeCell ref="B2:P2"/>
    <mergeCell ref="B4:P4"/>
    <mergeCell ref="A5:L5"/>
    <mergeCell ref="C7:N7"/>
    <mergeCell ref="C8:N8"/>
    <mergeCell ref="C9:N9"/>
    <mergeCell ref="C10:N10"/>
    <mergeCell ref="C11:E11"/>
    <mergeCell ref="B15:C22"/>
    <mergeCell ref="B23:C23"/>
    <mergeCell ref="E41:E42"/>
  </mergeCells>
  <dataValidations count="2">
    <dataValidation type="list" allowBlank="1" showInputMessage="1" showErrorMessage="1" sqref="WVE983053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53 WBM983053 VRQ983053 VHU983053 UXY983053 UOC983053 UEG983053 TUK983053 TKO983053 TAS983053 SQW983053 SHA983053 RXE983053 RNI983053 RDM983053 QTQ983053 QJU983053 PZY983053 PQC983053 PGG983053 OWK983053 OMO983053 OCS983053 NSW983053 NJA983053 MZE983053 MPI983053 MFM983053 LVQ983053 LLU983053 LBY983053 KSC983053 KIG983053 JYK983053 JOO983053 JES983053 IUW983053 ILA983053 IBE983053 HRI983053 HHM983053 GXQ983053 GNU983053 GDY983053 FUC983053 FKG983053 FAK983053 EQO983053 EGS983053 DWW983053 DNA983053 DDE983053 CTI983053 CJM983053 BZQ983053 BPU983053 BFY983053 AWC983053 AMG983053 ACK983053 SO983053 IS983053 A983053 WVE917517 WLI917517 WBM917517 VRQ917517 VHU917517 UXY917517 UOC917517 UEG917517 TUK917517 TKO917517 TAS917517 SQW917517 SHA917517 RXE917517 RNI917517 RDM917517 QTQ917517 QJU917517 PZY917517 PQC917517 PGG917517 OWK917517 OMO917517 OCS917517 NSW917517 NJA917517 MZE917517 MPI917517 MFM917517 LVQ917517 LLU917517 LBY917517 KSC917517 KIG917517 JYK917517 JOO917517 JES917517 IUW917517 ILA917517 IBE917517 HRI917517 HHM917517 GXQ917517 GNU917517 GDY917517 FUC917517 FKG917517 FAK917517 EQO917517 EGS917517 DWW917517 DNA917517 DDE917517 CTI917517 CJM917517 BZQ917517 BPU917517 BFY917517 AWC917517 AMG917517 ACK917517 SO917517 IS917517 A917517 WVE851981 WLI851981 WBM851981 VRQ851981 VHU851981 UXY851981 UOC851981 UEG851981 TUK851981 TKO851981 TAS851981 SQW851981 SHA851981 RXE851981 RNI851981 RDM851981 QTQ851981 QJU851981 PZY851981 PQC851981 PGG851981 OWK851981 OMO851981 OCS851981 NSW851981 NJA851981 MZE851981 MPI851981 MFM851981 LVQ851981 LLU851981 LBY851981 KSC851981 KIG851981 JYK851981 JOO851981 JES851981 IUW851981 ILA851981 IBE851981 HRI851981 HHM851981 GXQ851981 GNU851981 GDY851981 FUC851981 FKG851981 FAK851981 EQO851981 EGS851981 DWW851981 DNA851981 DDE851981 CTI851981 CJM851981 BZQ851981 BPU851981 BFY851981 AWC851981 AMG851981 ACK851981 SO851981 IS851981 A851981 WVE786445 WLI786445 WBM786445 VRQ786445 VHU786445 UXY786445 UOC786445 UEG786445 TUK786445 TKO786445 TAS786445 SQW786445 SHA786445 RXE786445 RNI786445 RDM786445 QTQ786445 QJU786445 PZY786445 PQC786445 PGG786445 OWK786445 OMO786445 OCS786445 NSW786445 NJA786445 MZE786445 MPI786445 MFM786445 LVQ786445 LLU786445 LBY786445 KSC786445 KIG786445 JYK786445 JOO786445 JES786445 IUW786445 ILA786445 IBE786445 HRI786445 HHM786445 GXQ786445 GNU786445 GDY786445 FUC786445 FKG786445 FAK786445 EQO786445 EGS786445 DWW786445 DNA786445 DDE786445 CTI786445 CJM786445 BZQ786445 BPU786445 BFY786445 AWC786445 AMG786445 ACK786445 SO786445 IS786445 A786445 WVE720909 WLI720909 WBM720909 VRQ720909 VHU720909 UXY720909 UOC720909 UEG720909 TUK720909 TKO720909 TAS720909 SQW720909 SHA720909 RXE720909 RNI720909 RDM720909 QTQ720909 QJU720909 PZY720909 PQC720909 PGG720909 OWK720909 OMO720909 OCS720909 NSW720909 NJA720909 MZE720909 MPI720909 MFM720909 LVQ720909 LLU720909 LBY720909 KSC720909 KIG720909 JYK720909 JOO720909 JES720909 IUW720909 ILA720909 IBE720909 HRI720909 HHM720909 GXQ720909 GNU720909 GDY720909 FUC720909 FKG720909 FAK720909 EQO720909 EGS720909 DWW720909 DNA720909 DDE720909 CTI720909 CJM720909 BZQ720909 BPU720909 BFY720909 AWC720909 AMG720909 ACK720909 SO720909 IS720909 A720909 WVE655373 WLI655373 WBM655373 VRQ655373 VHU655373 UXY655373 UOC655373 UEG655373 TUK655373 TKO655373 TAS655373 SQW655373 SHA655373 RXE655373 RNI655373 RDM655373 QTQ655373 QJU655373 PZY655373 PQC655373 PGG655373 OWK655373 OMO655373 OCS655373 NSW655373 NJA655373 MZE655373 MPI655373 MFM655373 LVQ655373 LLU655373 LBY655373 KSC655373 KIG655373 JYK655373 JOO655373 JES655373 IUW655373 ILA655373 IBE655373 HRI655373 HHM655373 GXQ655373 GNU655373 GDY655373 FUC655373 FKG655373 FAK655373 EQO655373 EGS655373 DWW655373 DNA655373 DDE655373 CTI655373 CJM655373 BZQ655373 BPU655373 BFY655373 AWC655373 AMG655373 ACK655373 SO655373 IS655373 A655373 WVE589837 WLI589837 WBM589837 VRQ589837 VHU589837 UXY589837 UOC589837 UEG589837 TUK589837 TKO589837 TAS589837 SQW589837 SHA589837 RXE589837 RNI589837 RDM589837 QTQ589837 QJU589837 PZY589837 PQC589837 PGG589837 OWK589837 OMO589837 OCS589837 NSW589837 NJA589837 MZE589837 MPI589837 MFM589837 LVQ589837 LLU589837 LBY589837 KSC589837 KIG589837 JYK589837 JOO589837 JES589837 IUW589837 ILA589837 IBE589837 HRI589837 HHM589837 GXQ589837 GNU589837 GDY589837 FUC589837 FKG589837 FAK589837 EQO589837 EGS589837 DWW589837 DNA589837 DDE589837 CTI589837 CJM589837 BZQ589837 BPU589837 BFY589837 AWC589837 AMG589837 ACK589837 SO589837 IS589837 A589837 WVE524301 WLI524301 WBM524301 VRQ524301 VHU524301 UXY524301 UOC524301 UEG524301 TUK524301 TKO524301 TAS524301 SQW524301 SHA524301 RXE524301 RNI524301 RDM524301 QTQ524301 QJU524301 PZY524301 PQC524301 PGG524301 OWK524301 OMO524301 OCS524301 NSW524301 NJA524301 MZE524301 MPI524301 MFM524301 LVQ524301 LLU524301 LBY524301 KSC524301 KIG524301 JYK524301 JOO524301 JES524301 IUW524301 ILA524301 IBE524301 HRI524301 HHM524301 GXQ524301 GNU524301 GDY524301 FUC524301 FKG524301 FAK524301 EQO524301 EGS524301 DWW524301 DNA524301 DDE524301 CTI524301 CJM524301 BZQ524301 BPU524301 BFY524301 AWC524301 AMG524301 ACK524301 SO524301 IS524301 A524301 WVE458765 WLI458765 WBM458765 VRQ458765 VHU458765 UXY458765 UOC458765 UEG458765 TUK458765 TKO458765 TAS458765 SQW458765 SHA458765 RXE458765 RNI458765 RDM458765 QTQ458765 QJU458765 PZY458765 PQC458765 PGG458765 OWK458765 OMO458765 OCS458765 NSW458765 NJA458765 MZE458765 MPI458765 MFM458765 LVQ458765 LLU458765 LBY458765 KSC458765 KIG458765 JYK458765 JOO458765 JES458765 IUW458765 ILA458765 IBE458765 HRI458765 HHM458765 GXQ458765 GNU458765 GDY458765 FUC458765 FKG458765 FAK458765 EQO458765 EGS458765 DWW458765 DNA458765 DDE458765 CTI458765 CJM458765 BZQ458765 BPU458765 BFY458765 AWC458765 AMG458765 ACK458765 SO458765 IS458765 A458765 WVE393229 WLI393229 WBM393229 VRQ393229 VHU393229 UXY393229 UOC393229 UEG393229 TUK393229 TKO393229 TAS393229 SQW393229 SHA393229 RXE393229 RNI393229 RDM393229 QTQ393229 QJU393229 PZY393229 PQC393229 PGG393229 OWK393229 OMO393229 OCS393229 NSW393229 NJA393229 MZE393229 MPI393229 MFM393229 LVQ393229 LLU393229 LBY393229 KSC393229 KIG393229 JYK393229 JOO393229 JES393229 IUW393229 ILA393229 IBE393229 HRI393229 HHM393229 GXQ393229 GNU393229 GDY393229 FUC393229 FKG393229 FAK393229 EQO393229 EGS393229 DWW393229 DNA393229 DDE393229 CTI393229 CJM393229 BZQ393229 BPU393229 BFY393229 AWC393229 AMG393229 ACK393229 SO393229 IS393229 A393229 WVE327693 WLI327693 WBM327693 VRQ327693 VHU327693 UXY327693 UOC327693 UEG327693 TUK327693 TKO327693 TAS327693 SQW327693 SHA327693 RXE327693 RNI327693 RDM327693 QTQ327693 QJU327693 PZY327693 PQC327693 PGG327693 OWK327693 OMO327693 OCS327693 NSW327693 NJA327693 MZE327693 MPI327693 MFM327693 LVQ327693 LLU327693 LBY327693 KSC327693 KIG327693 JYK327693 JOO327693 JES327693 IUW327693 ILA327693 IBE327693 HRI327693 HHM327693 GXQ327693 GNU327693 GDY327693 FUC327693 FKG327693 FAK327693 EQO327693 EGS327693 DWW327693 DNA327693 DDE327693 CTI327693 CJM327693 BZQ327693 BPU327693 BFY327693 AWC327693 AMG327693 ACK327693 SO327693 IS327693 A327693 WVE262157 WLI262157 WBM262157 VRQ262157 VHU262157 UXY262157 UOC262157 UEG262157 TUK262157 TKO262157 TAS262157 SQW262157 SHA262157 RXE262157 RNI262157 RDM262157 QTQ262157 QJU262157 PZY262157 PQC262157 PGG262157 OWK262157 OMO262157 OCS262157 NSW262157 NJA262157 MZE262157 MPI262157 MFM262157 LVQ262157 LLU262157 LBY262157 KSC262157 KIG262157 JYK262157 JOO262157 JES262157 IUW262157 ILA262157 IBE262157 HRI262157 HHM262157 GXQ262157 GNU262157 GDY262157 FUC262157 FKG262157 FAK262157 EQO262157 EGS262157 DWW262157 DNA262157 DDE262157 CTI262157 CJM262157 BZQ262157 BPU262157 BFY262157 AWC262157 AMG262157 ACK262157 SO262157 IS262157 A262157 WVE196621 WLI196621 WBM196621 VRQ196621 VHU196621 UXY196621 UOC196621 UEG196621 TUK196621 TKO196621 TAS196621 SQW196621 SHA196621 RXE196621 RNI196621 RDM196621 QTQ196621 QJU196621 PZY196621 PQC196621 PGG196621 OWK196621 OMO196621 OCS196621 NSW196621 NJA196621 MZE196621 MPI196621 MFM196621 LVQ196621 LLU196621 LBY196621 KSC196621 KIG196621 JYK196621 JOO196621 JES196621 IUW196621 ILA196621 IBE196621 HRI196621 HHM196621 GXQ196621 GNU196621 GDY196621 FUC196621 FKG196621 FAK196621 EQO196621 EGS196621 DWW196621 DNA196621 DDE196621 CTI196621 CJM196621 BZQ196621 BPU196621 BFY196621 AWC196621 AMG196621 ACK196621 SO196621 IS196621 A196621 WVE131085 WLI131085 WBM131085 VRQ131085 VHU131085 UXY131085 UOC131085 UEG131085 TUK131085 TKO131085 TAS131085 SQW131085 SHA131085 RXE131085 RNI131085 RDM131085 QTQ131085 QJU131085 PZY131085 PQC131085 PGG131085 OWK131085 OMO131085 OCS131085 NSW131085 NJA131085 MZE131085 MPI131085 MFM131085 LVQ131085 LLU131085 LBY131085 KSC131085 KIG131085 JYK131085 JOO131085 JES131085 IUW131085 ILA131085 IBE131085 HRI131085 HHM131085 GXQ131085 GNU131085 GDY131085 FUC131085 FKG131085 FAK131085 EQO131085 EGS131085 DWW131085 DNA131085 DDE131085 CTI131085 CJM131085 BZQ131085 BPU131085 BFY131085 AWC131085 AMG131085 ACK131085 SO131085 IS131085 A131085 WVE65549 WLI65549 WBM65549 VRQ65549 VHU65549 UXY65549 UOC65549 UEG65549 TUK65549 TKO65549 TAS65549 SQW65549 SHA65549 RXE65549 RNI65549 RDM65549 QTQ65549 QJU65549 PZY65549 PQC65549 PGG65549 OWK65549 OMO65549 OCS65549 NSW65549 NJA65549 MZE65549 MPI65549 MFM65549 LVQ65549 LLU65549 LBY65549 KSC65549 KIG65549 JYK65549 JOO65549 JES65549 IUW65549 ILA65549 IBE65549 HRI65549 HHM65549 GXQ65549 GNU65549 GDY65549 FUC65549 FKG65549 FAK65549 EQO65549 EGS65549 DWW65549 DNA65549 DDE65549 CTI65549 CJM65549 BZQ65549 BPU65549 BFY65549 AWC65549 AMG65549 ACK65549 SO65549 IS65549 A65549">
      <formula1>"1,2,3,4,5"</formula1>
    </dataValidation>
    <dataValidation type="decimal" allowBlank="1" showInputMessage="1" showErrorMessage="1" sqref="WVH983053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53 VRT983053 VHX983053 UYB983053 UOF983053 UEJ983053 TUN983053 TKR983053 TAV983053 SQZ983053 SHD983053 RXH983053 RNL983053 RDP983053 QTT983053 QJX983053 QAB983053 PQF983053 PGJ983053 OWN983053 OMR983053 OCV983053 NSZ983053 NJD983053 MZH983053 MPL983053 MFP983053 LVT983053 LLX983053 LCB983053 KSF983053 KIJ983053 JYN983053 JOR983053 JEV983053 IUZ983053 ILD983053 IBH983053 HRL983053 HHP983053 GXT983053 GNX983053 GEB983053 FUF983053 FKJ983053 FAN983053 EQR983053 EGV983053 DWZ983053 DND983053 DDH983053 CTL983053 CJP983053 BZT983053 BPX983053 BGB983053 AWF983053 AMJ983053 ACN983053 SR983053 IV983053 C983053 WVH917517 WLL917517 WBP917517 VRT917517 VHX917517 UYB917517 UOF917517 UEJ917517 TUN917517 TKR917517 TAV917517 SQZ917517 SHD917517 RXH917517 RNL917517 RDP917517 QTT917517 QJX917517 QAB917517 PQF917517 PGJ917517 OWN917517 OMR917517 OCV917517 NSZ917517 NJD917517 MZH917517 MPL917517 MFP917517 LVT917517 LLX917517 LCB917517 KSF917517 KIJ917517 JYN917517 JOR917517 JEV917517 IUZ917517 ILD917517 IBH917517 HRL917517 HHP917517 GXT917517 GNX917517 GEB917517 FUF917517 FKJ917517 FAN917517 EQR917517 EGV917517 DWZ917517 DND917517 DDH917517 CTL917517 CJP917517 BZT917517 BPX917517 BGB917517 AWF917517 AMJ917517 ACN917517 SR917517 IV917517 C917517 WVH851981 WLL851981 WBP851981 VRT851981 VHX851981 UYB851981 UOF851981 UEJ851981 TUN851981 TKR851981 TAV851981 SQZ851981 SHD851981 RXH851981 RNL851981 RDP851981 QTT851981 QJX851981 QAB851981 PQF851981 PGJ851981 OWN851981 OMR851981 OCV851981 NSZ851981 NJD851981 MZH851981 MPL851981 MFP851981 LVT851981 LLX851981 LCB851981 KSF851981 KIJ851981 JYN851981 JOR851981 JEV851981 IUZ851981 ILD851981 IBH851981 HRL851981 HHP851981 GXT851981 GNX851981 GEB851981 FUF851981 FKJ851981 FAN851981 EQR851981 EGV851981 DWZ851981 DND851981 DDH851981 CTL851981 CJP851981 BZT851981 BPX851981 BGB851981 AWF851981 AMJ851981 ACN851981 SR851981 IV851981 C851981 WVH786445 WLL786445 WBP786445 VRT786445 VHX786445 UYB786445 UOF786445 UEJ786445 TUN786445 TKR786445 TAV786445 SQZ786445 SHD786445 RXH786445 RNL786445 RDP786445 QTT786445 QJX786445 QAB786445 PQF786445 PGJ786445 OWN786445 OMR786445 OCV786445 NSZ786445 NJD786445 MZH786445 MPL786445 MFP786445 LVT786445 LLX786445 LCB786445 KSF786445 KIJ786445 JYN786445 JOR786445 JEV786445 IUZ786445 ILD786445 IBH786445 HRL786445 HHP786445 GXT786445 GNX786445 GEB786445 FUF786445 FKJ786445 FAN786445 EQR786445 EGV786445 DWZ786445 DND786445 DDH786445 CTL786445 CJP786445 BZT786445 BPX786445 BGB786445 AWF786445 AMJ786445 ACN786445 SR786445 IV786445 C786445 WVH720909 WLL720909 WBP720909 VRT720909 VHX720909 UYB720909 UOF720909 UEJ720909 TUN720909 TKR720909 TAV720909 SQZ720909 SHD720909 RXH720909 RNL720909 RDP720909 QTT720909 QJX720909 QAB720909 PQF720909 PGJ720909 OWN720909 OMR720909 OCV720909 NSZ720909 NJD720909 MZH720909 MPL720909 MFP720909 LVT720909 LLX720909 LCB720909 KSF720909 KIJ720909 JYN720909 JOR720909 JEV720909 IUZ720909 ILD720909 IBH720909 HRL720909 HHP720909 GXT720909 GNX720909 GEB720909 FUF720909 FKJ720909 FAN720909 EQR720909 EGV720909 DWZ720909 DND720909 DDH720909 CTL720909 CJP720909 BZT720909 BPX720909 BGB720909 AWF720909 AMJ720909 ACN720909 SR720909 IV720909 C720909 WVH655373 WLL655373 WBP655373 VRT655373 VHX655373 UYB655373 UOF655373 UEJ655373 TUN655373 TKR655373 TAV655373 SQZ655373 SHD655373 RXH655373 RNL655373 RDP655373 QTT655373 QJX655373 QAB655373 PQF655373 PGJ655373 OWN655373 OMR655373 OCV655373 NSZ655373 NJD655373 MZH655373 MPL655373 MFP655373 LVT655373 LLX655373 LCB655373 KSF655373 KIJ655373 JYN655373 JOR655373 JEV655373 IUZ655373 ILD655373 IBH655373 HRL655373 HHP655373 GXT655373 GNX655373 GEB655373 FUF655373 FKJ655373 FAN655373 EQR655373 EGV655373 DWZ655373 DND655373 DDH655373 CTL655373 CJP655373 BZT655373 BPX655373 BGB655373 AWF655373 AMJ655373 ACN655373 SR655373 IV655373 C655373 WVH589837 WLL589837 WBP589837 VRT589837 VHX589837 UYB589837 UOF589837 UEJ589837 TUN589837 TKR589837 TAV589837 SQZ589837 SHD589837 RXH589837 RNL589837 RDP589837 QTT589837 QJX589837 QAB589837 PQF589837 PGJ589837 OWN589837 OMR589837 OCV589837 NSZ589837 NJD589837 MZH589837 MPL589837 MFP589837 LVT589837 LLX589837 LCB589837 KSF589837 KIJ589837 JYN589837 JOR589837 JEV589837 IUZ589837 ILD589837 IBH589837 HRL589837 HHP589837 GXT589837 GNX589837 GEB589837 FUF589837 FKJ589837 FAN589837 EQR589837 EGV589837 DWZ589837 DND589837 DDH589837 CTL589837 CJP589837 BZT589837 BPX589837 BGB589837 AWF589837 AMJ589837 ACN589837 SR589837 IV589837 C589837 WVH524301 WLL524301 WBP524301 VRT524301 VHX524301 UYB524301 UOF524301 UEJ524301 TUN524301 TKR524301 TAV524301 SQZ524301 SHD524301 RXH524301 RNL524301 RDP524301 QTT524301 QJX524301 QAB524301 PQF524301 PGJ524301 OWN524301 OMR524301 OCV524301 NSZ524301 NJD524301 MZH524301 MPL524301 MFP524301 LVT524301 LLX524301 LCB524301 KSF524301 KIJ524301 JYN524301 JOR524301 JEV524301 IUZ524301 ILD524301 IBH524301 HRL524301 HHP524301 GXT524301 GNX524301 GEB524301 FUF524301 FKJ524301 FAN524301 EQR524301 EGV524301 DWZ524301 DND524301 DDH524301 CTL524301 CJP524301 BZT524301 BPX524301 BGB524301 AWF524301 AMJ524301 ACN524301 SR524301 IV524301 C524301 WVH458765 WLL458765 WBP458765 VRT458765 VHX458765 UYB458765 UOF458765 UEJ458765 TUN458765 TKR458765 TAV458765 SQZ458765 SHD458765 RXH458765 RNL458765 RDP458765 QTT458765 QJX458765 QAB458765 PQF458765 PGJ458765 OWN458765 OMR458765 OCV458765 NSZ458765 NJD458765 MZH458765 MPL458765 MFP458765 LVT458765 LLX458765 LCB458765 KSF458765 KIJ458765 JYN458765 JOR458765 JEV458765 IUZ458765 ILD458765 IBH458765 HRL458765 HHP458765 GXT458765 GNX458765 GEB458765 FUF458765 FKJ458765 FAN458765 EQR458765 EGV458765 DWZ458765 DND458765 DDH458765 CTL458765 CJP458765 BZT458765 BPX458765 BGB458765 AWF458765 AMJ458765 ACN458765 SR458765 IV458765 C458765 WVH393229 WLL393229 WBP393229 VRT393229 VHX393229 UYB393229 UOF393229 UEJ393229 TUN393229 TKR393229 TAV393229 SQZ393229 SHD393229 RXH393229 RNL393229 RDP393229 QTT393229 QJX393229 QAB393229 PQF393229 PGJ393229 OWN393229 OMR393229 OCV393229 NSZ393229 NJD393229 MZH393229 MPL393229 MFP393229 LVT393229 LLX393229 LCB393229 KSF393229 KIJ393229 JYN393229 JOR393229 JEV393229 IUZ393229 ILD393229 IBH393229 HRL393229 HHP393229 GXT393229 GNX393229 GEB393229 FUF393229 FKJ393229 FAN393229 EQR393229 EGV393229 DWZ393229 DND393229 DDH393229 CTL393229 CJP393229 BZT393229 BPX393229 BGB393229 AWF393229 AMJ393229 ACN393229 SR393229 IV393229 C393229 WVH327693 WLL327693 WBP327693 VRT327693 VHX327693 UYB327693 UOF327693 UEJ327693 TUN327693 TKR327693 TAV327693 SQZ327693 SHD327693 RXH327693 RNL327693 RDP327693 QTT327693 QJX327693 QAB327693 PQF327693 PGJ327693 OWN327693 OMR327693 OCV327693 NSZ327693 NJD327693 MZH327693 MPL327693 MFP327693 LVT327693 LLX327693 LCB327693 KSF327693 KIJ327693 JYN327693 JOR327693 JEV327693 IUZ327693 ILD327693 IBH327693 HRL327693 HHP327693 GXT327693 GNX327693 GEB327693 FUF327693 FKJ327693 FAN327693 EQR327693 EGV327693 DWZ327693 DND327693 DDH327693 CTL327693 CJP327693 BZT327693 BPX327693 BGB327693 AWF327693 AMJ327693 ACN327693 SR327693 IV327693 C327693 WVH262157 WLL262157 WBP262157 VRT262157 VHX262157 UYB262157 UOF262157 UEJ262157 TUN262157 TKR262157 TAV262157 SQZ262157 SHD262157 RXH262157 RNL262157 RDP262157 QTT262157 QJX262157 QAB262157 PQF262157 PGJ262157 OWN262157 OMR262157 OCV262157 NSZ262157 NJD262157 MZH262157 MPL262157 MFP262157 LVT262157 LLX262157 LCB262157 KSF262157 KIJ262157 JYN262157 JOR262157 JEV262157 IUZ262157 ILD262157 IBH262157 HRL262157 HHP262157 GXT262157 GNX262157 GEB262157 FUF262157 FKJ262157 FAN262157 EQR262157 EGV262157 DWZ262157 DND262157 DDH262157 CTL262157 CJP262157 BZT262157 BPX262157 BGB262157 AWF262157 AMJ262157 ACN262157 SR262157 IV262157 C262157 WVH196621 WLL196621 WBP196621 VRT196621 VHX196621 UYB196621 UOF196621 UEJ196621 TUN196621 TKR196621 TAV196621 SQZ196621 SHD196621 RXH196621 RNL196621 RDP196621 QTT196621 QJX196621 QAB196621 PQF196621 PGJ196621 OWN196621 OMR196621 OCV196621 NSZ196621 NJD196621 MZH196621 MPL196621 MFP196621 LVT196621 LLX196621 LCB196621 KSF196621 KIJ196621 JYN196621 JOR196621 JEV196621 IUZ196621 ILD196621 IBH196621 HRL196621 HHP196621 GXT196621 GNX196621 GEB196621 FUF196621 FKJ196621 FAN196621 EQR196621 EGV196621 DWZ196621 DND196621 DDH196621 CTL196621 CJP196621 BZT196621 BPX196621 BGB196621 AWF196621 AMJ196621 ACN196621 SR196621 IV196621 C196621 WVH131085 WLL131085 WBP131085 VRT131085 VHX131085 UYB131085 UOF131085 UEJ131085 TUN131085 TKR131085 TAV131085 SQZ131085 SHD131085 RXH131085 RNL131085 RDP131085 QTT131085 QJX131085 QAB131085 PQF131085 PGJ131085 OWN131085 OMR131085 OCV131085 NSZ131085 NJD131085 MZH131085 MPL131085 MFP131085 LVT131085 LLX131085 LCB131085 KSF131085 KIJ131085 JYN131085 JOR131085 JEV131085 IUZ131085 ILD131085 IBH131085 HRL131085 HHP131085 GXT131085 GNX131085 GEB131085 FUF131085 FKJ131085 FAN131085 EQR131085 EGV131085 DWZ131085 DND131085 DDH131085 CTL131085 CJP131085 BZT131085 BPX131085 BGB131085 AWF131085 AMJ131085 ACN131085 SR131085 IV131085 C131085 WVH65549 WLL65549 WBP65549 VRT65549 VHX65549 UYB65549 UOF65549 UEJ65549 TUN65549 TKR65549 TAV65549 SQZ65549 SHD65549 RXH65549 RNL65549 RDP65549 QTT65549 QJX65549 QAB65549 PQF65549 PGJ65549 OWN65549 OMR65549 OCV65549 NSZ65549 NJD65549 MZH65549 MPL65549 MFP65549 LVT65549 LLX65549 LCB65549 KSF65549 KIJ65549 JYN65549 JOR65549 JEV65549 IUZ65549 ILD65549 IBH65549 HRL65549 HHP65549 GXT65549 GNX65549 GEB65549 FUF65549 FKJ65549 FAN65549 EQR65549 EGV65549 DWZ65549 DND65549 DDH65549 CTL65549 CJP65549 BZT65549 BPX65549 BGB65549 AWF65549 AMJ65549 ACN65549 SR65549 IV65549 C65549 WLL983053">
      <formula1>0</formula1>
      <formula2>1</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opLeftCell="C38" workbookViewId="0">
      <selection activeCell="E148" sqref="E148:E149"/>
    </sheetView>
  </sheetViews>
  <sheetFormatPr baseColWidth="10" defaultColWidth="2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26.28515625" style="31" customWidth="1"/>
    <col min="18" max="18" width="18.28515625" style="31" customWidth="1"/>
    <col min="19" max="22" width="6.42578125" style="31" customWidth="1"/>
    <col min="23" max="251" width="11.42578125" style="31" customWidth="1"/>
    <col min="252" max="252" width="1" style="31" customWidth="1"/>
    <col min="253" max="253" width="4.28515625" style="31" customWidth="1"/>
    <col min="254" max="254" width="34.7109375" style="31" customWidth="1"/>
    <col min="255" max="255" width="0" style="31" hidden="1" customWidth="1"/>
    <col min="256" max="256" width="20" style="31"/>
    <col min="257" max="257" width="3.140625" style="31" bestFit="1" customWidth="1"/>
    <col min="258" max="258" width="58.85546875" style="31" customWidth="1"/>
    <col min="259" max="259" width="31.140625" style="31" customWidth="1"/>
    <col min="260" max="260" width="26.7109375" style="31" customWidth="1"/>
    <col min="261" max="261" width="25" style="31" customWidth="1"/>
    <col min="262" max="263" width="29.7109375" style="31" customWidth="1"/>
    <col min="264" max="264" width="23" style="31" customWidth="1"/>
    <col min="265" max="265" width="27.28515625" style="31" customWidth="1"/>
    <col min="266" max="266" width="29.5703125" style="31" customWidth="1"/>
    <col min="267" max="267" width="33" style="31" customWidth="1"/>
    <col min="268" max="268" width="29.85546875" style="31" customWidth="1"/>
    <col min="269" max="269" width="26.28515625" style="31" customWidth="1"/>
    <col min="270" max="270" width="22.140625" style="31" customWidth="1"/>
    <col min="271" max="271" width="26.140625" style="31" customWidth="1"/>
    <col min="272" max="272" width="19.5703125" style="31" bestFit="1" customWidth="1"/>
    <col min="273" max="273" width="21.85546875" style="31" customWidth="1"/>
    <col min="274" max="274" width="18.28515625" style="31" customWidth="1"/>
    <col min="275" max="278" width="6.42578125" style="31" customWidth="1"/>
    <col min="279" max="507" width="11.42578125" style="31" customWidth="1"/>
    <col min="508" max="508" width="1" style="31" customWidth="1"/>
    <col min="509" max="509" width="4.28515625" style="31" customWidth="1"/>
    <col min="510" max="510" width="34.7109375" style="31" customWidth="1"/>
    <col min="511" max="511" width="0" style="31" hidden="1" customWidth="1"/>
    <col min="512" max="512" width="20" style="31"/>
    <col min="513" max="513" width="3.140625" style="31" bestFit="1" customWidth="1"/>
    <col min="514" max="514" width="58.85546875" style="31" customWidth="1"/>
    <col min="515" max="515" width="31.140625" style="31" customWidth="1"/>
    <col min="516" max="516" width="26.7109375" style="31" customWidth="1"/>
    <col min="517" max="517" width="25" style="31" customWidth="1"/>
    <col min="518" max="519" width="29.7109375" style="31" customWidth="1"/>
    <col min="520" max="520" width="23" style="31" customWidth="1"/>
    <col min="521" max="521" width="27.28515625" style="31" customWidth="1"/>
    <col min="522" max="522" width="29.5703125" style="31" customWidth="1"/>
    <col min="523" max="523" width="33" style="31" customWidth="1"/>
    <col min="524" max="524" width="29.85546875" style="31" customWidth="1"/>
    <col min="525" max="525" width="26.28515625" style="31" customWidth="1"/>
    <col min="526" max="526" width="22.140625" style="31" customWidth="1"/>
    <col min="527" max="527" width="26.140625" style="31" customWidth="1"/>
    <col min="528" max="528" width="19.5703125" style="31" bestFit="1" customWidth="1"/>
    <col min="529" max="529" width="21.85546875" style="31" customWidth="1"/>
    <col min="530" max="530" width="18.28515625" style="31" customWidth="1"/>
    <col min="531" max="534" width="6.42578125" style="31" customWidth="1"/>
    <col min="535" max="763" width="11.42578125" style="31" customWidth="1"/>
    <col min="764" max="764" width="1" style="31" customWidth="1"/>
    <col min="765" max="765" width="4.28515625" style="31" customWidth="1"/>
    <col min="766" max="766" width="34.7109375" style="31" customWidth="1"/>
    <col min="767" max="767" width="0" style="31" hidden="1" customWidth="1"/>
    <col min="768" max="768" width="20" style="31"/>
    <col min="769" max="769" width="3.140625" style="31" bestFit="1" customWidth="1"/>
    <col min="770" max="770" width="58.85546875" style="31" customWidth="1"/>
    <col min="771" max="771" width="31.140625" style="31" customWidth="1"/>
    <col min="772" max="772" width="26.7109375" style="31" customWidth="1"/>
    <col min="773" max="773" width="25" style="31" customWidth="1"/>
    <col min="774" max="775" width="29.7109375" style="31" customWidth="1"/>
    <col min="776" max="776" width="23" style="31" customWidth="1"/>
    <col min="777" max="777" width="27.28515625" style="31" customWidth="1"/>
    <col min="778" max="778" width="29.5703125" style="31" customWidth="1"/>
    <col min="779" max="779" width="33" style="31" customWidth="1"/>
    <col min="780" max="780" width="29.85546875" style="31" customWidth="1"/>
    <col min="781" max="781" width="26.28515625" style="31" customWidth="1"/>
    <col min="782" max="782" width="22.140625" style="31" customWidth="1"/>
    <col min="783" max="783" width="26.140625" style="31" customWidth="1"/>
    <col min="784" max="784" width="19.5703125" style="31" bestFit="1" customWidth="1"/>
    <col min="785" max="785" width="21.85546875" style="31" customWidth="1"/>
    <col min="786" max="786" width="18.28515625" style="31" customWidth="1"/>
    <col min="787" max="790" width="6.42578125" style="31" customWidth="1"/>
    <col min="791" max="1019" width="11.42578125" style="31" customWidth="1"/>
    <col min="1020" max="1020" width="1" style="31" customWidth="1"/>
    <col min="1021" max="1021" width="4.28515625" style="31" customWidth="1"/>
    <col min="1022" max="1022" width="34.7109375" style="31" customWidth="1"/>
    <col min="1023" max="1023" width="0" style="31" hidden="1" customWidth="1"/>
    <col min="1024" max="1024" width="20" style="31"/>
    <col min="1025" max="1025" width="3.140625" style="31" bestFit="1" customWidth="1"/>
    <col min="1026" max="1026" width="58.85546875" style="31" customWidth="1"/>
    <col min="1027" max="1027" width="31.140625" style="31" customWidth="1"/>
    <col min="1028" max="1028" width="26.7109375" style="31" customWidth="1"/>
    <col min="1029" max="1029" width="25" style="31" customWidth="1"/>
    <col min="1030" max="1031" width="29.7109375" style="31" customWidth="1"/>
    <col min="1032" max="1032" width="23" style="31" customWidth="1"/>
    <col min="1033" max="1033" width="27.28515625" style="31" customWidth="1"/>
    <col min="1034" max="1034" width="29.5703125" style="31" customWidth="1"/>
    <col min="1035" max="1035" width="33" style="31" customWidth="1"/>
    <col min="1036" max="1036" width="29.85546875" style="31" customWidth="1"/>
    <col min="1037" max="1037" width="26.28515625" style="31" customWidth="1"/>
    <col min="1038" max="1038" width="22.140625" style="31" customWidth="1"/>
    <col min="1039" max="1039" width="26.140625" style="31" customWidth="1"/>
    <col min="1040" max="1040" width="19.5703125" style="31" bestFit="1" customWidth="1"/>
    <col min="1041" max="1041" width="21.85546875" style="31" customWidth="1"/>
    <col min="1042" max="1042" width="18.28515625" style="31" customWidth="1"/>
    <col min="1043" max="1046" width="6.42578125" style="31" customWidth="1"/>
    <col min="1047" max="1275" width="11.42578125" style="31" customWidth="1"/>
    <col min="1276" max="1276" width="1" style="31" customWidth="1"/>
    <col min="1277" max="1277" width="4.28515625" style="31" customWidth="1"/>
    <col min="1278" max="1278" width="34.7109375" style="31" customWidth="1"/>
    <col min="1279" max="1279" width="0" style="31" hidden="1" customWidth="1"/>
    <col min="1280" max="1280" width="20" style="31"/>
    <col min="1281" max="1281" width="3.140625" style="31" bestFit="1" customWidth="1"/>
    <col min="1282" max="1282" width="58.85546875" style="31" customWidth="1"/>
    <col min="1283" max="1283" width="31.140625" style="31" customWidth="1"/>
    <col min="1284" max="1284" width="26.7109375" style="31" customWidth="1"/>
    <col min="1285" max="1285" width="25" style="31" customWidth="1"/>
    <col min="1286" max="1287" width="29.7109375" style="31" customWidth="1"/>
    <col min="1288" max="1288" width="23" style="31" customWidth="1"/>
    <col min="1289" max="1289" width="27.28515625" style="31" customWidth="1"/>
    <col min="1290" max="1290" width="29.5703125" style="31" customWidth="1"/>
    <col min="1291" max="1291" width="33" style="31" customWidth="1"/>
    <col min="1292" max="1292" width="29.85546875" style="31" customWidth="1"/>
    <col min="1293" max="1293" width="26.28515625" style="31" customWidth="1"/>
    <col min="1294" max="1294" width="22.140625" style="31" customWidth="1"/>
    <col min="1295" max="1295" width="26.140625" style="31" customWidth="1"/>
    <col min="1296" max="1296" width="19.5703125" style="31" bestFit="1" customWidth="1"/>
    <col min="1297" max="1297" width="21.85546875" style="31" customWidth="1"/>
    <col min="1298" max="1298" width="18.28515625" style="31" customWidth="1"/>
    <col min="1299" max="1302" width="6.42578125" style="31" customWidth="1"/>
    <col min="1303" max="1531" width="11.42578125" style="31" customWidth="1"/>
    <col min="1532" max="1532" width="1" style="31" customWidth="1"/>
    <col min="1533" max="1533" width="4.28515625" style="31" customWidth="1"/>
    <col min="1534" max="1534" width="34.7109375" style="31" customWidth="1"/>
    <col min="1535" max="1535" width="0" style="31" hidden="1" customWidth="1"/>
    <col min="1536" max="1536" width="20" style="31"/>
    <col min="1537" max="1537" width="3.140625" style="31" bestFit="1" customWidth="1"/>
    <col min="1538" max="1538" width="58.85546875" style="31" customWidth="1"/>
    <col min="1539" max="1539" width="31.140625" style="31" customWidth="1"/>
    <col min="1540" max="1540" width="26.7109375" style="31" customWidth="1"/>
    <col min="1541" max="1541" width="25" style="31" customWidth="1"/>
    <col min="1542" max="1543" width="29.7109375" style="31" customWidth="1"/>
    <col min="1544" max="1544" width="23" style="31" customWidth="1"/>
    <col min="1545" max="1545" width="27.28515625" style="31" customWidth="1"/>
    <col min="1546" max="1546" width="29.5703125" style="31" customWidth="1"/>
    <col min="1547" max="1547" width="33" style="31" customWidth="1"/>
    <col min="1548" max="1548" width="29.85546875" style="31" customWidth="1"/>
    <col min="1549" max="1549" width="26.28515625" style="31" customWidth="1"/>
    <col min="1550" max="1550" width="22.140625" style="31" customWidth="1"/>
    <col min="1551" max="1551" width="26.140625" style="31" customWidth="1"/>
    <col min="1552" max="1552" width="19.5703125" style="31" bestFit="1" customWidth="1"/>
    <col min="1553" max="1553" width="21.85546875" style="31" customWidth="1"/>
    <col min="1554" max="1554" width="18.28515625" style="31" customWidth="1"/>
    <col min="1555" max="1558" width="6.42578125" style="31" customWidth="1"/>
    <col min="1559" max="1787" width="11.42578125" style="31" customWidth="1"/>
    <col min="1788" max="1788" width="1" style="31" customWidth="1"/>
    <col min="1789" max="1789" width="4.28515625" style="31" customWidth="1"/>
    <col min="1790" max="1790" width="34.7109375" style="31" customWidth="1"/>
    <col min="1791" max="1791" width="0" style="31" hidden="1" customWidth="1"/>
    <col min="1792" max="1792" width="20" style="31"/>
    <col min="1793" max="1793" width="3.140625" style="31" bestFit="1" customWidth="1"/>
    <col min="1794" max="1794" width="58.85546875" style="31" customWidth="1"/>
    <col min="1795" max="1795" width="31.140625" style="31" customWidth="1"/>
    <col min="1796" max="1796" width="26.7109375" style="31" customWidth="1"/>
    <col min="1797" max="1797" width="25" style="31" customWidth="1"/>
    <col min="1798" max="1799" width="29.7109375" style="31" customWidth="1"/>
    <col min="1800" max="1800" width="23" style="31" customWidth="1"/>
    <col min="1801" max="1801" width="27.28515625" style="31" customWidth="1"/>
    <col min="1802" max="1802" width="29.5703125" style="31" customWidth="1"/>
    <col min="1803" max="1803" width="33" style="31" customWidth="1"/>
    <col min="1804" max="1804" width="29.85546875" style="31" customWidth="1"/>
    <col min="1805" max="1805" width="26.28515625" style="31" customWidth="1"/>
    <col min="1806" max="1806" width="22.140625" style="31" customWidth="1"/>
    <col min="1807" max="1807" width="26.140625" style="31" customWidth="1"/>
    <col min="1808" max="1808" width="19.5703125" style="31" bestFit="1" customWidth="1"/>
    <col min="1809" max="1809" width="21.85546875" style="31" customWidth="1"/>
    <col min="1810" max="1810" width="18.28515625" style="31" customWidth="1"/>
    <col min="1811" max="1814" width="6.42578125" style="31" customWidth="1"/>
    <col min="1815" max="2043" width="11.42578125" style="31" customWidth="1"/>
    <col min="2044" max="2044" width="1" style="31" customWidth="1"/>
    <col min="2045" max="2045" width="4.28515625" style="31" customWidth="1"/>
    <col min="2046" max="2046" width="34.7109375" style="31" customWidth="1"/>
    <col min="2047" max="2047" width="0" style="31" hidden="1" customWidth="1"/>
    <col min="2048" max="2048" width="20" style="31"/>
    <col min="2049" max="2049" width="3.140625" style="31" bestFit="1" customWidth="1"/>
    <col min="2050" max="2050" width="58.85546875" style="31" customWidth="1"/>
    <col min="2051" max="2051" width="31.140625" style="31" customWidth="1"/>
    <col min="2052" max="2052" width="26.7109375" style="31" customWidth="1"/>
    <col min="2053" max="2053" width="25" style="31" customWidth="1"/>
    <col min="2054" max="2055" width="29.7109375" style="31" customWidth="1"/>
    <col min="2056" max="2056" width="23" style="31" customWidth="1"/>
    <col min="2057" max="2057" width="27.28515625" style="31" customWidth="1"/>
    <col min="2058" max="2058" width="29.5703125" style="31" customWidth="1"/>
    <col min="2059" max="2059" width="33" style="31" customWidth="1"/>
    <col min="2060" max="2060" width="29.85546875" style="31" customWidth="1"/>
    <col min="2061" max="2061" width="26.28515625" style="31" customWidth="1"/>
    <col min="2062" max="2062" width="22.140625" style="31" customWidth="1"/>
    <col min="2063" max="2063" width="26.140625" style="31" customWidth="1"/>
    <col min="2064" max="2064" width="19.5703125" style="31" bestFit="1" customWidth="1"/>
    <col min="2065" max="2065" width="21.85546875" style="31" customWidth="1"/>
    <col min="2066" max="2066" width="18.28515625" style="31" customWidth="1"/>
    <col min="2067" max="2070" width="6.42578125" style="31" customWidth="1"/>
    <col min="2071" max="2299" width="11.42578125" style="31" customWidth="1"/>
    <col min="2300" max="2300" width="1" style="31" customWidth="1"/>
    <col min="2301" max="2301" width="4.28515625" style="31" customWidth="1"/>
    <col min="2302" max="2302" width="34.7109375" style="31" customWidth="1"/>
    <col min="2303" max="2303" width="0" style="31" hidden="1" customWidth="1"/>
    <col min="2304" max="2304" width="20" style="31"/>
    <col min="2305" max="2305" width="3.140625" style="31" bestFit="1" customWidth="1"/>
    <col min="2306" max="2306" width="58.85546875" style="31" customWidth="1"/>
    <col min="2307" max="2307" width="31.140625" style="31" customWidth="1"/>
    <col min="2308" max="2308" width="26.7109375" style="31" customWidth="1"/>
    <col min="2309" max="2309" width="25" style="31" customWidth="1"/>
    <col min="2310" max="2311" width="29.7109375" style="31" customWidth="1"/>
    <col min="2312" max="2312" width="23" style="31" customWidth="1"/>
    <col min="2313" max="2313" width="27.28515625" style="31" customWidth="1"/>
    <col min="2314" max="2314" width="29.5703125" style="31" customWidth="1"/>
    <col min="2315" max="2315" width="33" style="31" customWidth="1"/>
    <col min="2316" max="2316" width="29.85546875" style="31" customWidth="1"/>
    <col min="2317" max="2317" width="26.28515625" style="31" customWidth="1"/>
    <col min="2318" max="2318" width="22.140625" style="31" customWidth="1"/>
    <col min="2319" max="2319" width="26.140625" style="31" customWidth="1"/>
    <col min="2320" max="2320" width="19.5703125" style="31" bestFit="1" customWidth="1"/>
    <col min="2321" max="2321" width="21.85546875" style="31" customWidth="1"/>
    <col min="2322" max="2322" width="18.28515625" style="31" customWidth="1"/>
    <col min="2323" max="2326" width="6.42578125" style="31" customWidth="1"/>
    <col min="2327" max="2555" width="11.42578125" style="31" customWidth="1"/>
    <col min="2556" max="2556" width="1" style="31" customWidth="1"/>
    <col min="2557" max="2557" width="4.28515625" style="31" customWidth="1"/>
    <col min="2558" max="2558" width="34.7109375" style="31" customWidth="1"/>
    <col min="2559" max="2559" width="0" style="31" hidden="1" customWidth="1"/>
    <col min="2560" max="2560" width="20" style="31"/>
    <col min="2561" max="2561" width="3.140625" style="31" bestFit="1" customWidth="1"/>
    <col min="2562" max="2562" width="58.85546875" style="31" customWidth="1"/>
    <col min="2563" max="2563" width="31.140625" style="31" customWidth="1"/>
    <col min="2564" max="2564" width="26.7109375" style="31" customWidth="1"/>
    <col min="2565" max="2565" width="25" style="31" customWidth="1"/>
    <col min="2566" max="2567" width="29.7109375" style="31" customWidth="1"/>
    <col min="2568" max="2568" width="23" style="31" customWidth="1"/>
    <col min="2569" max="2569" width="27.28515625" style="31" customWidth="1"/>
    <col min="2570" max="2570" width="29.5703125" style="31" customWidth="1"/>
    <col min="2571" max="2571" width="33" style="31" customWidth="1"/>
    <col min="2572" max="2572" width="29.85546875" style="31" customWidth="1"/>
    <col min="2573" max="2573" width="26.28515625" style="31" customWidth="1"/>
    <col min="2574" max="2574" width="22.140625" style="31" customWidth="1"/>
    <col min="2575" max="2575" width="26.140625" style="31" customWidth="1"/>
    <col min="2576" max="2576" width="19.5703125" style="31" bestFit="1" customWidth="1"/>
    <col min="2577" max="2577" width="21.85546875" style="31" customWidth="1"/>
    <col min="2578" max="2578" width="18.28515625" style="31" customWidth="1"/>
    <col min="2579" max="2582" width="6.42578125" style="31" customWidth="1"/>
    <col min="2583" max="2811" width="11.42578125" style="31" customWidth="1"/>
    <col min="2812" max="2812" width="1" style="31" customWidth="1"/>
    <col min="2813" max="2813" width="4.28515625" style="31" customWidth="1"/>
    <col min="2814" max="2814" width="34.7109375" style="31" customWidth="1"/>
    <col min="2815" max="2815" width="0" style="31" hidden="1" customWidth="1"/>
    <col min="2816" max="2816" width="20" style="31"/>
    <col min="2817" max="2817" width="3.140625" style="31" bestFit="1" customWidth="1"/>
    <col min="2818" max="2818" width="58.85546875" style="31" customWidth="1"/>
    <col min="2819" max="2819" width="31.140625" style="31" customWidth="1"/>
    <col min="2820" max="2820" width="26.7109375" style="31" customWidth="1"/>
    <col min="2821" max="2821" width="25" style="31" customWidth="1"/>
    <col min="2822" max="2823" width="29.7109375" style="31" customWidth="1"/>
    <col min="2824" max="2824" width="23" style="31" customWidth="1"/>
    <col min="2825" max="2825" width="27.28515625" style="31" customWidth="1"/>
    <col min="2826" max="2826" width="29.5703125" style="31" customWidth="1"/>
    <col min="2827" max="2827" width="33" style="31" customWidth="1"/>
    <col min="2828" max="2828" width="29.85546875" style="31" customWidth="1"/>
    <col min="2829" max="2829" width="26.28515625" style="31" customWidth="1"/>
    <col min="2830" max="2830" width="22.140625" style="31" customWidth="1"/>
    <col min="2831" max="2831" width="26.140625" style="31" customWidth="1"/>
    <col min="2832" max="2832" width="19.5703125" style="31" bestFit="1" customWidth="1"/>
    <col min="2833" max="2833" width="21.85546875" style="31" customWidth="1"/>
    <col min="2834" max="2834" width="18.28515625" style="31" customWidth="1"/>
    <col min="2835" max="2838" width="6.42578125" style="31" customWidth="1"/>
    <col min="2839" max="3067" width="11.42578125" style="31" customWidth="1"/>
    <col min="3068" max="3068" width="1" style="31" customWidth="1"/>
    <col min="3069" max="3069" width="4.28515625" style="31" customWidth="1"/>
    <col min="3070" max="3070" width="34.7109375" style="31" customWidth="1"/>
    <col min="3071" max="3071" width="0" style="31" hidden="1" customWidth="1"/>
    <col min="3072" max="3072" width="20" style="31"/>
    <col min="3073" max="3073" width="3.140625" style="31" bestFit="1" customWidth="1"/>
    <col min="3074" max="3074" width="58.85546875" style="31" customWidth="1"/>
    <col min="3075" max="3075" width="31.140625" style="31" customWidth="1"/>
    <col min="3076" max="3076" width="26.7109375" style="31" customWidth="1"/>
    <col min="3077" max="3077" width="25" style="31" customWidth="1"/>
    <col min="3078" max="3079" width="29.7109375" style="31" customWidth="1"/>
    <col min="3080" max="3080" width="23" style="31" customWidth="1"/>
    <col min="3081" max="3081" width="27.28515625" style="31" customWidth="1"/>
    <col min="3082" max="3082" width="29.5703125" style="31" customWidth="1"/>
    <col min="3083" max="3083" width="33" style="31" customWidth="1"/>
    <col min="3084" max="3084" width="29.85546875" style="31" customWidth="1"/>
    <col min="3085" max="3085" width="26.28515625" style="31" customWidth="1"/>
    <col min="3086" max="3086" width="22.140625" style="31" customWidth="1"/>
    <col min="3087" max="3087" width="26.140625" style="31" customWidth="1"/>
    <col min="3088" max="3088" width="19.5703125" style="31" bestFit="1" customWidth="1"/>
    <col min="3089" max="3089" width="21.85546875" style="31" customWidth="1"/>
    <col min="3090" max="3090" width="18.28515625" style="31" customWidth="1"/>
    <col min="3091" max="3094" width="6.42578125" style="31" customWidth="1"/>
    <col min="3095" max="3323" width="11.42578125" style="31" customWidth="1"/>
    <col min="3324" max="3324" width="1" style="31" customWidth="1"/>
    <col min="3325" max="3325" width="4.28515625" style="31" customWidth="1"/>
    <col min="3326" max="3326" width="34.7109375" style="31" customWidth="1"/>
    <col min="3327" max="3327" width="0" style="31" hidden="1" customWidth="1"/>
    <col min="3328" max="3328" width="20" style="31"/>
    <col min="3329" max="3329" width="3.140625" style="31" bestFit="1" customWidth="1"/>
    <col min="3330" max="3330" width="58.85546875" style="31" customWidth="1"/>
    <col min="3331" max="3331" width="31.140625" style="31" customWidth="1"/>
    <col min="3332" max="3332" width="26.7109375" style="31" customWidth="1"/>
    <col min="3333" max="3333" width="25" style="31" customWidth="1"/>
    <col min="3334" max="3335" width="29.7109375" style="31" customWidth="1"/>
    <col min="3336" max="3336" width="23" style="31" customWidth="1"/>
    <col min="3337" max="3337" width="27.28515625" style="31" customWidth="1"/>
    <col min="3338" max="3338" width="29.5703125" style="31" customWidth="1"/>
    <col min="3339" max="3339" width="33" style="31" customWidth="1"/>
    <col min="3340" max="3340" width="29.85546875" style="31" customWidth="1"/>
    <col min="3341" max="3341" width="26.28515625" style="31" customWidth="1"/>
    <col min="3342" max="3342" width="22.140625" style="31" customWidth="1"/>
    <col min="3343" max="3343" width="26.140625" style="31" customWidth="1"/>
    <col min="3344" max="3344" width="19.5703125" style="31" bestFit="1" customWidth="1"/>
    <col min="3345" max="3345" width="21.85546875" style="31" customWidth="1"/>
    <col min="3346" max="3346" width="18.28515625" style="31" customWidth="1"/>
    <col min="3347" max="3350" width="6.42578125" style="31" customWidth="1"/>
    <col min="3351" max="3579" width="11.42578125" style="31" customWidth="1"/>
    <col min="3580" max="3580" width="1" style="31" customWidth="1"/>
    <col min="3581" max="3581" width="4.28515625" style="31" customWidth="1"/>
    <col min="3582" max="3582" width="34.7109375" style="31" customWidth="1"/>
    <col min="3583" max="3583" width="0" style="31" hidden="1" customWidth="1"/>
    <col min="3584" max="3584" width="20" style="31"/>
    <col min="3585" max="3585" width="3.140625" style="31" bestFit="1" customWidth="1"/>
    <col min="3586" max="3586" width="58.85546875" style="31" customWidth="1"/>
    <col min="3587" max="3587" width="31.140625" style="31" customWidth="1"/>
    <col min="3588" max="3588" width="26.7109375" style="31" customWidth="1"/>
    <col min="3589" max="3589" width="25" style="31" customWidth="1"/>
    <col min="3590" max="3591" width="29.7109375" style="31" customWidth="1"/>
    <col min="3592" max="3592" width="23" style="31" customWidth="1"/>
    <col min="3593" max="3593" width="27.28515625" style="31" customWidth="1"/>
    <col min="3594" max="3594" width="29.5703125" style="31" customWidth="1"/>
    <col min="3595" max="3595" width="33" style="31" customWidth="1"/>
    <col min="3596" max="3596" width="29.85546875" style="31" customWidth="1"/>
    <col min="3597" max="3597" width="26.28515625" style="31" customWidth="1"/>
    <col min="3598" max="3598" width="22.140625" style="31" customWidth="1"/>
    <col min="3599" max="3599" width="26.140625" style="31" customWidth="1"/>
    <col min="3600" max="3600" width="19.5703125" style="31" bestFit="1" customWidth="1"/>
    <col min="3601" max="3601" width="21.85546875" style="31" customWidth="1"/>
    <col min="3602" max="3602" width="18.28515625" style="31" customWidth="1"/>
    <col min="3603" max="3606" width="6.42578125" style="31" customWidth="1"/>
    <col min="3607" max="3835" width="11.42578125" style="31" customWidth="1"/>
    <col min="3836" max="3836" width="1" style="31" customWidth="1"/>
    <col min="3837" max="3837" width="4.28515625" style="31" customWidth="1"/>
    <col min="3838" max="3838" width="34.7109375" style="31" customWidth="1"/>
    <col min="3839" max="3839" width="0" style="31" hidden="1" customWidth="1"/>
    <col min="3840" max="3840" width="20" style="31"/>
    <col min="3841" max="3841" width="3.140625" style="31" bestFit="1" customWidth="1"/>
    <col min="3842" max="3842" width="58.85546875" style="31" customWidth="1"/>
    <col min="3843" max="3843" width="31.140625" style="31" customWidth="1"/>
    <col min="3844" max="3844" width="26.7109375" style="31" customWidth="1"/>
    <col min="3845" max="3845" width="25" style="31" customWidth="1"/>
    <col min="3846" max="3847" width="29.7109375" style="31" customWidth="1"/>
    <col min="3848" max="3848" width="23" style="31" customWidth="1"/>
    <col min="3849" max="3849" width="27.28515625" style="31" customWidth="1"/>
    <col min="3850" max="3850" width="29.5703125" style="31" customWidth="1"/>
    <col min="3851" max="3851" width="33" style="31" customWidth="1"/>
    <col min="3852" max="3852" width="29.85546875" style="31" customWidth="1"/>
    <col min="3853" max="3853" width="26.28515625" style="31" customWidth="1"/>
    <col min="3854" max="3854" width="22.140625" style="31" customWidth="1"/>
    <col min="3855" max="3855" width="26.140625" style="31" customWidth="1"/>
    <col min="3856" max="3856" width="19.5703125" style="31" bestFit="1" customWidth="1"/>
    <col min="3857" max="3857" width="21.85546875" style="31" customWidth="1"/>
    <col min="3858" max="3858" width="18.28515625" style="31" customWidth="1"/>
    <col min="3859" max="3862" width="6.42578125" style="31" customWidth="1"/>
    <col min="3863" max="4091" width="11.42578125" style="31" customWidth="1"/>
    <col min="4092" max="4092" width="1" style="31" customWidth="1"/>
    <col min="4093" max="4093" width="4.28515625" style="31" customWidth="1"/>
    <col min="4094" max="4094" width="34.7109375" style="31" customWidth="1"/>
    <col min="4095" max="4095" width="0" style="31" hidden="1" customWidth="1"/>
    <col min="4096" max="4096" width="20" style="31"/>
    <col min="4097" max="4097" width="3.140625" style="31" bestFit="1" customWidth="1"/>
    <col min="4098" max="4098" width="58.85546875" style="31" customWidth="1"/>
    <col min="4099" max="4099" width="31.140625" style="31" customWidth="1"/>
    <col min="4100" max="4100" width="26.7109375" style="31" customWidth="1"/>
    <col min="4101" max="4101" width="25" style="31" customWidth="1"/>
    <col min="4102" max="4103" width="29.7109375" style="31" customWidth="1"/>
    <col min="4104" max="4104" width="23" style="31" customWidth="1"/>
    <col min="4105" max="4105" width="27.28515625" style="31" customWidth="1"/>
    <col min="4106" max="4106" width="29.5703125" style="31" customWidth="1"/>
    <col min="4107" max="4107" width="33" style="31" customWidth="1"/>
    <col min="4108" max="4108" width="29.85546875" style="31" customWidth="1"/>
    <col min="4109" max="4109" width="26.28515625" style="31" customWidth="1"/>
    <col min="4110" max="4110" width="22.140625" style="31" customWidth="1"/>
    <col min="4111" max="4111" width="26.140625" style="31" customWidth="1"/>
    <col min="4112" max="4112" width="19.5703125" style="31" bestFit="1" customWidth="1"/>
    <col min="4113" max="4113" width="21.85546875" style="31" customWidth="1"/>
    <col min="4114" max="4114" width="18.28515625" style="31" customWidth="1"/>
    <col min="4115" max="4118" width="6.42578125" style="31" customWidth="1"/>
    <col min="4119" max="4347" width="11.42578125" style="31" customWidth="1"/>
    <col min="4348" max="4348" width="1" style="31" customWidth="1"/>
    <col min="4349" max="4349" width="4.28515625" style="31" customWidth="1"/>
    <col min="4350" max="4350" width="34.7109375" style="31" customWidth="1"/>
    <col min="4351" max="4351" width="0" style="31" hidden="1" customWidth="1"/>
    <col min="4352" max="4352" width="20" style="31"/>
    <col min="4353" max="4353" width="3.140625" style="31" bestFit="1" customWidth="1"/>
    <col min="4354" max="4354" width="58.85546875" style="31" customWidth="1"/>
    <col min="4355" max="4355" width="31.140625" style="31" customWidth="1"/>
    <col min="4356" max="4356" width="26.7109375" style="31" customWidth="1"/>
    <col min="4357" max="4357" width="25" style="31" customWidth="1"/>
    <col min="4358" max="4359" width="29.7109375" style="31" customWidth="1"/>
    <col min="4360" max="4360" width="23" style="31" customWidth="1"/>
    <col min="4361" max="4361" width="27.28515625" style="31" customWidth="1"/>
    <col min="4362" max="4362" width="29.5703125" style="31" customWidth="1"/>
    <col min="4363" max="4363" width="33" style="31" customWidth="1"/>
    <col min="4364" max="4364" width="29.85546875" style="31" customWidth="1"/>
    <col min="4365" max="4365" width="26.28515625" style="31" customWidth="1"/>
    <col min="4366" max="4366" width="22.140625" style="31" customWidth="1"/>
    <col min="4367" max="4367" width="26.140625" style="31" customWidth="1"/>
    <col min="4368" max="4368" width="19.5703125" style="31" bestFit="1" customWidth="1"/>
    <col min="4369" max="4369" width="21.85546875" style="31" customWidth="1"/>
    <col min="4370" max="4370" width="18.28515625" style="31" customWidth="1"/>
    <col min="4371" max="4374" width="6.42578125" style="31" customWidth="1"/>
    <col min="4375" max="4603" width="11.42578125" style="31" customWidth="1"/>
    <col min="4604" max="4604" width="1" style="31" customWidth="1"/>
    <col min="4605" max="4605" width="4.28515625" style="31" customWidth="1"/>
    <col min="4606" max="4606" width="34.7109375" style="31" customWidth="1"/>
    <col min="4607" max="4607" width="0" style="31" hidden="1" customWidth="1"/>
    <col min="4608" max="4608" width="20" style="31"/>
    <col min="4609" max="4609" width="3.140625" style="31" bestFit="1" customWidth="1"/>
    <col min="4610" max="4610" width="58.85546875" style="31" customWidth="1"/>
    <col min="4611" max="4611" width="31.140625" style="31" customWidth="1"/>
    <col min="4612" max="4612" width="26.7109375" style="31" customWidth="1"/>
    <col min="4613" max="4613" width="25" style="31" customWidth="1"/>
    <col min="4614" max="4615" width="29.7109375" style="31" customWidth="1"/>
    <col min="4616" max="4616" width="23" style="31" customWidth="1"/>
    <col min="4617" max="4617" width="27.28515625" style="31" customWidth="1"/>
    <col min="4618" max="4618" width="29.5703125" style="31" customWidth="1"/>
    <col min="4619" max="4619" width="33" style="31" customWidth="1"/>
    <col min="4620" max="4620" width="29.85546875" style="31" customWidth="1"/>
    <col min="4621" max="4621" width="26.28515625" style="31" customWidth="1"/>
    <col min="4622" max="4622" width="22.140625" style="31" customWidth="1"/>
    <col min="4623" max="4623" width="26.140625" style="31" customWidth="1"/>
    <col min="4624" max="4624" width="19.5703125" style="31" bestFit="1" customWidth="1"/>
    <col min="4625" max="4625" width="21.85546875" style="31" customWidth="1"/>
    <col min="4626" max="4626" width="18.28515625" style="31" customWidth="1"/>
    <col min="4627" max="4630" width="6.42578125" style="31" customWidth="1"/>
    <col min="4631" max="4859" width="11.42578125" style="31" customWidth="1"/>
    <col min="4860" max="4860" width="1" style="31" customWidth="1"/>
    <col min="4861" max="4861" width="4.28515625" style="31" customWidth="1"/>
    <col min="4862" max="4862" width="34.7109375" style="31" customWidth="1"/>
    <col min="4863" max="4863" width="0" style="31" hidden="1" customWidth="1"/>
    <col min="4864" max="4864" width="20" style="31"/>
    <col min="4865" max="4865" width="3.140625" style="31" bestFit="1" customWidth="1"/>
    <col min="4866" max="4866" width="58.85546875" style="31" customWidth="1"/>
    <col min="4867" max="4867" width="31.140625" style="31" customWidth="1"/>
    <col min="4868" max="4868" width="26.7109375" style="31" customWidth="1"/>
    <col min="4869" max="4869" width="25" style="31" customWidth="1"/>
    <col min="4870" max="4871" width="29.7109375" style="31" customWidth="1"/>
    <col min="4872" max="4872" width="23" style="31" customWidth="1"/>
    <col min="4873" max="4873" width="27.28515625" style="31" customWidth="1"/>
    <col min="4874" max="4874" width="29.5703125" style="31" customWidth="1"/>
    <col min="4875" max="4875" width="33" style="31" customWidth="1"/>
    <col min="4876" max="4876" width="29.85546875" style="31" customWidth="1"/>
    <col min="4877" max="4877" width="26.28515625" style="31" customWidth="1"/>
    <col min="4878" max="4878" width="22.140625" style="31" customWidth="1"/>
    <col min="4879" max="4879" width="26.140625" style="31" customWidth="1"/>
    <col min="4880" max="4880" width="19.5703125" style="31" bestFit="1" customWidth="1"/>
    <col min="4881" max="4881" width="21.85546875" style="31" customWidth="1"/>
    <col min="4882" max="4882" width="18.28515625" style="31" customWidth="1"/>
    <col min="4883" max="4886" width="6.42578125" style="31" customWidth="1"/>
    <col min="4887" max="5115" width="11.42578125" style="31" customWidth="1"/>
    <col min="5116" max="5116" width="1" style="31" customWidth="1"/>
    <col min="5117" max="5117" width="4.28515625" style="31" customWidth="1"/>
    <col min="5118" max="5118" width="34.7109375" style="31" customWidth="1"/>
    <col min="5119" max="5119" width="0" style="31" hidden="1" customWidth="1"/>
    <col min="5120" max="5120" width="20" style="31"/>
    <col min="5121" max="5121" width="3.140625" style="31" bestFit="1" customWidth="1"/>
    <col min="5122" max="5122" width="58.85546875" style="31" customWidth="1"/>
    <col min="5123" max="5123" width="31.140625" style="31" customWidth="1"/>
    <col min="5124" max="5124" width="26.7109375" style="31" customWidth="1"/>
    <col min="5125" max="5125" width="25" style="31" customWidth="1"/>
    <col min="5126" max="5127" width="29.7109375" style="31" customWidth="1"/>
    <col min="5128" max="5128" width="23" style="31" customWidth="1"/>
    <col min="5129" max="5129" width="27.28515625" style="31" customWidth="1"/>
    <col min="5130" max="5130" width="29.5703125" style="31" customWidth="1"/>
    <col min="5131" max="5131" width="33" style="31" customWidth="1"/>
    <col min="5132" max="5132" width="29.85546875" style="31" customWidth="1"/>
    <col min="5133" max="5133" width="26.28515625" style="31" customWidth="1"/>
    <col min="5134" max="5134" width="22.140625" style="31" customWidth="1"/>
    <col min="5135" max="5135" width="26.140625" style="31" customWidth="1"/>
    <col min="5136" max="5136" width="19.5703125" style="31" bestFit="1" customWidth="1"/>
    <col min="5137" max="5137" width="21.85546875" style="31" customWidth="1"/>
    <col min="5138" max="5138" width="18.28515625" style="31" customWidth="1"/>
    <col min="5139" max="5142" width="6.42578125" style="31" customWidth="1"/>
    <col min="5143" max="5371" width="11.42578125" style="31" customWidth="1"/>
    <col min="5372" max="5372" width="1" style="31" customWidth="1"/>
    <col min="5373" max="5373" width="4.28515625" style="31" customWidth="1"/>
    <col min="5374" max="5374" width="34.7109375" style="31" customWidth="1"/>
    <col min="5375" max="5375" width="0" style="31" hidden="1" customWidth="1"/>
    <col min="5376" max="5376" width="20" style="31"/>
    <col min="5377" max="5377" width="3.140625" style="31" bestFit="1" customWidth="1"/>
    <col min="5378" max="5378" width="58.85546875" style="31" customWidth="1"/>
    <col min="5379" max="5379" width="31.140625" style="31" customWidth="1"/>
    <col min="5380" max="5380" width="26.7109375" style="31" customWidth="1"/>
    <col min="5381" max="5381" width="25" style="31" customWidth="1"/>
    <col min="5382" max="5383" width="29.7109375" style="31" customWidth="1"/>
    <col min="5384" max="5384" width="23" style="31" customWidth="1"/>
    <col min="5385" max="5385" width="27.28515625" style="31" customWidth="1"/>
    <col min="5386" max="5386" width="29.5703125" style="31" customWidth="1"/>
    <col min="5387" max="5387" width="33" style="31" customWidth="1"/>
    <col min="5388" max="5388" width="29.85546875" style="31" customWidth="1"/>
    <col min="5389" max="5389" width="26.28515625" style="31" customWidth="1"/>
    <col min="5390" max="5390" width="22.140625" style="31" customWidth="1"/>
    <col min="5391" max="5391" width="26.140625" style="31" customWidth="1"/>
    <col min="5392" max="5392" width="19.5703125" style="31" bestFit="1" customWidth="1"/>
    <col min="5393" max="5393" width="21.85546875" style="31" customWidth="1"/>
    <col min="5394" max="5394" width="18.28515625" style="31" customWidth="1"/>
    <col min="5395" max="5398" width="6.42578125" style="31" customWidth="1"/>
    <col min="5399" max="5627" width="11.42578125" style="31" customWidth="1"/>
    <col min="5628" max="5628" width="1" style="31" customWidth="1"/>
    <col min="5629" max="5629" width="4.28515625" style="31" customWidth="1"/>
    <col min="5630" max="5630" width="34.7109375" style="31" customWidth="1"/>
    <col min="5631" max="5631" width="0" style="31" hidden="1" customWidth="1"/>
    <col min="5632" max="5632" width="20" style="31"/>
    <col min="5633" max="5633" width="3.140625" style="31" bestFit="1" customWidth="1"/>
    <col min="5634" max="5634" width="58.85546875" style="31" customWidth="1"/>
    <col min="5635" max="5635" width="31.140625" style="31" customWidth="1"/>
    <col min="5636" max="5636" width="26.7109375" style="31" customWidth="1"/>
    <col min="5637" max="5637" width="25" style="31" customWidth="1"/>
    <col min="5638" max="5639" width="29.7109375" style="31" customWidth="1"/>
    <col min="5640" max="5640" width="23" style="31" customWidth="1"/>
    <col min="5641" max="5641" width="27.28515625" style="31" customWidth="1"/>
    <col min="5642" max="5642" width="29.5703125" style="31" customWidth="1"/>
    <col min="5643" max="5643" width="33" style="31" customWidth="1"/>
    <col min="5644" max="5644" width="29.85546875" style="31" customWidth="1"/>
    <col min="5645" max="5645" width="26.28515625" style="31" customWidth="1"/>
    <col min="5646" max="5646" width="22.140625" style="31" customWidth="1"/>
    <col min="5647" max="5647" width="26.140625" style="31" customWidth="1"/>
    <col min="5648" max="5648" width="19.5703125" style="31" bestFit="1" customWidth="1"/>
    <col min="5649" max="5649" width="21.85546875" style="31" customWidth="1"/>
    <col min="5650" max="5650" width="18.28515625" style="31" customWidth="1"/>
    <col min="5651" max="5654" width="6.42578125" style="31" customWidth="1"/>
    <col min="5655" max="5883" width="11.42578125" style="31" customWidth="1"/>
    <col min="5884" max="5884" width="1" style="31" customWidth="1"/>
    <col min="5885" max="5885" width="4.28515625" style="31" customWidth="1"/>
    <col min="5886" max="5886" width="34.7109375" style="31" customWidth="1"/>
    <col min="5887" max="5887" width="0" style="31" hidden="1" customWidth="1"/>
    <col min="5888" max="5888" width="20" style="31"/>
    <col min="5889" max="5889" width="3.140625" style="31" bestFit="1" customWidth="1"/>
    <col min="5890" max="5890" width="58.85546875" style="31" customWidth="1"/>
    <col min="5891" max="5891" width="31.140625" style="31" customWidth="1"/>
    <col min="5892" max="5892" width="26.7109375" style="31" customWidth="1"/>
    <col min="5893" max="5893" width="25" style="31" customWidth="1"/>
    <col min="5894" max="5895" width="29.7109375" style="31" customWidth="1"/>
    <col min="5896" max="5896" width="23" style="31" customWidth="1"/>
    <col min="5897" max="5897" width="27.28515625" style="31" customWidth="1"/>
    <col min="5898" max="5898" width="29.5703125" style="31" customWidth="1"/>
    <col min="5899" max="5899" width="33" style="31" customWidth="1"/>
    <col min="5900" max="5900" width="29.85546875" style="31" customWidth="1"/>
    <col min="5901" max="5901" width="26.28515625" style="31" customWidth="1"/>
    <col min="5902" max="5902" width="22.140625" style="31" customWidth="1"/>
    <col min="5903" max="5903" width="26.140625" style="31" customWidth="1"/>
    <col min="5904" max="5904" width="19.5703125" style="31" bestFit="1" customWidth="1"/>
    <col min="5905" max="5905" width="21.85546875" style="31" customWidth="1"/>
    <col min="5906" max="5906" width="18.28515625" style="31" customWidth="1"/>
    <col min="5907" max="5910" width="6.42578125" style="31" customWidth="1"/>
    <col min="5911" max="6139" width="11.42578125" style="31" customWidth="1"/>
    <col min="6140" max="6140" width="1" style="31" customWidth="1"/>
    <col min="6141" max="6141" width="4.28515625" style="31" customWidth="1"/>
    <col min="6142" max="6142" width="34.7109375" style="31" customWidth="1"/>
    <col min="6143" max="6143" width="0" style="31" hidden="1" customWidth="1"/>
    <col min="6144" max="6144" width="20" style="31"/>
    <col min="6145" max="6145" width="3.140625" style="31" bestFit="1" customWidth="1"/>
    <col min="6146" max="6146" width="58.85546875" style="31" customWidth="1"/>
    <col min="6147" max="6147" width="31.140625" style="31" customWidth="1"/>
    <col min="6148" max="6148" width="26.7109375" style="31" customWidth="1"/>
    <col min="6149" max="6149" width="25" style="31" customWidth="1"/>
    <col min="6150" max="6151" width="29.7109375" style="31" customWidth="1"/>
    <col min="6152" max="6152" width="23" style="31" customWidth="1"/>
    <col min="6153" max="6153" width="27.28515625" style="31" customWidth="1"/>
    <col min="6154" max="6154" width="29.5703125" style="31" customWidth="1"/>
    <col min="6155" max="6155" width="33" style="31" customWidth="1"/>
    <col min="6156" max="6156" width="29.85546875" style="31" customWidth="1"/>
    <col min="6157" max="6157" width="26.28515625" style="31" customWidth="1"/>
    <col min="6158" max="6158" width="22.140625" style="31" customWidth="1"/>
    <col min="6159" max="6159" width="26.140625" style="31" customWidth="1"/>
    <col min="6160" max="6160" width="19.5703125" style="31" bestFit="1" customWidth="1"/>
    <col min="6161" max="6161" width="21.85546875" style="31" customWidth="1"/>
    <col min="6162" max="6162" width="18.28515625" style="31" customWidth="1"/>
    <col min="6163" max="6166" width="6.42578125" style="31" customWidth="1"/>
    <col min="6167" max="6395" width="11.42578125" style="31" customWidth="1"/>
    <col min="6396" max="6396" width="1" style="31" customWidth="1"/>
    <col min="6397" max="6397" width="4.28515625" style="31" customWidth="1"/>
    <col min="6398" max="6398" width="34.7109375" style="31" customWidth="1"/>
    <col min="6399" max="6399" width="0" style="31" hidden="1" customWidth="1"/>
    <col min="6400" max="6400" width="20" style="31"/>
    <col min="6401" max="6401" width="3.140625" style="31" bestFit="1" customWidth="1"/>
    <col min="6402" max="6402" width="58.85546875" style="31" customWidth="1"/>
    <col min="6403" max="6403" width="31.140625" style="31" customWidth="1"/>
    <col min="6404" max="6404" width="26.7109375" style="31" customWidth="1"/>
    <col min="6405" max="6405" width="25" style="31" customWidth="1"/>
    <col min="6406" max="6407" width="29.7109375" style="31" customWidth="1"/>
    <col min="6408" max="6408" width="23" style="31" customWidth="1"/>
    <col min="6409" max="6409" width="27.28515625" style="31" customWidth="1"/>
    <col min="6410" max="6410" width="29.5703125" style="31" customWidth="1"/>
    <col min="6411" max="6411" width="33" style="31" customWidth="1"/>
    <col min="6412" max="6412" width="29.85546875" style="31" customWidth="1"/>
    <col min="6413" max="6413" width="26.28515625" style="31" customWidth="1"/>
    <col min="6414" max="6414" width="22.140625" style="31" customWidth="1"/>
    <col min="6415" max="6415" width="26.140625" style="31" customWidth="1"/>
    <col min="6416" max="6416" width="19.5703125" style="31" bestFit="1" customWidth="1"/>
    <col min="6417" max="6417" width="21.85546875" style="31" customWidth="1"/>
    <col min="6418" max="6418" width="18.28515625" style="31" customWidth="1"/>
    <col min="6419" max="6422" width="6.42578125" style="31" customWidth="1"/>
    <col min="6423" max="6651" width="11.42578125" style="31" customWidth="1"/>
    <col min="6652" max="6652" width="1" style="31" customWidth="1"/>
    <col min="6653" max="6653" width="4.28515625" style="31" customWidth="1"/>
    <col min="6654" max="6654" width="34.7109375" style="31" customWidth="1"/>
    <col min="6655" max="6655" width="0" style="31" hidden="1" customWidth="1"/>
    <col min="6656" max="6656" width="20" style="31"/>
    <col min="6657" max="6657" width="3.140625" style="31" bestFit="1" customWidth="1"/>
    <col min="6658" max="6658" width="58.85546875" style="31" customWidth="1"/>
    <col min="6659" max="6659" width="31.140625" style="31" customWidth="1"/>
    <col min="6660" max="6660" width="26.7109375" style="31" customWidth="1"/>
    <col min="6661" max="6661" width="25" style="31" customWidth="1"/>
    <col min="6662" max="6663" width="29.7109375" style="31" customWidth="1"/>
    <col min="6664" max="6664" width="23" style="31" customWidth="1"/>
    <col min="6665" max="6665" width="27.28515625" style="31" customWidth="1"/>
    <col min="6666" max="6666" width="29.5703125" style="31" customWidth="1"/>
    <col min="6667" max="6667" width="33" style="31" customWidth="1"/>
    <col min="6668" max="6668" width="29.85546875" style="31" customWidth="1"/>
    <col min="6669" max="6669" width="26.28515625" style="31" customWidth="1"/>
    <col min="6670" max="6670" width="22.140625" style="31" customWidth="1"/>
    <col min="6671" max="6671" width="26.140625" style="31" customWidth="1"/>
    <col min="6672" max="6672" width="19.5703125" style="31" bestFit="1" customWidth="1"/>
    <col min="6673" max="6673" width="21.85546875" style="31" customWidth="1"/>
    <col min="6674" max="6674" width="18.28515625" style="31" customWidth="1"/>
    <col min="6675" max="6678" width="6.42578125" style="31" customWidth="1"/>
    <col min="6679" max="6907" width="11.42578125" style="31" customWidth="1"/>
    <col min="6908" max="6908" width="1" style="31" customWidth="1"/>
    <col min="6909" max="6909" width="4.28515625" style="31" customWidth="1"/>
    <col min="6910" max="6910" width="34.7109375" style="31" customWidth="1"/>
    <col min="6911" max="6911" width="0" style="31" hidden="1" customWidth="1"/>
    <col min="6912" max="6912" width="20" style="31"/>
    <col min="6913" max="6913" width="3.140625" style="31" bestFit="1" customWidth="1"/>
    <col min="6914" max="6914" width="58.85546875" style="31" customWidth="1"/>
    <col min="6915" max="6915" width="31.140625" style="31" customWidth="1"/>
    <col min="6916" max="6916" width="26.7109375" style="31" customWidth="1"/>
    <col min="6917" max="6917" width="25" style="31" customWidth="1"/>
    <col min="6918" max="6919" width="29.7109375" style="31" customWidth="1"/>
    <col min="6920" max="6920" width="23" style="31" customWidth="1"/>
    <col min="6921" max="6921" width="27.28515625" style="31" customWidth="1"/>
    <col min="6922" max="6922" width="29.5703125" style="31" customWidth="1"/>
    <col min="6923" max="6923" width="33" style="31" customWidth="1"/>
    <col min="6924" max="6924" width="29.85546875" style="31" customWidth="1"/>
    <col min="6925" max="6925" width="26.28515625" style="31" customWidth="1"/>
    <col min="6926" max="6926" width="22.140625" style="31" customWidth="1"/>
    <col min="6927" max="6927" width="26.140625" style="31" customWidth="1"/>
    <col min="6928" max="6928" width="19.5703125" style="31" bestFit="1" customWidth="1"/>
    <col min="6929" max="6929" width="21.85546875" style="31" customWidth="1"/>
    <col min="6930" max="6930" width="18.28515625" style="31" customWidth="1"/>
    <col min="6931" max="6934" width="6.42578125" style="31" customWidth="1"/>
    <col min="6935" max="7163" width="11.42578125" style="31" customWidth="1"/>
    <col min="7164" max="7164" width="1" style="31" customWidth="1"/>
    <col min="7165" max="7165" width="4.28515625" style="31" customWidth="1"/>
    <col min="7166" max="7166" width="34.7109375" style="31" customWidth="1"/>
    <col min="7167" max="7167" width="0" style="31" hidden="1" customWidth="1"/>
    <col min="7168" max="7168" width="20" style="31"/>
    <col min="7169" max="7169" width="3.140625" style="31" bestFit="1" customWidth="1"/>
    <col min="7170" max="7170" width="58.85546875" style="31" customWidth="1"/>
    <col min="7171" max="7171" width="31.140625" style="31" customWidth="1"/>
    <col min="7172" max="7172" width="26.7109375" style="31" customWidth="1"/>
    <col min="7173" max="7173" width="25" style="31" customWidth="1"/>
    <col min="7174" max="7175" width="29.7109375" style="31" customWidth="1"/>
    <col min="7176" max="7176" width="23" style="31" customWidth="1"/>
    <col min="7177" max="7177" width="27.28515625" style="31" customWidth="1"/>
    <col min="7178" max="7178" width="29.5703125" style="31" customWidth="1"/>
    <col min="7179" max="7179" width="33" style="31" customWidth="1"/>
    <col min="7180" max="7180" width="29.85546875" style="31" customWidth="1"/>
    <col min="7181" max="7181" width="26.28515625" style="31" customWidth="1"/>
    <col min="7182" max="7182" width="22.140625" style="31" customWidth="1"/>
    <col min="7183" max="7183" width="26.140625" style="31" customWidth="1"/>
    <col min="7184" max="7184" width="19.5703125" style="31" bestFit="1" customWidth="1"/>
    <col min="7185" max="7185" width="21.85546875" style="31" customWidth="1"/>
    <col min="7186" max="7186" width="18.28515625" style="31" customWidth="1"/>
    <col min="7187" max="7190" width="6.42578125" style="31" customWidth="1"/>
    <col min="7191" max="7419" width="11.42578125" style="31" customWidth="1"/>
    <col min="7420" max="7420" width="1" style="31" customWidth="1"/>
    <col min="7421" max="7421" width="4.28515625" style="31" customWidth="1"/>
    <col min="7422" max="7422" width="34.7109375" style="31" customWidth="1"/>
    <col min="7423" max="7423" width="0" style="31" hidden="1" customWidth="1"/>
    <col min="7424" max="7424" width="20" style="31"/>
    <col min="7425" max="7425" width="3.140625" style="31" bestFit="1" customWidth="1"/>
    <col min="7426" max="7426" width="58.85546875" style="31" customWidth="1"/>
    <col min="7427" max="7427" width="31.140625" style="31" customWidth="1"/>
    <col min="7428" max="7428" width="26.7109375" style="31" customWidth="1"/>
    <col min="7429" max="7429" width="25" style="31" customWidth="1"/>
    <col min="7430" max="7431" width="29.7109375" style="31" customWidth="1"/>
    <col min="7432" max="7432" width="23" style="31" customWidth="1"/>
    <col min="7433" max="7433" width="27.28515625" style="31" customWidth="1"/>
    <col min="7434" max="7434" width="29.5703125" style="31" customWidth="1"/>
    <col min="7435" max="7435" width="33" style="31" customWidth="1"/>
    <col min="7436" max="7436" width="29.85546875" style="31" customWidth="1"/>
    <col min="7437" max="7437" width="26.28515625" style="31" customWidth="1"/>
    <col min="7438" max="7438" width="22.140625" style="31" customWidth="1"/>
    <col min="7439" max="7439" width="26.140625" style="31" customWidth="1"/>
    <col min="7440" max="7440" width="19.5703125" style="31" bestFit="1" customWidth="1"/>
    <col min="7441" max="7441" width="21.85546875" style="31" customWidth="1"/>
    <col min="7442" max="7442" width="18.28515625" style="31" customWidth="1"/>
    <col min="7443" max="7446" width="6.42578125" style="31" customWidth="1"/>
    <col min="7447" max="7675" width="11.42578125" style="31" customWidth="1"/>
    <col min="7676" max="7676" width="1" style="31" customWidth="1"/>
    <col min="7677" max="7677" width="4.28515625" style="31" customWidth="1"/>
    <col min="7678" max="7678" width="34.7109375" style="31" customWidth="1"/>
    <col min="7679" max="7679" width="0" style="31" hidden="1" customWidth="1"/>
    <col min="7680" max="7680" width="20" style="31"/>
    <col min="7681" max="7681" width="3.140625" style="31" bestFit="1" customWidth="1"/>
    <col min="7682" max="7682" width="58.85546875" style="31" customWidth="1"/>
    <col min="7683" max="7683" width="31.140625" style="31" customWidth="1"/>
    <col min="7684" max="7684" width="26.7109375" style="31" customWidth="1"/>
    <col min="7685" max="7685" width="25" style="31" customWidth="1"/>
    <col min="7686" max="7687" width="29.7109375" style="31" customWidth="1"/>
    <col min="7688" max="7688" width="23" style="31" customWidth="1"/>
    <col min="7689" max="7689" width="27.28515625" style="31" customWidth="1"/>
    <col min="7690" max="7690" width="29.5703125" style="31" customWidth="1"/>
    <col min="7691" max="7691" width="33" style="31" customWidth="1"/>
    <col min="7692" max="7692" width="29.85546875" style="31" customWidth="1"/>
    <col min="7693" max="7693" width="26.28515625" style="31" customWidth="1"/>
    <col min="7694" max="7694" width="22.140625" style="31" customWidth="1"/>
    <col min="7695" max="7695" width="26.140625" style="31" customWidth="1"/>
    <col min="7696" max="7696" width="19.5703125" style="31" bestFit="1" customWidth="1"/>
    <col min="7697" max="7697" width="21.85546875" style="31" customWidth="1"/>
    <col min="7698" max="7698" width="18.28515625" style="31" customWidth="1"/>
    <col min="7699" max="7702" width="6.42578125" style="31" customWidth="1"/>
    <col min="7703" max="7931" width="11.42578125" style="31" customWidth="1"/>
    <col min="7932" max="7932" width="1" style="31" customWidth="1"/>
    <col min="7933" max="7933" width="4.28515625" style="31" customWidth="1"/>
    <col min="7934" max="7934" width="34.7109375" style="31" customWidth="1"/>
    <col min="7935" max="7935" width="0" style="31" hidden="1" customWidth="1"/>
    <col min="7936" max="7936" width="20" style="31"/>
    <col min="7937" max="7937" width="3.140625" style="31" bestFit="1" customWidth="1"/>
    <col min="7938" max="7938" width="58.85546875" style="31" customWidth="1"/>
    <col min="7939" max="7939" width="31.140625" style="31" customWidth="1"/>
    <col min="7940" max="7940" width="26.7109375" style="31" customWidth="1"/>
    <col min="7941" max="7941" width="25" style="31" customWidth="1"/>
    <col min="7942" max="7943" width="29.7109375" style="31" customWidth="1"/>
    <col min="7944" max="7944" width="23" style="31" customWidth="1"/>
    <col min="7945" max="7945" width="27.28515625" style="31" customWidth="1"/>
    <col min="7946" max="7946" width="29.5703125" style="31" customWidth="1"/>
    <col min="7947" max="7947" width="33" style="31" customWidth="1"/>
    <col min="7948" max="7948" width="29.85546875" style="31" customWidth="1"/>
    <col min="7949" max="7949" width="26.28515625" style="31" customWidth="1"/>
    <col min="7950" max="7950" width="22.140625" style="31" customWidth="1"/>
    <col min="7951" max="7951" width="26.140625" style="31" customWidth="1"/>
    <col min="7952" max="7952" width="19.5703125" style="31" bestFit="1" customWidth="1"/>
    <col min="7953" max="7953" width="21.85546875" style="31" customWidth="1"/>
    <col min="7954" max="7954" width="18.28515625" style="31" customWidth="1"/>
    <col min="7955" max="7958" width="6.42578125" style="31" customWidth="1"/>
    <col min="7959" max="8187" width="11.42578125" style="31" customWidth="1"/>
    <col min="8188" max="8188" width="1" style="31" customWidth="1"/>
    <col min="8189" max="8189" width="4.28515625" style="31" customWidth="1"/>
    <col min="8190" max="8190" width="34.7109375" style="31" customWidth="1"/>
    <col min="8191" max="8191" width="0" style="31" hidden="1" customWidth="1"/>
    <col min="8192" max="8192" width="20" style="31"/>
    <col min="8193" max="8193" width="3.140625" style="31" bestFit="1" customWidth="1"/>
    <col min="8194" max="8194" width="58.85546875" style="31" customWidth="1"/>
    <col min="8195" max="8195" width="31.140625" style="31" customWidth="1"/>
    <col min="8196" max="8196" width="26.7109375" style="31" customWidth="1"/>
    <col min="8197" max="8197" width="25" style="31" customWidth="1"/>
    <col min="8198" max="8199" width="29.7109375" style="31" customWidth="1"/>
    <col min="8200" max="8200" width="23" style="31" customWidth="1"/>
    <col min="8201" max="8201" width="27.28515625" style="31" customWidth="1"/>
    <col min="8202" max="8202" width="29.5703125" style="31" customWidth="1"/>
    <col min="8203" max="8203" width="33" style="31" customWidth="1"/>
    <col min="8204" max="8204" width="29.85546875" style="31" customWidth="1"/>
    <col min="8205" max="8205" width="26.28515625" style="31" customWidth="1"/>
    <col min="8206" max="8206" width="22.140625" style="31" customWidth="1"/>
    <col min="8207" max="8207" width="26.140625" style="31" customWidth="1"/>
    <col min="8208" max="8208" width="19.5703125" style="31" bestFit="1" customWidth="1"/>
    <col min="8209" max="8209" width="21.85546875" style="31" customWidth="1"/>
    <col min="8210" max="8210" width="18.28515625" style="31" customWidth="1"/>
    <col min="8211" max="8214" width="6.42578125" style="31" customWidth="1"/>
    <col min="8215" max="8443" width="11.42578125" style="31" customWidth="1"/>
    <col min="8444" max="8444" width="1" style="31" customWidth="1"/>
    <col min="8445" max="8445" width="4.28515625" style="31" customWidth="1"/>
    <col min="8446" max="8446" width="34.7109375" style="31" customWidth="1"/>
    <col min="8447" max="8447" width="0" style="31" hidden="1" customWidth="1"/>
    <col min="8448" max="8448" width="20" style="31"/>
    <col min="8449" max="8449" width="3.140625" style="31" bestFit="1" customWidth="1"/>
    <col min="8450" max="8450" width="58.85546875" style="31" customWidth="1"/>
    <col min="8451" max="8451" width="31.140625" style="31" customWidth="1"/>
    <col min="8452" max="8452" width="26.7109375" style="31" customWidth="1"/>
    <col min="8453" max="8453" width="25" style="31" customWidth="1"/>
    <col min="8454" max="8455" width="29.7109375" style="31" customWidth="1"/>
    <col min="8456" max="8456" width="23" style="31" customWidth="1"/>
    <col min="8457" max="8457" width="27.28515625" style="31" customWidth="1"/>
    <col min="8458" max="8458" width="29.5703125" style="31" customWidth="1"/>
    <col min="8459" max="8459" width="33" style="31" customWidth="1"/>
    <col min="8460" max="8460" width="29.85546875" style="31" customWidth="1"/>
    <col min="8461" max="8461" width="26.28515625" style="31" customWidth="1"/>
    <col min="8462" max="8462" width="22.140625" style="31" customWidth="1"/>
    <col min="8463" max="8463" width="26.140625" style="31" customWidth="1"/>
    <col min="8464" max="8464" width="19.5703125" style="31" bestFit="1" customWidth="1"/>
    <col min="8465" max="8465" width="21.85546875" style="31" customWidth="1"/>
    <col min="8466" max="8466" width="18.28515625" style="31" customWidth="1"/>
    <col min="8467" max="8470" width="6.42578125" style="31" customWidth="1"/>
    <col min="8471" max="8699" width="11.42578125" style="31" customWidth="1"/>
    <col min="8700" max="8700" width="1" style="31" customWidth="1"/>
    <col min="8701" max="8701" width="4.28515625" style="31" customWidth="1"/>
    <col min="8702" max="8702" width="34.7109375" style="31" customWidth="1"/>
    <col min="8703" max="8703" width="0" style="31" hidden="1" customWidth="1"/>
    <col min="8704" max="8704" width="20" style="31"/>
    <col min="8705" max="8705" width="3.140625" style="31" bestFit="1" customWidth="1"/>
    <col min="8706" max="8706" width="58.85546875" style="31" customWidth="1"/>
    <col min="8707" max="8707" width="31.140625" style="31" customWidth="1"/>
    <col min="8708" max="8708" width="26.7109375" style="31" customWidth="1"/>
    <col min="8709" max="8709" width="25" style="31" customWidth="1"/>
    <col min="8710" max="8711" width="29.7109375" style="31" customWidth="1"/>
    <col min="8712" max="8712" width="23" style="31" customWidth="1"/>
    <col min="8713" max="8713" width="27.28515625" style="31" customWidth="1"/>
    <col min="8714" max="8714" width="29.5703125" style="31" customWidth="1"/>
    <col min="8715" max="8715" width="33" style="31" customWidth="1"/>
    <col min="8716" max="8716" width="29.85546875" style="31" customWidth="1"/>
    <col min="8717" max="8717" width="26.28515625" style="31" customWidth="1"/>
    <col min="8718" max="8718" width="22.140625" style="31" customWidth="1"/>
    <col min="8719" max="8719" width="26.140625" style="31" customWidth="1"/>
    <col min="8720" max="8720" width="19.5703125" style="31" bestFit="1" customWidth="1"/>
    <col min="8721" max="8721" width="21.85546875" style="31" customWidth="1"/>
    <col min="8722" max="8722" width="18.28515625" style="31" customWidth="1"/>
    <col min="8723" max="8726" width="6.42578125" style="31" customWidth="1"/>
    <col min="8727" max="8955" width="11.42578125" style="31" customWidth="1"/>
    <col min="8956" max="8956" width="1" style="31" customWidth="1"/>
    <col min="8957" max="8957" width="4.28515625" style="31" customWidth="1"/>
    <col min="8958" max="8958" width="34.7109375" style="31" customWidth="1"/>
    <col min="8959" max="8959" width="0" style="31" hidden="1" customWidth="1"/>
    <col min="8960" max="8960" width="20" style="31"/>
    <col min="8961" max="8961" width="3.140625" style="31" bestFit="1" customWidth="1"/>
    <col min="8962" max="8962" width="58.85546875" style="31" customWidth="1"/>
    <col min="8963" max="8963" width="31.140625" style="31" customWidth="1"/>
    <col min="8964" max="8964" width="26.7109375" style="31" customWidth="1"/>
    <col min="8965" max="8965" width="25" style="31" customWidth="1"/>
    <col min="8966" max="8967" width="29.7109375" style="31" customWidth="1"/>
    <col min="8968" max="8968" width="23" style="31" customWidth="1"/>
    <col min="8969" max="8969" width="27.28515625" style="31" customWidth="1"/>
    <col min="8970" max="8970" width="29.5703125" style="31" customWidth="1"/>
    <col min="8971" max="8971" width="33" style="31" customWidth="1"/>
    <col min="8972" max="8972" width="29.85546875" style="31" customWidth="1"/>
    <col min="8973" max="8973" width="26.28515625" style="31" customWidth="1"/>
    <col min="8974" max="8974" width="22.140625" style="31" customWidth="1"/>
    <col min="8975" max="8975" width="26.140625" style="31" customWidth="1"/>
    <col min="8976" max="8976" width="19.5703125" style="31" bestFit="1" customWidth="1"/>
    <col min="8977" max="8977" width="21.85546875" style="31" customWidth="1"/>
    <col min="8978" max="8978" width="18.28515625" style="31" customWidth="1"/>
    <col min="8979" max="8982" width="6.42578125" style="31" customWidth="1"/>
    <col min="8983" max="9211" width="11.42578125" style="31" customWidth="1"/>
    <col min="9212" max="9212" width="1" style="31" customWidth="1"/>
    <col min="9213" max="9213" width="4.28515625" style="31" customWidth="1"/>
    <col min="9214" max="9214" width="34.7109375" style="31" customWidth="1"/>
    <col min="9215" max="9215" width="0" style="31" hidden="1" customWidth="1"/>
    <col min="9216" max="9216" width="20" style="31"/>
    <col min="9217" max="9217" width="3.140625" style="31" bestFit="1" customWidth="1"/>
    <col min="9218" max="9218" width="58.85546875" style="31" customWidth="1"/>
    <col min="9219" max="9219" width="31.140625" style="31" customWidth="1"/>
    <col min="9220" max="9220" width="26.7109375" style="31" customWidth="1"/>
    <col min="9221" max="9221" width="25" style="31" customWidth="1"/>
    <col min="9222" max="9223" width="29.7109375" style="31" customWidth="1"/>
    <col min="9224" max="9224" width="23" style="31" customWidth="1"/>
    <col min="9225" max="9225" width="27.28515625" style="31" customWidth="1"/>
    <col min="9226" max="9226" width="29.5703125" style="31" customWidth="1"/>
    <col min="9227" max="9227" width="33" style="31" customWidth="1"/>
    <col min="9228" max="9228" width="29.85546875" style="31" customWidth="1"/>
    <col min="9229" max="9229" width="26.28515625" style="31" customWidth="1"/>
    <col min="9230" max="9230" width="22.140625" style="31" customWidth="1"/>
    <col min="9231" max="9231" width="26.140625" style="31" customWidth="1"/>
    <col min="9232" max="9232" width="19.5703125" style="31" bestFit="1" customWidth="1"/>
    <col min="9233" max="9233" width="21.85546875" style="31" customWidth="1"/>
    <col min="9234" max="9234" width="18.28515625" style="31" customWidth="1"/>
    <col min="9235" max="9238" width="6.42578125" style="31" customWidth="1"/>
    <col min="9239" max="9467" width="11.42578125" style="31" customWidth="1"/>
    <col min="9468" max="9468" width="1" style="31" customWidth="1"/>
    <col min="9469" max="9469" width="4.28515625" style="31" customWidth="1"/>
    <col min="9470" max="9470" width="34.7109375" style="31" customWidth="1"/>
    <col min="9471" max="9471" width="0" style="31" hidden="1" customWidth="1"/>
    <col min="9472" max="9472" width="20" style="31"/>
    <col min="9473" max="9473" width="3.140625" style="31" bestFit="1" customWidth="1"/>
    <col min="9474" max="9474" width="58.85546875" style="31" customWidth="1"/>
    <col min="9475" max="9475" width="31.140625" style="31" customWidth="1"/>
    <col min="9476" max="9476" width="26.7109375" style="31" customWidth="1"/>
    <col min="9477" max="9477" width="25" style="31" customWidth="1"/>
    <col min="9478" max="9479" width="29.7109375" style="31" customWidth="1"/>
    <col min="9480" max="9480" width="23" style="31" customWidth="1"/>
    <col min="9481" max="9481" width="27.28515625" style="31" customWidth="1"/>
    <col min="9482" max="9482" width="29.5703125" style="31" customWidth="1"/>
    <col min="9483" max="9483" width="33" style="31" customWidth="1"/>
    <col min="9484" max="9484" width="29.85546875" style="31" customWidth="1"/>
    <col min="9485" max="9485" width="26.28515625" style="31" customWidth="1"/>
    <col min="9486" max="9486" width="22.140625" style="31" customWidth="1"/>
    <col min="9487" max="9487" width="26.140625" style="31" customWidth="1"/>
    <col min="9488" max="9488" width="19.5703125" style="31" bestFit="1" customWidth="1"/>
    <col min="9489" max="9489" width="21.85546875" style="31" customWidth="1"/>
    <col min="9490" max="9490" width="18.28515625" style="31" customWidth="1"/>
    <col min="9491" max="9494" width="6.42578125" style="31" customWidth="1"/>
    <col min="9495" max="9723" width="11.42578125" style="31" customWidth="1"/>
    <col min="9724" max="9724" width="1" style="31" customWidth="1"/>
    <col min="9725" max="9725" width="4.28515625" style="31" customWidth="1"/>
    <col min="9726" max="9726" width="34.7109375" style="31" customWidth="1"/>
    <col min="9727" max="9727" width="0" style="31" hidden="1" customWidth="1"/>
    <col min="9728" max="9728" width="20" style="31"/>
    <col min="9729" max="9729" width="3.140625" style="31" bestFit="1" customWidth="1"/>
    <col min="9730" max="9730" width="58.85546875" style="31" customWidth="1"/>
    <col min="9731" max="9731" width="31.140625" style="31" customWidth="1"/>
    <col min="9732" max="9732" width="26.7109375" style="31" customWidth="1"/>
    <col min="9733" max="9733" width="25" style="31" customWidth="1"/>
    <col min="9734" max="9735" width="29.7109375" style="31" customWidth="1"/>
    <col min="9736" max="9736" width="23" style="31" customWidth="1"/>
    <col min="9737" max="9737" width="27.28515625" style="31" customWidth="1"/>
    <col min="9738" max="9738" width="29.5703125" style="31" customWidth="1"/>
    <col min="9739" max="9739" width="33" style="31" customWidth="1"/>
    <col min="9740" max="9740" width="29.85546875" style="31" customWidth="1"/>
    <col min="9741" max="9741" width="26.28515625" style="31" customWidth="1"/>
    <col min="9742" max="9742" width="22.140625" style="31" customWidth="1"/>
    <col min="9743" max="9743" width="26.140625" style="31" customWidth="1"/>
    <col min="9744" max="9744" width="19.5703125" style="31" bestFit="1" customWidth="1"/>
    <col min="9745" max="9745" width="21.85546875" style="31" customWidth="1"/>
    <col min="9746" max="9746" width="18.28515625" style="31" customWidth="1"/>
    <col min="9747" max="9750" width="6.42578125" style="31" customWidth="1"/>
    <col min="9751" max="9979" width="11.42578125" style="31" customWidth="1"/>
    <col min="9980" max="9980" width="1" style="31" customWidth="1"/>
    <col min="9981" max="9981" width="4.28515625" style="31" customWidth="1"/>
    <col min="9982" max="9982" width="34.7109375" style="31" customWidth="1"/>
    <col min="9983" max="9983" width="0" style="31" hidden="1" customWidth="1"/>
    <col min="9984" max="9984" width="20" style="31"/>
    <col min="9985" max="9985" width="3.140625" style="31" bestFit="1" customWidth="1"/>
    <col min="9986" max="9986" width="58.85546875" style="31" customWidth="1"/>
    <col min="9987" max="9987" width="31.140625" style="31" customWidth="1"/>
    <col min="9988" max="9988" width="26.7109375" style="31" customWidth="1"/>
    <col min="9989" max="9989" width="25" style="31" customWidth="1"/>
    <col min="9990" max="9991" width="29.7109375" style="31" customWidth="1"/>
    <col min="9992" max="9992" width="23" style="31" customWidth="1"/>
    <col min="9993" max="9993" width="27.28515625" style="31" customWidth="1"/>
    <col min="9994" max="9994" width="29.5703125" style="31" customWidth="1"/>
    <col min="9995" max="9995" width="33" style="31" customWidth="1"/>
    <col min="9996" max="9996" width="29.85546875" style="31" customWidth="1"/>
    <col min="9997" max="9997" width="26.28515625" style="31" customWidth="1"/>
    <col min="9998" max="9998" width="22.140625" style="31" customWidth="1"/>
    <col min="9999" max="9999" width="26.140625" style="31" customWidth="1"/>
    <col min="10000" max="10000" width="19.5703125" style="31" bestFit="1" customWidth="1"/>
    <col min="10001" max="10001" width="21.85546875" style="31" customWidth="1"/>
    <col min="10002" max="10002" width="18.28515625" style="31" customWidth="1"/>
    <col min="10003" max="10006" width="6.42578125" style="31" customWidth="1"/>
    <col min="10007" max="10235" width="11.42578125" style="31" customWidth="1"/>
    <col min="10236" max="10236" width="1" style="31" customWidth="1"/>
    <col min="10237" max="10237" width="4.28515625" style="31" customWidth="1"/>
    <col min="10238" max="10238" width="34.7109375" style="31" customWidth="1"/>
    <col min="10239" max="10239" width="0" style="31" hidden="1" customWidth="1"/>
    <col min="10240" max="10240" width="20" style="31"/>
    <col min="10241" max="10241" width="3.140625" style="31" bestFit="1" customWidth="1"/>
    <col min="10242" max="10242" width="58.85546875" style="31" customWidth="1"/>
    <col min="10243" max="10243" width="31.140625" style="31" customWidth="1"/>
    <col min="10244" max="10244" width="26.7109375" style="31" customWidth="1"/>
    <col min="10245" max="10245" width="25" style="31" customWidth="1"/>
    <col min="10246" max="10247" width="29.7109375" style="31" customWidth="1"/>
    <col min="10248" max="10248" width="23" style="31" customWidth="1"/>
    <col min="10249" max="10249" width="27.28515625" style="31" customWidth="1"/>
    <col min="10250" max="10250" width="29.5703125" style="31" customWidth="1"/>
    <col min="10251" max="10251" width="33" style="31" customWidth="1"/>
    <col min="10252" max="10252" width="29.85546875" style="31" customWidth="1"/>
    <col min="10253" max="10253" width="26.28515625" style="31" customWidth="1"/>
    <col min="10254" max="10254" width="22.140625" style="31" customWidth="1"/>
    <col min="10255" max="10255" width="26.140625" style="31" customWidth="1"/>
    <col min="10256" max="10256" width="19.5703125" style="31" bestFit="1" customWidth="1"/>
    <col min="10257" max="10257" width="21.85546875" style="31" customWidth="1"/>
    <col min="10258" max="10258" width="18.28515625" style="31" customWidth="1"/>
    <col min="10259" max="10262" width="6.42578125" style="31" customWidth="1"/>
    <col min="10263" max="10491" width="11.42578125" style="31" customWidth="1"/>
    <col min="10492" max="10492" width="1" style="31" customWidth="1"/>
    <col min="10493" max="10493" width="4.28515625" style="31" customWidth="1"/>
    <col min="10494" max="10494" width="34.7109375" style="31" customWidth="1"/>
    <col min="10495" max="10495" width="0" style="31" hidden="1" customWidth="1"/>
    <col min="10496" max="10496" width="20" style="31"/>
    <col min="10497" max="10497" width="3.140625" style="31" bestFit="1" customWidth="1"/>
    <col min="10498" max="10498" width="58.85546875" style="31" customWidth="1"/>
    <col min="10499" max="10499" width="31.140625" style="31" customWidth="1"/>
    <col min="10500" max="10500" width="26.7109375" style="31" customWidth="1"/>
    <col min="10501" max="10501" width="25" style="31" customWidth="1"/>
    <col min="10502" max="10503" width="29.7109375" style="31" customWidth="1"/>
    <col min="10504" max="10504" width="23" style="31" customWidth="1"/>
    <col min="10505" max="10505" width="27.28515625" style="31" customWidth="1"/>
    <col min="10506" max="10506" width="29.5703125" style="31" customWidth="1"/>
    <col min="10507" max="10507" width="33" style="31" customWidth="1"/>
    <col min="10508" max="10508" width="29.85546875" style="31" customWidth="1"/>
    <col min="10509" max="10509" width="26.28515625" style="31" customWidth="1"/>
    <col min="10510" max="10510" width="22.140625" style="31" customWidth="1"/>
    <col min="10511" max="10511" width="26.140625" style="31" customWidth="1"/>
    <col min="10512" max="10512" width="19.5703125" style="31" bestFit="1" customWidth="1"/>
    <col min="10513" max="10513" width="21.85546875" style="31" customWidth="1"/>
    <col min="10514" max="10514" width="18.28515625" style="31" customWidth="1"/>
    <col min="10515" max="10518" width="6.42578125" style="31" customWidth="1"/>
    <col min="10519" max="10747" width="11.42578125" style="31" customWidth="1"/>
    <col min="10748" max="10748" width="1" style="31" customWidth="1"/>
    <col min="10749" max="10749" width="4.28515625" style="31" customWidth="1"/>
    <col min="10750" max="10750" width="34.7109375" style="31" customWidth="1"/>
    <col min="10751" max="10751" width="0" style="31" hidden="1" customWidth="1"/>
    <col min="10752" max="10752" width="20" style="31"/>
    <col min="10753" max="10753" width="3.140625" style="31" bestFit="1" customWidth="1"/>
    <col min="10754" max="10754" width="58.85546875" style="31" customWidth="1"/>
    <col min="10755" max="10755" width="31.140625" style="31" customWidth="1"/>
    <col min="10756" max="10756" width="26.7109375" style="31" customWidth="1"/>
    <col min="10757" max="10757" width="25" style="31" customWidth="1"/>
    <col min="10758" max="10759" width="29.7109375" style="31" customWidth="1"/>
    <col min="10760" max="10760" width="23" style="31" customWidth="1"/>
    <col min="10761" max="10761" width="27.28515625" style="31" customWidth="1"/>
    <col min="10762" max="10762" width="29.5703125" style="31" customWidth="1"/>
    <col min="10763" max="10763" width="33" style="31" customWidth="1"/>
    <col min="10764" max="10764" width="29.85546875" style="31" customWidth="1"/>
    <col min="10765" max="10765" width="26.28515625" style="31" customWidth="1"/>
    <col min="10766" max="10766" width="22.140625" style="31" customWidth="1"/>
    <col min="10767" max="10767" width="26.140625" style="31" customWidth="1"/>
    <col min="10768" max="10768" width="19.5703125" style="31" bestFit="1" customWidth="1"/>
    <col min="10769" max="10769" width="21.85546875" style="31" customWidth="1"/>
    <col min="10770" max="10770" width="18.28515625" style="31" customWidth="1"/>
    <col min="10771" max="10774" width="6.42578125" style="31" customWidth="1"/>
    <col min="10775" max="11003" width="11.42578125" style="31" customWidth="1"/>
    <col min="11004" max="11004" width="1" style="31" customWidth="1"/>
    <col min="11005" max="11005" width="4.28515625" style="31" customWidth="1"/>
    <col min="11006" max="11006" width="34.7109375" style="31" customWidth="1"/>
    <col min="11007" max="11007" width="0" style="31" hidden="1" customWidth="1"/>
    <col min="11008" max="11008" width="20" style="31"/>
    <col min="11009" max="11009" width="3.140625" style="31" bestFit="1" customWidth="1"/>
    <col min="11010" max="11010" width="58.85546875" style="31" customWidth="1"/>
    <col min="11011" max="11011" width="31.140625" style="31" customWidth="1"/>
    <col min="11012" max="11012" width="26.7109375" style="31" customWidth="1"/>
    <col min="11013" max="11013" width="25" style="31" customWidth="1"/>
    <col min="11014" max="11015" width="29.7109375" style="31" customWidth="1"/>
    <col min="11016" max="11016" width="23" style="31" customWidth="1"/>
    <col min="11017" max="11017" width="27.28515625" style="31" customWidth="1"/>
    <col min="11018" max="11018" width="29.5703125" style="31" customWidth="1"/>
    <col min="11019" max="11019" width="33" style="31" customWidth="1"/>
    <col min="11020" max="11020" width="29.85546875" style="31" customWidth="1"/>
    <col min="11021" max="11021" width="26.28515625" style="31" customWidth="1"/>
    <col min="11022" max="11022" width="22.140625" style="31" customWidth="1"/>
    <col min="11023" max="11023" width="26.140625" style="31" customWidth="1"/>
    <col min="11024" max="11024" width="19.5703125" style="31" bestFit="1" customWidth="1"/>
    <col min="11025" max="11025" width="21.85546875" style="31" customWidth="1"/>
    <col min="11026" max="11026" width="18.28515625" style="31" customWidth="1"/>
    <col min="11027" max="11030" width="6.42578125" style="31" customWidth="1"/>
    <col min="11031" max="11259" width="11.42578125" style="31" customWidth="1"/>
    <col min="11260" max="11260" width="1" style="31" customWidth="1"/>
    <col min="11261" max="11261" width="4.28515625" style="31" customWidth="1"/>
    <col min="11262" max="11262" width="34.7109375" style="31" customWidth="1"/>
    <col min="11263" max="11263" width="0" style="31" hidden="1" customWidth="1"/>
    <col min="11264" max="11264" width="20" style="31"/>
    <col min="11265" max="11265" width="3.140625" style="31" bestFit="1" customWidth="1"/>
    <col min="11266" max="11266" width="58.85546875" style="31" customWidth="1"/>
    <col min="11267" max="11267" width="31.140625" style="31" customWidth="1"/>
    <col min="11268" max="11268" width="26.7109375" style="31" customWidth="1"/>
    <col min="11269" max="11269" width="25" style="31" customWidth="1"/>
    <col min="11270" max="11271" width="29.7109375" style="31" customWidth="1"/>
    <col min="11272" max="11272" width="23" style="31" customWidth="1"/>
    <col min="11273" max="11273" width="27.28515625" style="31" customWidth="1"/>
    <col min="11274" max="11274" width="29.5703125" style="31" customWidth="1"/>
    <col min="11275" max="11275" width="33" style="31" customWidth="1"/>
    <col min="11276" max="11276" width="29.85546875" style="31" customWidth="1"/>
    <col min="11277" max="11277" width="26.28515625" style="31" customWidth="1"/>
    <col min="11278" max="11278" width="22.140625" style="31" customWidth="1"/>
    <col min="11279" max="11279" width="26.140625" style="31" customWidth="1"/>
    <col min="11280" max="11280" width="19.5703125" style="31" bestFit="1" customWidth="1"/>
    <col min="11281" max="11281" width="21.85546875" style="31" customWidth="1"/>
    <col min="11282" max="11282" width="18.28515625" style="31" customWidth="1"/>
    <col min="11283" max="11286" width="6.42578125" style="31" customWidth="1"/>
    <col min="11287" max="11515" width="11.42578125" style="31" customWidth="1"/>
    <col min="11516" max="11516" width="1" style="31" customWidth="1"/>
    <col min="11517" max="11517" width="4.28515625" style="31" customWidth="1"/>
    <col min="11518" max="11518" width="34.7109375" style="31" customWidth="1"/>
    <col min="11519" max="11519" width="0" style="31" hidden="1" customWidth="1"/>
    <col min="11520" max="11520" width="20" style="31"/>
    <col min="11521" max="11521" width="3.140625" style="31" bestFit="1" customWidth="1"/>
    <col min="11522" max="11522" width="58.85546875" style="31" customWidth="1"/>
    <col min="11523" max="11523" width="31.140625" style="31" customWidth="1"/>
    <col min="11524" max="11524" width="26.7109375" style="31" customWidth="1"/>
    <col min="11525" max="11525" width="25" style="31" customWidth="1"/>
    <col min="11526" max="11527" width="29.7109375" style="31" customWidth="1"/>
    <col min="11528" max="11528" width="23" style="31" customWidth="1"/>
    <col min="11529" max="11529" width="27.28515625" style="31" customWidth="1"/>
    <col min="11530" max="11530" width="29.5703125" style="31" customWidth="1"/>
    <col min="11531" max="11531" width="33" style="31" customWidth="1"/>
    <col min="11532" max="11532" width="29.85546875" style="31" customWidth="1"/>
    <col min="11533" max="11533" width="26.28515625" style="31" customWidth="1"/>
    <col min="11534" max="11534" width="22.140625" style="31" customWidth="1"/>
    <col min="11535" max="11535" width="26.140625" style="31" customWidth="1"/>
    <col min="11536" max="11536" width="19.5703125" style="31" bestFit="1" customWidth="1"/>
    <col min="11537" max="11537" width="21.85546875" style="31" customWidth="1"/>
    <col min="11538" max="11538" width="18.28515625" style="31" customWidth="1"/>
    <col min="11539" max="11542" width="6.42578125" style="31" customWidth="1"/>
    <col min="11543" max="11771" width="11.42578125" style="31" customWidth="1"/>
    <col min="11772" max="11772" width="1" style="31" customWidth="1"/>
    <col min="11773" max="11773" width="4.28515625" style="31" customWidth="1"/>
    <col min="11774" max="11774" width="34.7109375" style="31" customWidth="1"/>
    <col min="11775" max="11775" width="0" style="31" hidden="1" customWidth="1"/>
    <col min="11776" max="11776" width="20" style="31"/>
    <col min="11777" max="11777" width="3.140625" style="31" bestFit="1" customWidth="1"/>
    <col min="11778" max="11778" width="58.85546875" style="31" customWidth="1"/>
    <col min="11779" max="11779" width="31.140625" style="31" customWidth="1"/>
    <col min="11780" max="11780" width="26.7109375" style="31" customWidth="1"/>
    <col min="11781" max="11781" width="25" style="31" customWidth="1"/>
    <col min="11782" max="11783" width="29.7109375" style="31" customWidth="1"/>
    <col min="11784" max="11784" width="23" style="31" customWidth="1"/>
    <col min="11785" max="11785" width="27.28515625" style="31" customWidth="1"/>
    <col min="11786" max="11786" width="29.5703125" style="31" customWidth="1"/>
    <col min="11787" max="11787" width="33" style="31" customWidth="1"/>
    <col min="11788" max="11788" width="29.85546875" style="31" customWidth="1"/>
    <col min="11789" max="11789" width="26.28515625" style="31" customWidth="1"/>
    <col min="11790" max="11790" width="22.140625" style="31" customWidth="1"/>
    <col min="11791" max="11791" width="26.140625" style="31" customWidth="1"/>
    <col min="11792" max="11792" width="19.5703125" style="31" bestFit="1" customWidth="1"/>
    <col min="11793" max="11793" width="21.85546875" style="31" customWidth="1"/>
    <col min="11794" max="11794" width="18.28515625" style="31" customWidth="1"/>
    <col min="11795" max="11798" width="6.42578125" style="31" customWidth="1"/>
    <col min="11799" max="12027" width="11.42578125" style="31" customWidth="1"/>
    <col min="12028" max="12028" width="1" style="31" customWidth="1"/>
    <col min="12029" max="12029" width="4.28515625" style="31" customWidth="1"/>
    <col min="12030" max="12030" width="34.7109375" style="31" customWidth="1"/>
    <col min="12031" max="12031" width="0" style="31" hidden="1" customWidth="1"/>
    <col min="12032" max="12032" width="20" style="31"/>
    <col min="12033" max="12033" width="3.140625" style="31" bestFit="1" customWidth="1"/>
    <col min="12034" max="12034" width="58.85546875" style="31" customWidth="1"/>
    <col min="12035" max="12035" width="31.140625" style="31" customWidth="1"/>
    <col min="12036" max="12036" width="26.7109375" style="31" customWidth="1"/>
    <col min="12037" max="12037" width="25" style="31" customWidth="1"/>
    <col min="12038" max="12039" width="29.7109375" style="31" customWidth="1"/>
    <col min="12040" max="12040" width="23" style="31" customWidth="1"/>
    <col min="12041" max="12041" width="27.28515625" style="31" customWidth="1"/>
    <col min="12042" max="12042" width="29.5703125" style="31" customWidth="1"/>
    <col min="12043" max="12043" width="33" style="31" customWidth="1"/>
    <col min="12044" max="12044" width="29.85546875" style="31" customWidth="1"/>
    <col min="12045" max="12045" width="26.28515625" style="31" customWidth="1"/>
    <col min="12046" max="12046" width="22.140625" style="31" customWidth="1"/>
    <col min="12047" max="12047" width="26.140625" style="31" customWidth="1"/>
    <col min="12048" max="12048" width="19.5703125" style="31" bestFit="1" customWidth="1"/>
    <col min="12049" max="12049" width="21.85546875" style="31" customWidth="1"/>
    <col min="12050" max="12050" width="18.28515625" style="31" customWidth="1"/>
    <col min="12051" max="12054" width="6.42578125" style="31" customWidth="1"/>
    <col min="12055" max="12283" width="11.42578125" style="31" customWidth="1"/>
    <col min="12284" max="12284" width="1" style="31" customWidth="1"/>
    <col min="12285" max="12285" width="4.28515625" style="31" customWidth="1"/>
    <col min="12286" max="12286" width="34.7109375" style="31" customWidth="1"/>
    <col min="12287" max="12287" width="0" style="31" hidden="1" customWidth="1"/>
    <col min="12288" max="12288" width="20" style="31"/>
    <col min="12289" max="12289" width="3.140625" style="31" bestFit="1" customWidth="1"/>
    <col min="12290" max="12290" width="58.85546875" style="31" customWidth="1"/>
    <col min="12291" max="12291" width="31.140625" style="31" customWidth="1"/>
    <col min="12292" max="12292" width="26.7109375" style="31" customWidth="1"/>
    <col min="12293" max="12293" width="25" style="31" customWidth="1"/>
    <col min="12294" max="12295" width="29.7109375" style="31" customWidth="1"/>
    <col min="12296" max="12296" width="23" style="31" customWidth="1"/>
    <col min="12297" max="12297" width="27.28515625" style="31" customWidth="1"/>
    <col min="12298" max="12298" width="29.5703125" style="31" customWidth="1"/>
    <col min="12299" max="12299" width="33" style="31" customWidth="1"/>
    <col min="12300" max="12300" width="29.85546875" style="31" customWidth="1"/>
    <col min="12301" max="12301" width="26.28515625" style="31" customWidth="1"/>
    <col min="12302" max="12302" width="22.140625" style="31" customWidth="1"/>
    <col min="12303" max="12303" width="26.140625" style="31" customWidth="1"/>
    <col min="12304" max="12304" width="19.5703125" style="31" bestFit="1" customWidth="1"/>
    <col min="12305" max="12305" width="21.85546875" style="31" customWidth="1"/>
    <col min="12306" max="12306" width="18.28515625" style="31" customWidth="1"/>
    <col min="12307" max="12310" width="6.42578125" style="31" customWidth="1"/>
    <col min="12311" max="12539" width="11.42578125" style="31" customWidth="1"/>
    <col min="12540" max="12540" width="1" style="31" customWidth="1"/>
    <col min="12541" max="12541" width="4.28515625" style="31" customWidth="1"/>
    <col min="12542" max="12542" width="34.7109375" style="31" customWidth="1"/>
    <col min="12543" max="12543" width="0" style="31" hidden="1" customWidth="1"/>
    <col min="12544" max="12544" width="20" style="31"/>
    <col min="12545" max="12545" width="3.140625" style="31" bestFit="1" customWidth="1"/>
    <col min="12546" max="12546" width="58.85546875" style="31" customWidth="1"/>
    <col min="12547" max="12547" width="31.140625" style="31" customWidth="1"/>
    <col min="12548" max="12548" width="26.7109375" style="31" customWidth="1"/>
    <col min="12549" max="12549" width="25" style="31" customWidth="1"/>
    <col min="12550" max="12551" width="29.7109375" style="31" customWidth="1"/>
    <col min="12552" max="12552" width="23" style="31" customWidth="1"/>
    <col min="12553" max="12553" width="27.28515625" style="31" customWidth="1"/>
    <col min="12554" max="12554" width="29.5703125" style="31" customWidth="1"/>
    <col min="12555" max="12555" width="33" style="31" customWidth="1"/>
    <col min="12556" max="12556" width="29.85546875" style="31" customWidth="1"/>
    <col min="12557" max="12557" width="26.28515625" style="31" customWidth="1"/>
    <col min="12558" max="12558" width="22.140625" style="31" customWidth="1"/>
    <col min="12559" max="12559" width="26.140625" style="31" customWidth="1"/>
    <col min="12560" max="12560" width="19.5703125" style="31" bestFit="1" customWidth="1"/>
    <col min="12561" max="12561" width="21.85546875" style="31" customWidth="1"/>
    <col min="12562" max="12562" width="18.28515625" style="31" customWidth="1"/>
    <col min="12563" max="12566" width="6.42578125" style="31" customWidth="1"/>
    <col min="12567" max="12795" width="11.42578125" style="31" customWidth="1"/>
    <col min="12796" max="12796" width="1" style="31" customWidth="1"/>
    <col min="12797" max="12797" width="4.28515625" style="31" customWidth="1"/>
    <col min="12798" max="12798" width="34.7109375" style="31" customWidth="1"/>
    <col min="12799" max="12799" width="0" style="31" hidden="1" customWidth="1"/>
    <col min="12800" max="12800" width="20" style="31"/>
    <col min="12801" max="12801" width="3.140625" style="31" bestFit="1" customWidth="1"/>
    <col min="12802" max="12802" width="58.85546875" style="31" customWidth="1"/>
    <col min="12803" max="12803" width="31.140625" style="31" customWidth="1"/>
    <col min="12804" max="12804" width="26.7109375" style="31" customWidth="1"/>
    <col min="12805" max="12805" width="25" style="31" customWidth="1"/>
    <col min="12806" max="12807" width="29.7109375" style="31" customWidth="1"/>
    <col min="12808" max="12808" width="23" style="31" customWidth="1"/>
    <col min="12809" max="12809" width="27.28515625" style="31" customWidth="1"/>
    <col min="12810" max="12810" width="29.5703125" style="31" customWidth="1"/>
    <col min="12811" max="12811" width="33" style="31" customWidth="1"/>
    <col min="12812" max="12812" width="29.85546875" style="31" customWidth="1"/>
    <col min="12813" max="12813" width="26.28515625" style="31" customWidth="1"/>
    <col min="12814" max="12814" width="22.140625" style="31" customWidth="1"/>
    <col min="12815" max="12815" width="26.140625" style="31" customWidth="1"/>
    <col min="12816" max="12816" width="19.5703125" style="31" bestFit="1" customWidth="1"/>
    <col min="12817" max="12817" width="21.85546875" style="31" customWidth="1"/>
    <col min="12818" max="12818" width="18.28515625" style="31" customWidth="1"/>
    <col min="12819" max="12822" width="6.42578125" style="31" customWidth="1"/>
    <col min="12823" max="13051" width="11.42578125" style="31" customWidth="1"/>
    <col min="13052" max="13052" width="1" style="31" customWidth="1"/>
    <col min="13053" max="13053" width="4.28515625" style="31" customWidth="1"/>
    <col min="13054" max="13054" width="34.7109375" style="31" customWidth="1"/>
    <col min="13055" max="13055" width="0" style="31" hidden="1" customWidth="1"/>
    <col min="13056" max="13056" width="20" style="31"/>
    <col min="13057" max="13057" width="3.140625" style="31" bestFit="1" customWidth="1"/>
    <col min="13058" max="13058" width="58.85546875" style="31" customWidth="1"/>
    <col min="13059" max="13059" width="31.140625" style="31" customWidth="1"/>
    <col min="13060" max="13060" width="26.7109375" style="31" customWidth="1"/>
    <col min="13061" max="13061" width="25" style="31" customWidth="1"/>
    <col min="13062" max="13063" width="29.7109375" style="31" customWidth="1"/>
    <col min="13064" max="13064" width="23" style="31" customWidth="1"/>
    <col min="13065" max="13065" width="27.28515625" style="31" customWidth="1"/>
    <col min="13066" max="13066" width="29.5703125" style="31" customWidth="1"/>
    <col min="13067" max="13067" width="33" style="31" customWidth="1"/>
    <col min="13068" max="13068" width="29.85546875" style="31" customWidth="1"/>
    <col min="13069" max="13069" width="26.28515625" style="31" customWidth="1"/>
    <col min="13070" max="13070" width="22.140625" style="31" customWidth="1"/>
    <col min="13071" max="13071" width="26.140625" style="31" customWidth="1"/>
    <col min="13072" max="13072" width="19.5703125" style="31" bestFit="1" customWidth="1"/>
    <col min="13073" max="13073" width="21.85546875" style="31" customWidth="1"/>
    <col min="13074" max="13074" width="18.28515625" style="31" customWidth="1"/>
    <col min="13075" max="13078" width="6.42578125" style="31" customWidth="1"/>
    <col min="13079" max="13307" width="11.42578125" style="31" customWidth="1"/>
    <col min="13308" max="13308" width="1" style="31" customWidth="1"/>
    <col min="13309" max="13309" width="4.28515625" style="31" customWidth="1"/>
    <col min="13310" max="13310" width="34.7109375" style="31" customWidth="1"/>
    <col min="13311" max="13311" width="0" style="31" hidden="1" customWidth="1"/>
    <col min="13312" max="13312" width="20" style="31"/>
    <col min="13313" max="13313" width="3.140625" style="31" bestFit="1" customWidth="1"/>
    <col min="13314" max="13314" width="58.85546875" style="31" customWidth="1"/>
    <col min="13315" max="13315" width="31.140625" style="31" customWidth="1"/>
    <col min="13316" max="13316" width="26.7109375" style="31" customWidth="1"/>
    <col min="13317" max="13317" width="25" style="31" customWidth="1"/>
    <col min="13318" max="13319" width="29.7109375" style="31" customWidth="1"/>
    <col min="13320" max="13320" width="23" style="31" customWidth="1"/>
    <col min="13321" max="13321" width="27.28515625" style="31" customWidth="1"/>
    <col min="13322" max="13322" width="29.5703125" style="31" customWidth="1"/>
    <col min="13323" max="13323" width="33" style="31" customWidth="1"/>
    <col min="13324" max="13324" width="29.85546875" style="31" customWidth="1"/>
    <col min="13325" max="13325" width="26.28515625" style="31" customWidth="1"/>
    <col min="13326" max="13326" width="22.140625" style="31" customWidth="1"/>
    <col min="13327" max="13327" width="26.140625" style="31" customWidth="1"/>
    <col min="13328" max="13328" width="19.5703125" style="31" bestFit="1" customWidth="1"/>
    <col min="13329" max="13329" width="21.85546875" style="31" customWidth="1"/>
    <col min="13330" max="13330" width="18.28515625" style="31" customWidth="1"/>
    <col min="13331" max="13334" width="6.42578125" style="31" customWidth="1"/>
    <col min="13335" max="13563" width="11.42578125" style="31" customWidth="1"/>
    <col min="13564" max="13564" width="1" style="31" customWidth="1"/>
    <col min="13565" max="13565" width="4.28515625" style="31" customWidth="1"/>
    <col min="13566" max="13566" width="34.7109375" style="31" customWidth="1"/>
    <col min="13567" max="13567" width="0" style="31" hidden="1" customWidth="1"/>
    <col min="13568" max="13568" width="20" style="31"/>
    <col min="13569" max="13569" width="3.140625" style="31" bestFit="1" customWidth="1"/>
    <col min="13570" max="13570" width="58.85546875" style="31" customWidth="1"/>
    <col min="13571" max="13571" width="31.140625" style="31" customWidth="1"/>
    <col min="13572" max="13572" width="26.7109375" style="31" customWidth="1"/>
    <col min="13573" max="13573" width="25" style="31" customWidth="1"/>
    <col min="13574" max="13575" width="29.7109375" style="31" customWidth="1"/>
    <col min="13576" max="13576" width="23" style="31" customWidth="1"/>
    <col min="13577" max="13577" width="27.28515625" style="31" customWidth="1"/>
    <col min="13578" max="13578" width="29.5703125" style="31" customWidth="1"/>
    <col min="13579" max="13579" width="33" style="31" customWidth="1"/>
    <col min="13580" max="13580" width="29.85546875" style="31" customWidth="1"/>
    <col min="13581" max="13581" width="26.28515625" style="31" customWidth="1"/>
    <col min="13582" max="13582" width="22.140625" style="31" customWidth="1"/>
    <col min="13583" max="13583" width="26.140625" style="31" customWidth="1"/>
    <col min="13584" max="13584" width="19.5703125" style="31" bestFit="1" customWidth="1"/>
    <col min="13585" max="13585" width="21.85546875" style="31" customWidth="1"/>
    <col min="13586" max="13586" width="18.28515625" style="31" customWidth="1"/>
    <col min="13587" max="13590" width="6.42578125" style="31" customWidth="1"/>
    <col min="13591" max="13819" width="11.42578125" style="31" customWidth="1"/>
    <col min="13820" max="13820" width="1" style="31" customWidth="1"/>
    <col min="13821" max="13821" width="4.28515625" style="31" customWidth="1"/>
    <col min="13822" max="13822" width="34.7109375" style="31" customWidth="1"/>
    <col min="13823" max="13823" width="0" style="31" hidden="1" customWidth="1"/>
    <col min="13824" max="13824" width="20" style="31"/>
    <col min="13825" max="13825" width="3.140625" style="31" bestFit="1" customWidth="1"/>
    <col min="13826" max="13826" width="58.85546875" style="31" customWidth="1"/>
    <col min="13827" max="13827" width="31.140625" style="31" customWidth="1"/>
    <col min="13828" max="13828" width="26.7109375" style="31" customWidth="1"/>
    <col min="13829" max="13829" width="25" style="31" customWidth="1"/>
    <col min="13830" max="13831" width="29.7109375" style="31" customWidth="1"/>
    <col min="13832" max="13832" width="23" style="31" customWidth="1"/>
    <col min="13833" max="13833" width="27.28515625" style="31" customWidth="1"/>
    <col min="13834" max="13834" width="29.5703125" style="31" customWidth="1"/>
    <col min="13835" max="13835" width="33" style="31" customWidth="1"/>
    <col min="13836" max="13836" width="29.85546875" style="31" customWidth="1"/>
    <col min="13837" max="13837" width="26.28515625" style="31" customWidth="1"/>
    <col min="13838" max="13838" width="22.140625" style="31" customWidth="1"/>
    <col min="13839" max="13839" width="26.140625" style="31" customWidth="1"/>
    <col min="13840" max="13840" width="19.5703125" style="31" bestFit="1" customWidth="1"/>
    <col min="13841" max="13841" width="21.85546875" style="31" customWidth="1"/>
    <col min="13842" max="13842" width="18.28515625" style="31" customWidth="1"/>
    <col min="13843" max="13846" width="6.42578125" style="31" customWidth="1"/>
    <col min="13847" max="14075" width="11.42578125" style="31" customWidth="1"/>
    <col min="14076" max="14076" width="1" style="31" customWidth="1"/>
    <col min="14077" max="14077" width="4.28515625" style="31" customWidth="1"/>
    <col min="14078" max="14078" width="34.7109375" style="31" customWidth="1"/>
    <col min="14079" max="14079" width="0" style="31" hidden="1" customWidth="1"/>
    <col min="14080" max="14080" width="20" style="31"/>
    <col min="14081" max="14081" width="3.140625" style="31" bestFit="1" customWidth="1"/>
    <col min="14082" max="14082" width="58.85546875" style="31" customWidth="1"/>
    <col min="14083" max="14083" width="31.140625" style="31" customWidth="1"/>
    <col min="14084" max="14084" width="26.7109375" style="31" customWidth="1"/>
    <col min="14085" max="14085" width="25" style="31" customWidth="1"/>
    <col min="14086" max="14087" width="29.7109375" style="31" customWidth="1"/>
    <col min="14088" max="14088" width="23" style="31" customWidth="1"/>
    <col min="14089" max="14089" width="27.28515625" style="31" customWidth="1"/>
    <col min="14090" max="14090" width="29.5703125" style="31" customWidth="1"/>
    <col min="14091" max="14091" width="33" style="31" customWidth="1"/>
    <col min="14092" max="14092" width="29.85546875" style="31" customWidth="1"/>
    <col min="14093" max="14093" width="26.28515625" style="31" customWidth="1"/>
    <col min="14094" max="14094" width="22.140625" style="31" customWidth="1"/>
    <col min="14095" max="14095" width="26.140625" style="31" customWidth="1"/>
    <col min="14096" max="14096" width="19.5703125" style="31" bestFit="1" customWidth="1"/>
    <col min="14097" max="14097" width="21.85546875" style="31" customWidth="1"/>
    <col min="14098" max="14098" width="18.28515625" style="31" customWidth="1"/>
    <col min="14099" max="14102" width="6.42578125" style="31" customWidth="1"/>
    <col min="14103" max="14331" width="11.42578125" style="31" customWidth="1"/>
    <col min="14332" max="14332" width="1" style="31" customWidth="1"/>
    <col min="14333" max="14333" width="4.28515625" style="31" customWidth="1"/>
    <col min="14334" max="14334" width="34.7109375" style="31" customWidth="1"/>
    <col min="14335" max="14335" width="0" style="31" hidden="1" customWidth="1"/>
    <col min="14336" max="14336" width="20" style="31"/>
    <col min="14337" max="14337" width="3.140625" style="31" bestFit="1" customWidth="1"/>
    <col min="14338" max="14338" width="58.85546875" style="31" customWidth="1"/>
    <col min="14339" max="14339" width="31.140625" style="31" customWidth="1"/>
    <col min="14340" max="14340" width="26.7109375" style="31" customWidth="1"/>
    <col min="14341" max="14341" width="25" style="31" customWidth="1"/>
    <col min="14342" max="14343" width="29.7109375" style="31" customWidth="1"/>
    <col min="14344" max="14344" width="23" style="31" customWidth="1"/>
    <col min="14345" max="14345" width="27.28515625" style="31" customWidth="1"/>
    <col min="14346" max="14346" width="29.5703125" style="31" customWidth="1"/>
    <col min="14347" max="14347" width="33" style="31" customWidth="1"/>
    <col min="14348" max="14348" width="29.85546875" style="31" customWidth="1"/>
    <col min="14349" max="14349" width="26.28515625" style="31" customWidth="1"/>
    <col min="14350" max="14350" width="22.140625" style="31" customWidth="1"/>
    <col min="14351" max="14351" width="26.140625" style="31" customWidth="1"/>
    <col min="14352" max="14352" width="19.5703125" style="31" bestFit="1" customWidth="1"/>
    <col min="14353" max="14353" width="21.85546875" style="31" customWidth="1"/>
    <col min="14354" max="14354" width="18.28515625" style="31" customWidth="1"/>
    <col min="14355" max="14358" width="6.42578125" style="31" customWidth="1"/>
    <col min="14359" max="14587" width="11.42578125" style="31" customWidth="1"/>
    <col min="14588" max="14588" width="1" style="31" customWidth="1"/>
    <col min="14589" max="14589" width="4.28515625" style="31" customWidth="1"/>
    <col min="14590" max="14590" width="34.7109375" style="31" customWidth="1"/>
    <col min="14591" max="14591" width="0" style="31" hidden="1" customWidth="1"/>
    <col min="14592" max="14592" width="20" style="31"/>
    <col min="14593" max="14593" width="3.140625" style="31" bestFit="1" customWidth="1"/>
    <col min="14594" max="14594" width="58.85546875" style="31" customWidth="1"/>
    <col min="14595" max="14595" width="31.140625" style="31" customWidth="1"/>
    <col min="14596" max="14596" width="26.7109375" style="31" customWidth="1"/>
    <col min="14597" max="14597" width="25" style="31" customWidth="1"/>
    <col min="14598" max="14599" width="29.7109375" style="31" customWidth="1"/>
    <col min="14600" max="14600" width="23" style="31" customWidth="1"/>
    <col min="14601" max="14601" width="27.28515625" style="31" customWidth="1"/>
    <col min="14602" max="14602" width="29.5703125" style="31" customWidth="1"/>
    <col min="14603" max="14603" width="33" style="31" customWidth="1"/>
    <col min="14604" max="14604" width="29.85546875" style="31" customWidth="1"/>
    <col min="14605" max="14605" width="26.28515625" style="31" customWidth="1"/>
    <col min="14606" max="14606" width="22.140625" style="31" customWidth="1"/>
    <col min="14607" max="14607" width="26.140625" style="31" customWidth="1"/>
    <col min="14608" max="14608" width="19.5703125" style="31" bestFit="1" customWidth="1"/>
    <col min="14609" max="14609" width="21.85546875" style="31" customWidth="1"/>
    <col min="14610" max="14610" width="18.28515625" style="31" customWidth="1"/>
    <col min="14611" max="14614" width="6.42578125" style="31" customWidth="1"/>
    <col min="14615" max="14843" width="11.42578125" style="31" customWidth="1"/>
    <col min="14844" max="14844" width="1" style="31" customWidth="1"/>
    <col min="14845" max="14845" width="4.28515625" style="31" customWidth="1"/>
    <col min="14846" max="14846" width="34.7109375" style="31" customWidth="1"/>
    <col min="14847" max="14847" width="0" style="31" hidden="1" customWidth="1"/>
    <col min="14848" max="14848" width="20" style="31"/>
    <col min="14849" max="14849" width="3.140625" style="31" bestFit="1" customWidth="1"/>
    <col min="14850" max="14850" width="58.85546875" style="31" customWidth="1"/>
    <col min="14851" max="14851" width="31.140625" style="31" customWidth="1"/>
    <col min="14852" max="14852" width="26.7109375" style="31" customWidth="1"/>
    <col min="14853" max="14853" width="25" style="31" customWidth="1"/>
    <col min="14854" max="14855" width="29.7109375" style="31" customWidth="1"/>
    <col min="14856" max="14856" width="23" style="31" customWidth="1"/>
    <col min="14857" max="14857" width="27.28515625" style="31" customWidth="1"/>
    <col min="14858" max="14858" width="29.5703125" style="31" customWidth="1"/>
    <col min="14859" max="14859" width="33" style="31" customWidth="1"/>
    <col min="14860" max="14860" width="29.85546875" style="31" customWidth="1"/>
    <col min="14861" max="14861" width="26.28515625" style="31" customWidth="1"/>
    <col min="14862" max="14862" width="22.140625" style="31" customWidth="1"/>
    <col min="14863" max="14863" width="26.140625" style="31" customWidth="1"/>
    <col min="14864" max="14864" width="19.5703125" style="31" bestFit="1" customWidth="1"/>
    <col min="14865" max="14865" width="21.85546875" style="31" customWidth="1"/>
    <col min="14866" max="14866" width="18.28515625" style="31" customWidth="1"/>
    <col min="14867" max="14870" width="6.42578125" style="31" customWidth="1"/>
    <col min="14871" max="15099" width="11.42578125" style="31" customWidth="1"/>
    <col min="15100" max="15100" width="1" style="31" customWidth="1"/>
    <col min="15101" max="15101" width="4.28515625" style="31" customWidth="1"/>
    <col min="15102" max="15102" width="34.7109375" style="31" customWidth="1"/>
    <col min="15103" max="15103" width="0" style="31" hidden="1" customWidth="1"/>
    <col min="15104" max="15104" width="20" style="31"/>
    <col min="15105" max="15105" width="3.140625" style="31" bestFit="1" customWidth="1"/>
    <col min="15106" max="15106" width="58.85546875" style="31" customWidth="1"/>
    <col min="15107" max="15107" width="31.140625" style="31" customWidth="1"/>
    <col min="15108" max="15108" width="26.7109375" style="31" customWidth="1"/>
    <col min="15109" max="15109" width="25" style="31" customWidth="1"/>
    <col min="15110" max="15111" width="29.7109375" style="31" customWidth="1"/>
    <col min="15112" max="15112" width="23" style="31" customWidth="1"/>
    <col min="15113" max="15113" width="27.28515625" style="31" customWidth="1"/>
    <col min="15114" max="15114" width="29.5703125" style="31" customWidth="1"/>
    <col min="15115" max="15115" width="33" style="31" customWidth="1"/>
    <col min="15116" max="15116" width="29.85546875" style="31" customWidth="1"/>
    <col min="15117" max="15117" width="26.28515625" style="31" customWidth="1"/>
    <col min="15118" max="15118" width="22.140625" style="31" customWidth="1"/>
    <col min="15119" max="15119" width="26.140625" style="31" customWidth="1"/>
    <col min="15120" max="15120" width="19.5703125" style="31" bestFit="1" customWidth="1"/>
    <col min="15121" max="15121" width="21.85546875" style="31" customWidth="1"/>
    <col min="15122" max="15122" width="18.28515625" style="31" customWidth="1"/>
    <col min="15123" max="15126" width="6.42578125" style="31" customWidth="1"/>
    <col min="15127" max="15355" width="11.42578125" style="31" customWidth="1"/>
    <col min="15356" max="15356" width="1" style="31" customWidth="1"/>
    <col min="15357" max="15357" width="4.28515625" style="31" customWidth="1"/>
    <col min="15358" max="15358" width="34.7109375" style="31" customWidth="1"/>
    <col min="15359" max="15359" width="0" style="31" hidden="1" customWidth="1"/>
    <col min="15360" max="15360" width="20" style="31"/>
    <col min="15361" max="15361" width="3.140625" style="31" bestFit="1" customWidth="1"/>
    <col min="15362" max="15362" width="58.85546875" style="31" customWidth="1"/>
    <col min="15363" max="15363" width="31.140625" style="31" customWidth="1"/>
    <col min="15364" max="15364" width="26.7109375" style="31" customWidth="1"/>
    <col min="15365" max="15365" width="25" style="31" customWidth="1"/>
    <col min="15366" max="15367" width="29.7109375" style="31" customWidth="1"/>
    <col min="15368" max="15368" width="23" style="31" customWidth="1"/>
    <col min="15369" max="15369" width="27.28515625" style="31" customWidth="1"/>
    <col min="15370" max="15370" width="29.5703125" style="31" customWidth="1"/>
    <col min="15371" max="15371" width="33" style="31" customWidth="1"/>
    <col min="15372" max="15372" width="29.85546875" style="31" customWidth="1"/>
    <col min="15373" max="15373" width="26.28515625" style="31" customWidth="1"/>
    <col min="15374" max="15374" width="22.140625" style="31" customWidth="1"/>
    <col min="15375" max="15375" width="26.140625" style="31" customWidth="1"/>
    <col min="15376" max="15376" width="19.5703125" style="31" bestFit="1" customWidth="1"/>
    <col min="15377" max="15377" width="21.85546875" style="31" customWidth="1"/>
    <col min="15378" max="15378" width="18.28515625" style="31" customWidth="1"/>
    <col min="15379" max="15382" width="6.42578125" style="31" customWidth="1"/>
    <col min="15383" max="15611" width="11.42578125" style="31" customWidth="1"/>
    <col min="15612" max="15612" width="1" style="31" customWidth="1"/>
    <col min="15613" max="15613" width="4.28515625" style="31" customWidth="1"/>
    <col min="15614" max="15614" width="34.7109375" style="31" customWidth="1"/>
    <col min="15615" max="15615" width="0" style="31" hidden="1" customWidth="1"/>
    <col min="15616" max="15616" width="20" style="31"/>
    <col min="15617" max="15617" width="3.140625" style="31" bestFit="1" customWidth="1"/>
    <col min="15618" max="15618" width="58.85546875" style="31" customWidth="1"/>
    <col min="15619" max="15619" width="31.140625" style="31" customWidth="1"/>
    <col min="15620" max="15620" width="26.7109375" style="31" customWidth="1"/>
    <col min="15621" max="15621" width="25" style="31" customWidth="1"/>
    <col min="15622" max="15623" width="29.7109375" style="31" customWidth="1"/>
    <col min="15624" max="15624" width="23" style="31" customWidth="1"/>
    <col min="15625" max="15625" width="27.28515625" style="31" customWidth="1"/>
    <col min="15626" max="15626" width="29.5703125" style="31" customWidth="1"/>
    <col min="15627" max="15627" width="33" style="31" customWidth="1"/>
    <col min="15628" max="15628" width="29.85546875" style="31" customWidth="1"/>
    <col min="15629" max="15629" width="26.28515625" style="31" customWidth="1"/>
    <col min="15630" max="15630" width="22.140625" style="31" customWidth="1"/>
    <col min="15631" max="15631" width="26.140625" style="31" customWidth="1"/>
    <col min="15632" max="15632" width="19.5703125" style="31" bestFit="1" customWidth="1"/>
    <col min="15633" max="15633" width="21.85546875" style="31" customWidth="1"/>
    <col min="15634" max="15634" width="18.28515625" style="31" customWidth="1"/>
    <col min="15635" max="15638" width="6.42578125" style="31" customWidth="1"/>
    <col min="15639" max="15867" width="11.42578125" style="31" customWidth="1"/>
    <col min="15868" max="15868" width="1" style="31" customWidth="1"/>
    <col min="15869" max="15869" width="4.28515625" style="31" customWidth="1"/>
    <col min="15870" max="15870" width="34.7109375" style="31" customWidth="1"/>
    <col min="15871" max="15871" width="0" style="31" hidden="1" customWidth="1"/>
    <col min="15872" max="15872" width="20" style="31"/>
    <col min="15873" max="15873" width="3.140625" style="31" bestFit="1" customWidth="1"/>
    <col min="15874" max="15874" width="58.85546875" style="31" customWidth="1"/>
    <col min="15875" max="15875" width="31.140625" style="31" customWidth="1"/>
    <col min="15876" max="15876" width="26.7109375" style="31" customWidth="1"/>
    <col min="15877" max="15877" width="25" style="31" customWidth="1"/>
    <col min="15878" max="15879" width="29.7109375" style="31" customWidth="1"/>
    <col min="15880" max="15880" width="23" style="31" customWidth="1"/>
    <col min="15881" max="15881" width="27.28515625" style="31" customWidth="1"/>
    <col min="15882" max="15882" width="29.5703125" style="31" customWidth="1"/>
    <col min="15883" max="15883" width="33" style="31" customWidth="1"/>
    <col min="15884" max="15884" width="29.85546875" style="31" customWidth="1"/>
    <col min="15885" max="15885" width="26.28515625" style="31" customWidth="1"/>
    <col min="15886" max="15886" width="22.140625" style="31" customWidth="1"/>
    <col min="15887" max="15887" width="26.140625" style="31" customWidth="1"/>
    <col min="15888" max="15888" width="19.5703125" style="31" bestFit="1" customWidth="1"/>
    <col min="15889" max="15889" width="21.85546875" style="31" customWidth="1"/>
    <col min="15890" max="15890" width="18.28515625" style="31" customWidth="1"/>
    <col min="15891" max="15894" width="6.42578125" style="31" customWidth="1"/>
    <col min="15895" max="16123" width="11.42578125" style="31" customWidth="1"/>
    <col min="16124" max="16124" width="1" style="31" customWidth="1"/>
    <col min="16125" max="16125" width="4.28515625" style="31" customWidth="1"/>
    <col min="16126" max="16126" width="34.7109375" style="31" customWidth="1"/>
    <col min="16127" max="16127" width="0" style="31" hidden="1" customWidth="1"/>
    <col min="16128" max="16128" width="20" style="31"/>
    <col min="16129" max="16129" width="3.140625" style="31" bestFit="1" customWidth="1"/>
    <col min="16130" max="16130" width="58.85546875" style="31" customWidth="1"/>
    <col min="16131" max="16131" width="31.140625" style="31" customWidth="1"/>
    <col min="16132" max="16132" width="26.7109375" style="31" customWidth="1"/>
    <col min="16133" max="16133" width="25" style="31" customWidth="1"/>
    <col min="16134" max="16135" width="29.7109375" style="31" customWidth="1"/>
    <col min="16136" max="16136" width="23" style="31" customWidth="1"/>
    <col min="16137" max="16137" width="27.28515625" style="31" customWidth="1"/>
    <col min="16138" max="16138" width="29.5703125" style="31" customWidth="1"/>
    <col min="16139" max="16139" width="33" style="31" customWidth="1"/>
    <col min="16140" max="16140" width="29.85546875" style="31" customWidth="1"/>
    <col min="16141" max="16141" width="26.28515625" style="31" customWidth="1"/>
    <col min="16142" max="16142" width="22.140625" style="31" customWidth="1"/>
    <col min="16143" max="16143" width="26.140625" style="31" customWidth="1"/>
    <col min="16144" max="16144" width="19.5703125" style="31" bestFit="1" customWidth="1"/>
    <col min="16145" max="16145" width="21.85546875" style="31" customWidth="1"/>
    <col min="16146" max="16146" width="18.28515625" style="31" customWidth="1"/>
    <col min="16147" max="16150" width="6.42578125" style="31" customWidth="1"/>
    <col min="16151" max="16379" width="11.42578125" style="31" customWidth="1"/>
    <col min="16380" max="16380" width="1" style="31" customWidth="1"/>
    <col min="16381" max="16381" width="4.28515625" style="31" customWidth="1"/>
    <col min="16382" max="16382" width="34.7109375" style="31" customWidth="1"/>
    <col min="16383" max="16383" width="0" style="31" hidden="1" customWidth="1"/>
    <col min="16384" max="16384" width="20" style="31"/>
  </cols>
  <sheetData>
    <row r="2" spans="1:16" ht="15" x14ac:dyDescent="0.25">
      <c r="B2" s="1069" t="s">
        <v>2</v>
      </c>
      <c r="C2" s="1070"/>
      <c r="D2" s="1070"/>
      <c r="E2" s="1070"/>
      <c r="F2" s="1070"/>
      <c r="G2" s="1070"/>
      <c r="H2" s="1070"/>
      <c r="I2" s="1070"/>
      <c r="J2" s="1070"/>
      <c r="K2" s="1070"/>
      <c r="L2" s="1070"/>
      <c r="M2" s="1070"/>
      <c r="N2" s="1070"/>
      <c r="O2" s="1070"/>
      <c r="P2" s="1070"/>
    </row>
    <row r="4" spans="1:16" ht="15" x14ac:dyDescent="0.25">
      <c r="B4" s="1080" t="s">
        <v>3</v>
      </c>
      <c r="C4" s="1080"/>
      <c r="D4" s="1080"/>
      <c r="E4" s="1080"/>
      <c r="F4" s="1080"/>
      <c r="G4" s="1080"/>
      <c r="H4" s="1080"/>
      <c r="I4" s="1080"/>
      <c r="J4" s="1080"/>
      <c r="K4" s="1080"/>
      <c r="L4" s="1080"/>
      <c r="M4" s="1080"/>
      <c r="N4" s="1080"/>
      <c r="O4" s="1080"/>
      <c r="P4" s="1080"/>
    </row>
    <row r="5" spans="1:16" s="59" customFormat="1" ht="15" x14ac:dyDescent="0.25">
      <c r="A5" s="1083" t="s">
        <v>4</v>
      </c>
      <c r="B5" s="1083"/>
      <c r="C5" s="1083"/>
      <c r="D5" s="1083"/>
      <c r="E5" s="1083"/>
      <c r="F5" s="1083"/>
      <c r="G5" s="1083"/>
      <c r="H5" s="1083"/>
      <c r="I5" s="1083"/>
      <c r="J5" s="1083"/>
      <c r="K5" s="1083"/>
      <c r="L5" s="1083"/>
    </row>
    <row r="6" spans="1:16" ht="15" thickBot="1" x14ac:dyDescent="0.3"/>
    <row r="7" spans="1:16" ht="15.75" thickBot="1" x14ac:dyDescent="0.3">
      <c r="B7" s="238" t="s">
        <v>5</v>
      </c>
      <c r="C7" s="1075" t="s">
        <v>648</v>
      </c>
      <c r="D7" s="1075"/>
      <c r="E7" s="1075"/>
      <c r="F7" s="1075"/>
      <c r="G7" s="1075"/>
      <c r="H7" s="1075"/>
      <c r="I7" s="1075"/>
      <c r="J7" s="1075"/>
      <c r="K7" s="1075"/>
      <c r="L7" s="1075"/>
      <c r="M7" s="1075"/>
      <c r="N7" s="1076"/>
    </row>
    <row r="8" spans="1:16" ht="15.75" thickBot="1" x14ac:dyDescent="0.3">
      <c r="B8" s="238" t="s">
        <v>6</v>
      </c>
      <c r="C8" s="1075"/>
      <c r="D8" s="1075"/>
      <c r="E8" s="1075"/>
      <c r="F8" s="1075"/>
      <c r="G8" s="1075"/>
      <c r="H8" s="1075"/>
      <c r="I8" s="1075"/>
      <c r="J8" s="1075"/>
      <c r="K8" s="1075"/>
      <c r="L8" s="1075"/>
      <c r="M8" s="1075"/>
      <c r="N8" s="1076"/>
    </row>
    <row r="9" spans="1:16" ht="15.75" thickBot="1" x14ac:dyDescent="0.3">
      <c r="B9" s="238" t="s">
        <v>7</v>
      </c>
      <c r="C9" s="1075"/>
      <c r="D9" s="1075"/>
      <c r="E9" s="1075"/>
      <c r="F9" s="1075"/>
      <c r="G9" s="1075"/>
      <c r="H9" s="1075"/>
      <c r="I9" s="1075"/>
      <c r="J9" s="1075"/>
      <c r="K9" s="1075"/>
      <c r="L9" s="1075"/>
      <c r="M9" s="1075"/>
      <c r="N9" s="1076"/>
    </row>
    <row r="10" spans="1:16" ht="15.75" thickBot="1" x14ac:dyDescent="0.3">
      <c r="B10" s="238" t="s">
        <v>8</v>
      </c>
      <c r="C10" s="1075"/>
      <c r="D10" s="1075"/>
      <c r="E10" s="1075"/>
      <c r="F10" s="1075"/>
      <c r="G10" s="1075"/>
      <c r="H10" s="1075"/>
      <c r="I10" s="1075"/>
      <c r="J10" s="1075"/>
      <c r="K10" s="1075"/>
      <c r="L10" s="1075"/>
      <c r="M10" s="1075"/>
      <c r="N10" s="1076"/>
    </row>
    <row r="11" spans="1:16" ht="32.25" customHeight="1" thickBot="1" x14ac:dyDescent="0.3">
      <c r="B11" s="238" t="s">
        <v>9</v>
      </c>
      <c r="C11" s="1171">
        <v>7</v>
      </c>
      <c r="D11" s="1171"/>
      <c r="E11" s="1172"/>
      <c r="F11" s="1173"/>
      <c r="G11" s="1173"/>
      <c r="H11" s="1173"/>
      <c r="I11" s="1173"/>
      <c r="J11" s="1173"/>
      <c r="K11" s="1173"/>
      <c r="L11" s="1173"/>
      <c r="M11" s="1173"/>
      <c r="N11" s="1174"/>
    </row>
    <row r="12" spans="1:16" ht="15.75" thickBot="1" x14ac:dyDescent="0.3">
      <c r="B12" s="35" t="s">
        <v>10</v>
      </c>
      <c r="C12" s="38">
        <v>42031</v>
      </c>
      <c r="D12" s="207"/>
      <c r="E12" s="207"/>
      <c r="F12" s="207"/>
      <c r="G12" s="207"/>
      <c r="H12" s="207"/>
      <c r="I12" s="207"/>
      <c r="J12" s="207"/>
      <c r="K12" s="207"/>
      <c r="L12" s="207"/>
      <c r="M12" s="207"/>
      <c r="N12" s="208"/>
    </row>
    <row r="13" spans="1:16" ht="15" x14ac:dyDescent="0.25">
      <c r="B13" s="36"/>
      <c r="C13" s="39"/>
      <c r="D13" s="239"/>
      <c r="E13" s="239"/>
      <c r="F13" s="239"/>
      <c r="G13" s="239"/>
      <c r="H13" s="239"/>
      <c r="I13" s="62"/>
      <c r="J13" s="62"/>
      <c r="K13" s="62"/>
      <c r="L13" s="62"/>
      <c r="M13" s="62"/>
      <c r="N13" s="239"/>
    </row>
    <row r="14" spans="1:16" ht="15" x14ac:dyDescent="0.25">
      <c r="I14" s="62"/>
      <c r="J14" s="62"/>
      <c r="K14" s="62"/>
      <c r="L14" s="62"/>
      <c r="M14" s="62"/>
      <c r="N14" s="63"/>
    </row>
    <row r="15" spans="1:16" ht="30" customHeight="1" x14ac:dyDescent="0.25">
      <c r="B15" s="1071" t="s">
        <v>11</v>
      </c>
      <c r="C15" s="1071"/>
      <c r="D15" s="205" t="s">
        <v>12</v>
      </c>
      <c r="E15" s="205" t="s">
        <v>13</v>
      </c>
      <c r="F15" s="205" t="s">
        <v>14</v>
      </c>
      <c r="G15" s="64"/>
      <c r="I15" s="40"/>
      <c r="J15" s="40"/>
      <c r="K15" s="40"/>
      <c r="L15" s="40"/>
      <c r="M15" s="40"/>
      <c r="N15" s="63"/>
    </row>
    <row r="16" spans="1:16" ht="15" x14ac:dyDescent="0.25">
      <c r="B16" s="1071"/>
      <c r="C16" s="1071"/>
      <c r="D16" s="205">
        <v>7</v>
      </c>
      <c r="E16" s="65">
        <v>233461600</v>
      </c>
      <c r="F16" s="65">
        <v>80</v>
      </c>
      <c r="G16" s="66"/>
      <c r="I16" s="41"/>
      <c r="J16" s="41"/>
      <c r="K16" s="41"/>
      <c r="L16" s="41"/>
      <c r="M16" s="41"/>
      <c r="N16" s="63"/>
    </row>
    <row r="17" spans="1:14" ht="15" x14ac:dyDescent="0.25">
      <c r="B17" s="1071"/>
      <c r="C17" s="1071"/>
      <c r="D17" s="205"/>
      <c r="E17" s="65"/>
      <c r="F17" s="65"/>
      <c r="G17" s="66"/>
      <c r="I17" s="41"/>
      <c r="J17" s="41"/>
      <c r="K17" s="41"/>
      <c r="L17" s="41"/>
      <c r="M17" s="41"/>
      <c r="N17" s="63"/>
    </row>
    <row r="18" spans="1:14" ht="15" x14ac:dyDescent="0.25">
      <c r="B18" s="1071"/>
      <c r="C18" s="1071"/>
      <c r="D18" s="205"/>
      <c r="E18" s="65"/>
      <c r="F18" s="65"/>
      <c r="G18" s="66"/>
      <c r="I18" s="41"/>
      <c r="J18" s="41"/>
      <c r="K18" s="41"/>
      <c r="L18" s="41"/>
      <c r="M18" s="41"/>
      <c r="N18" s="63"/>
    </row>
    <row r="19" spans="1:14" ht="15" x14ac:dyDescent="0.25">
      <c r="B19" s="1071"/>
      <c r="C19" s="1071"/>
      <c r="D19" s="205"/>
      <c r="E19" s="67"/>
      <c r="F19" s="65"/>
      <c r="G19" s="66"/>
      <c r="H19" s="42"/>
      <c r="I19" s="41"/>
      <c r="J19" s="41"/>
      <c r="K19" s="41"/>
      <c r="L19" s="41"/>
      <c r="M19" s="41"/>
      <c r="N19" s="68"/>
    </row>
    <row r="20" spans="1:14" ht="15" x14ac:dyDescent="0.25">
      <c r="B20" s="1071"/>
      <c r="C20" s="1071"/>
      <c r="D20" s="205"/>
      <c r="E20" s="67"/>
      <c r="F20" s="65"/>
      <c r="G20" s="66"/>
      <c r="H20" s="42"/>
      <c r="I20" s="43"/>
      <c r="J20" s="43"/>
      <c r="K20" s="43"/>
      <c r="L20" s="43"/>
      <c r="M20" s="43"/>
      <c r="N20" s="68"/>
    </row>
    <row r="21" spans="1:14" ht="15" x14ac:dyDescent="0.25">
      <c r="B21" s="1071"/>
      <c r="C21" s="1071"/>
      <c r="D21" s="205"/>
      <c r="E21" s="67"/>
      <c r="F21" s="65"/>
      <c r="G21" s="66"/>
      <c r="H21" s="42"/>
      <c r="I21" s="62"/>
      <c r="J21" s="62"/>
      <c r="K21" s="62"/>
      <c r="L21" s="62"/>
      <c r="M21" s="62"/>
      <c r="N21" s="68"/>
    </row>
    <row r="22" spans="1:14" ht="15" x14ac:dyDescent="0.25">
      <c r="B22" s="1071"/>
      <c r="C22" s="1071"/>
      <c r="D22" s="205"/>
      <c r="E22" s="67"/>
      <c r="F22" s="65"/>
      <c r="G22" s="66"/>
      <c r="H22" s="42"/>
      <c r="I22" s="62"/>
      <c r="J22" s="62"/>
      <c r="K22" s="62"/>
      <c r="L22" s="62"/>
      <c r="M22" s="62"/>
      <c r="N22" s="68"/>
    </row>
    <row r="23" spans="1:14" ht="15.75" thickBot="1" x14ac:dyDescent="0.3">
      <c r="B23" s="1056" t="s">
        <v>15</v>
      </c>
      <c r="C23" s="1058"/>
      <c r="D23" s="205"/>
      <c r="E23" s="69">
        <f>SUM(E16:E22)</f>
        <v>233461600</v>
      </c>
      <c r="F23" s="65">
        <f>SUM(F16:F22)</f>
        <v>80</v>
      </c>
      <c r="G23" s="66"/>
      <c r="H23" s="42"/>
      <c r="I23" s="62"/>
      <c r="J23" s="62"/>
      <c r="K23" s="62"/>
      <c r="L23" s="62"/>
      <c r="M23" s="62"/>
      <c r="N23" s="68"/>
    </row>
    <row r="24" spans="1:14" ht="43.5" thickBot="1" x14ac:dyDescent="0.3">
      <c r="A24" s="35"/>
      <c r="B24" s="212" t="s">
        <v>16</v>
      </c>
      <c r="C24" s="212" t="s">
        <v>17</v>
      </c>
      <c r="E24" s="40"/>
      <c r="F24" s="40"/>
      <c r="G24" s="40"/>
      <c r="H24" s="40"/>
      <c r="I24" s="36"/>
      <c r="J24" s="36"/>
      <c r="K24" s="36"/>
      <c r="L24" s="36"/>
      <c r="M24" s="36"/>
    </row>
    <row r="25" spans="1:14" ht="15.75" thickBot="1" x14ac:dyDescent="0.3">
      <c r="A25" s="70">
        <v>1</v>
      </c>
      <c r="C25" s="71">
        <f>+F23*80%</f>
        <v>64</v>
      </c>
      <c r="D25" s="41"/>
      <c r="E25" s="72">
        <f>E23</f>
        <v>233461600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205" t="s">
        <v>19</v>
      </c>
      <c r="C30" s="205" t="s">
        <v>0</v>
      </c>
      <c r="D30" s="205" t="s">
        <v>20</v>
      </c>
      <c r="E30" s="59"/>
      <c r="F30" s="59"/>
      <c r="G30" s="59"/>
      <c r="H30" s="59"/>
      <c r="I30" s="62"/>
      <c r="J30" s="62"/>
      <c r="K30" s="62"/>
      <c r="L30" s="62"/>
      <c r="M30" s="62"/>
      <c r="N30" s="63"/>
    </row>
    <row r="31" spans="1:14" ht="15" x14ac:dyDescent="0.2">
      <c r="A31" s="74"/>
      <c r="B31" s="213" t="s">
        <v>22</v>
      </c>
      <c r="C31" s="204" t="s">
        <v>23</v>
      </c>
      <c r="D31" s="213"/>
      <c r="E31" s="59"/>
      <c r="F31" s="59"/>
      <c r="G31" s="59"/>
      <c r="H31" s="59"/>
      <c r="I31" s="62"/>
      <c r="J31" s="62"/>
      <c r="K31" s="62"/>
      <c r="L31" s="62"/>
      <c r="M31" s="62"/>
      <c r="N31" s="63"/>
    </row>
    <row r="32" spans="1:14" ht="15" x14ac:dyDescent="0.2">
      <c r="A32" s="74"/>
      <c r="B32" s="213" t="s">
        <v>24</v>
      </c>
      <c r="C32" s="204" t="s">
        <v>23</v>
      </c>
      <c r="D32" s="213"/>
      <c r="E32" s="59"/>
      <c r="F32" s="59"/>
      <c r="G32" s="59"/>
      <c r="H32" s="59"/>
      <c r="I32" s="62"/>
      <c r="J32" s="62"/>
      <c r="K32" s="62"/>
      <c r="L32" s="62"/>
      <c r="M32" s="62"/>
      <c r="N32" s="63"/>
    </row>
    <row r="33" spans="1:14" ht="15" x14ac:dyDescent="0.2">
      <c r="A33" s="74"/>
      <c r="B33" s="213" t="s">
        <v>25</v>
      </c>
      <c r="C33" s="204" t="s">
        <v>23</v>
      </c>
      <c r="D33" s="213"/>
      <c r="E33" s="59"/>
      <c r="F33" s="59"/>
      <c r="G33" s="59"/>
      <c r="H33" s="59"/>
      <c r="I33" s="62"/>
      <c r="J33" s="62"/>
      <c r="K33" s="62"/>
      <c r="L33" s="62"/>
      <c r="M33" s="62"/>
      <c r="N33" s="63"/>
    </row>
    <row r="34" spans="1:14" ht="15" x14ac:dyDescent="0.2">
      <c r="A34" s="74"/>
      <c r="B34" s="213" t="s">
        <v>26</v>
      </c>
      <c r="C34" s="204" t="s">
        <v>23</v>
      </c>
      <c r="D34" s="213"/>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205" t="s">
        <v>19</v>
      </c>
      <c r="C40" s="205" t="s">
        <v>28</v>
      </c>
      <c r="D40" s="206" t="s">
        <v>29</v>
      </c>
      <c r="E40" s="206" t="s">
        <v>30</v>
      </c>
      <c r="F40" s="59"/>
      <c r="G40" s="59"/>
      <c r="H40" s="59"/>
      <c r="I40" s="62"/>
      <c r="J40" s="62"/>
      <c r="K40" s="62"/>
      <c r="L40" s="62"/>
      <c r="M40" s="62"/>
      <c r="N40" s="63"/>
    </row>
    <row r="41" spans="1:14" ht="42.75" x14ac:dyDescent="0.2">
      <c r="A41" s="74"/>
      <c r="B41" s="76" t="s">
        <v>31</v>
      </c>
      <c r="C41" s="141">
        <v>40</v>
      </c>
      <c r="D41" s="204">
        <v>40</v>
      </c>
      <c r="E41" s="1052">
        <f>+D41+D42</f>
        <v>75</v>
      </c>
      <c r="F41" s="59"/>
      <c r="G41" s="59"/>
      <c r="H41" s="59"/>
      <c r="I41" s="62"/>
      <c r="J41" s="62"/>
      <c r="K41" s="62"/>
      <c r="L41" s="62"/>
      <c r="M41" s="62"/>
      <c r="N41" s="63"/>
    </row>
    <row r="42" spans="1:14" ht="71.25" x14ac:dyDescent="0.2">
      <c r="A42" s="74"/>
      <c r="B42" s="76" t="s">
        <v>32</v>
      </c>
      <c r="C42" s="141">
        <v>60</v>
      </c>
      <c r="D42" s="204">
        <v>35</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M47" s="77"/>
      <c r="N47" s="77"/>
    </row>
    <row r="48" spans="1:14" ht="15" thickBot="1" x14ac:dyDescent="0.3">
      <c r="M48" s="77"/>
      <c r="N48" s="77"/>
    </row>
    <row r="49" spans="1:26" s="62" customFormat="1" ht="75"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200" t="s">
        <v>48</v>
      </c>
      <c r="Q49" s="200" t="s">
        <v>49</v>
      </c>
    </row>
    <row r="50" spans="1:26" s="129" customFormat="1" x14ac:dyDescent="0.25">
      <c r="A50" s="141">
        <v>1</v>
      </c>
      <c r="B50" s="4" t="s">
        <v>649</v>
      </c>
      <c r="C50" s="4" t="s">
        <v>649</v>
      </c>
      <c r="D50" s="4" t="s">
        <v>623</v>
      </c>
      <c r="E50" s="4" t="s">
        <v>650</v>
      </c>
      <c r="F50" s="260" t="s">
        <v>0</v>
      </c>
      <c r="G50" s="223" t="s">
        <v>111</v>
      </c>
      <c r="H50" s="224">
        <v>41091</v>
      </c>
      <c r="I50" s="224">
        <v>41273</v>
      </c>
      <c r="J50" s="225" t="s">
        <v>20</v>
      </c>
      <c r="K50" s="263">
        <f>(H51-H50)/30</f>
        <v>5.2333333333333334</v>
      </c>
      <c r="L50" s="263">
        <f>+(I50-H51)/30</f>
        <v>0.83333333333333337</v>
      </c>
      <c r="M50" s="6">
        <v>80</v>
      </c>
      <c r="N50" s="228" t="s">
        <v>50</v>
      </c>
      <c r="O50" s="243">
        <v>115200000</v>
      </c>
      <c r="P50" s="243">
        <v>57</v>
      </c>
      <c r="Q50" s="211"/>
      <c r="R50" s="8"/>
      <c r="S50" s="8"/>
      <c r="T50" s="8"/>
      <c r="U50" s="8"/>
      <c r="V50" s="8"/>
      <c r="W50" s="8"/>
      <c r="X50" s="8"/>
      <c r="Y50" s="8"/>
      <c r="Z50" s="8"/>
    </row>
    <row r="51" spans="1:26" s="129" customFormat="1" x14ac:dyDescent="0.25">
      <c r="A51" s="141">
        <f>+A50+1</f>
        <v>2</v>
      </c>
      <c r="B51" s="4" t="s">
        <v>649</v>
      </c>
      <c r="C51" s="4" t="s">
        <v>649</v>
      </c>
      <c r="D51" s="4" t="s">
        <v>623</v>
      </c>
      <c r="E51" s="4" t="s">
        <v>651</v>
      </c>
      <c r="F51" s="262" t="s">
        <v>0</v>
      </c>
      <c r="G51" s="5" t="s">
        <v>111</v>
      </c>
      <c r="H51" s="224">
        <v>41248</v>
      </c>
      <c r="I51" s="224">
        <v>41851</v>
      </c>
      <c r="J51" s="225" t="s">
        <v>20</v>
      </c>
      <c r="K51" s="263">
        <f>(I51-H51)/30</f>
        <v>20.100000000000001</v>
      </c>
      <c r="L51" s="263">
        <v>0</v>
      </c>
      <c r="M51" s="6">
        <v>80</v>
      </c>
      <c r="N51" s="228" t="s">
        <v>50</v>
      </c>
      <c r="O51" s="243">
        <v>354449200</v>
      </c>
      <c r="P51" s="243" t="s">
        <v>652</v>
      </c>
      <c r="Q51" s="211"/>
      <c r="R51" s="8"/>
      <c r="S51" s="8"/>
      <c r="T51" s="8"/>
      <c r="U51" s="8"/>
      <c r="V51" s="8"/>
      <c r="W51" s="8"/>
      <c r="X51" s="8"/>
      <c r="Y51" s="8"/>
      <c r="Z51" s="8"/>
    </row>
    <row r="52" spans="1:26" s="129" customFormat="1" x14ac:dyDescent="0.25">
      <c r="A52" s="141">
        <f t="shared" ref="A52:A57" si="0">+A51+1</f>
        <v>3</v>
      </c>
      <c r="B52" s="4"/>
      <c r="C52" s="4"/>
      <c r="D52" s="4"/>
      <c r="E52" s="4"/>
      <c r="F52" s="262"/>
      <c r="G52" s="5"/>
      <c r="H52" s="224"/>
      <c r="I52" s="224"/>
      <c r="J52" s="225"/>
      <c r="K52" s="263"/>
      <c r="L52" s="227"/>
      <c r="M52" s="6"/>
      <c r="N52" s="228"/>
      <c r="O52" s="243"/>
      <c r="P52" s="243"/>
      <c r="Q52" s="211"/>
      <c r="R52" s="8"/>
      <c r="S52" s="8"/>
      <c r="T52" s="8"/>
      <c r="U52" s="8"/>
      <c r="V52" s="8"/>
      <c r="W52" s="8"/>
      <c r="X52" s="8"/>
      <c r="Y52" s="8"/>
      <c r="Z52" s="8"/>
    </row>
    <row r="53" spans="1:26" s="129" customFormat="1" x14ac:dyDescent="0.25">
      <c r="A53" s="141">
        <f t="shared" si="0"/>
        <v>4</v>
      </c>
      <c r="B53" s="4"/>
      <c r="C53" s="4"/>
      <c r="D53" s="4"/>
      <c r="E53" s="4"/>
      <c r="F53" s="262"/>
      <c r="G53" s="5"/>
      <c r="H53" s="224"/>
      <c r="I53" s="224"/>
      <c r="J53" s="225"/>
      <c r="K53" s="263"/>
      <c r="L53" s="265"/>
      <c r="M53" s="228"/>
      <c r="N53" s="228"/>
      <c r="O53" s="243"/>
      <c r="P53" s="243"/>
      <c r="Q53" s="211"/>
      <c r="R53" s="8"/>
      <c r="S53" s="8"/>
      <c r="T53" s="8"/>
      <c r="U53" s="8"/>
      <c r="V53" s="8"/>
      <c r="W53" s="8"/>
      <c r="X53" s="8"/>
      <c r="Y53" s="8"/>
      <c r="Z53" s="8"/>
    </row>
    <row r="54" spans="1:26" s="129" customFormat="1" x14ac:dyDescent="0.25">
      <c r="A54" s="141">
        <f t="shared" si="0"/>
        <v>5</v>
      </c>
      <c r="B54" s="4"/>
      <c r="C54" s="4"/>
      <c r="D54" s="4"/>
      <c r="E54" s="240"/>
      <c r="F54" s="5"/>
      <c r="G54" s="5"/>
      <c r="H54" s="224"/>
      <c r="I54" s="224"/>
      <c r="J54" s="225"/>
      <c r="K54" s="263"/>
      <c r="L54" s="225"/>
      <c r="M54" s="228"/>
      <c r="N54" s="228"/>
      <c r="O54" s="243"/>
      <c r="P54" s="243"/>
      <c r="Q54" s="211"/>
      <c r="R54" s="8"/>
      <c r="S54" s="8"/>
      <c r="T54" s="8"/>
      <c r="U54" s="8"/>
      <c r="V54" s="8"/>
      <c r="W54" s="8"/>
      <c r="X54" s="8"/>
      <c r="Y54" s="8"/>
      <c r="Z54" s="8"/>
    </row>
    <row r="55" spans="1:26" s="129" customFormat="1" x14ac:dyDescent="0.25">
      <c r="A55" s="141">
        <f t="shared" si="0"/>
        <v>6</v>
      </c>
      <c r="B55" s="4"/>
      <c r="C55" s="4"/>
      <c r="D55" s="4"/>
      <c r="E55" s="240"/>
      <c r="F55" s="5"/>
      <c r="G55" s="5"/>
      <c r="H55" s="224"/>
      <c r="I55" s="227"/>
      <c r="J55" s="225"/>
      <c r="K55" s="225"/>
      <c r="L55" s="225"/>
      <c r="M55" s="228"/>
      <c r="N55" s="228"/>
      <c r="O55" s="243"/>
      <c r="P55" s="243"/>
      <c r="Q55" s="211"/>
      <c r="R55" s="8"/>
      <c r="S55" s="8"/>
      <c r="T55" s="8"/>
      <c r="U55" s="8"/>
      <c r="V55" s="8"/>
      <c r="W55" s="8"/>
      <c r="X55" s="8"/>
      <c r="Y55" s="8"/>
      <c r="Z55" s="8"/>
    </row>
    <row r="56" spans="1:26" s="129" customFormat="1" x14ac:dyDescent="0.25">
      <c r="A56" s="141">
        <f t="shared" si="0"/>
        <v>7</v>
      </c>
      <c r="B56" s="4"/>
      <c r="C56" s="4"/>
      <c r="D56" s="4"/>
      <c r="E56" s="240"/>
      <c r="F56" s="5"/>
      <c r="G56" s="5"/>
      <c r="H56" s="224"/>
      <c r="I56" s="227"/>
      <c r="J56" s="225"/>
      <c r="K56" s="225"/>
      <c r="L56" s="225"/>
      <c r="M56" s="228"/>
      <c r="N56" s="228"/>
      <c r="O56" s="243"/>
      <c r="P56" s="243"/>
      <c r="Q56" s="211"/>
      <c r="R56" s="8"/>
      <c r="S56" s="8"/>
      <c r="T56" s="8"/>
      <c r="U56" s="8"/>
      <c r="V56" s="8"/>
      <c r="W56" s="8"/>
      <c r="X56" s="8"/>
      <c r="Y56" s="8"/>
      <c r="Z56" s="8"/>
    </row>
    <row r="57" spans="1:26" s="129" customFormat="1" x14ac:dyDescent="0.25">
      <c r="A57" s="141">
        <f t="shared" si="0"/>
        <v>8</v>
      </c>
      <c r="B57" s="4"/>
      <c r="C57" s="4"/>
      <c r="D57" s="4"/>
      <c r="E57" s="240"/>
      <c r="F57" s="5"/>
      <c r="G57" s="5"/>
      <c r="H57" s="224"/>
      <c r="I57" s="224"/>
      <c r="J57" s="225"/>
      <c r="K57" s="225"/>
      <c r="L57" s="225"/>
      <c r="M57" s="228"/>
      <c r="N57" s="228"/>
      <c r="O57" s="243"/>
      <c r="P57" s="243"/>
      <c r="Q57" s="211"/>
      <c r="R57" s="8"/>
      <c r="S57" s="8"/>
      <c r="T57" s="8"/>
      <c r="U57" s="8"/>
      <c r="V57" s="8"/>
      <c r="W57" s="8"/>
      <c r="X57" s="8"/>
      <c r="Y57" s="8"/>
      <c r="Z57" s="8"/>
    </row>
    <row r="58" spans="1:26" s="129" customFormat="1" ht="15" x14ac:dyDescent="0.25">
      <c r="A58" s="141"/>
      <c r="B58" s="26" t="s">
        <v>30</v>
      </c>
      <c r="C58" s="5"/>
      <c r="D58" s="4"/>
      <c r="E58" s="240"/>
      <c r="F58" s="5"/>
      <c r="G58" s="5"/>
      <c r="H58" s="5"/>
      <c r="I58" s="225"/>
      <c r="J58" s="225"/>
      <c r="K58" s="241">
        <f>SUM(K50:K57)</f>
        <v>25.333333333333336</v>
      </c>
      <c r="L58" s="241">
        <f>SUM(L50:L57)</f>
        <v>0.83333333333333337</v>
      </c>
      <c r="M58" s="241">
        <v>160</v>
      </c>
      <c r="N58" s="242">
        <f>SUM(N50:N57)</f>
        <v>0</v>
      </c>
      <c r="O58" s="243"/>
      <c r="P58" s="243"/>
      <c r="Q58" s="211"/>
    </row>
    <row r="59" spans="1:26" ht="57" x14ac:dyDescent="0.25">
      <c r="E59" s="46"/>
      <c r="K59" s="290"/>
      <c r="L59" s="212" t="s">
        <v>653</v>
      </c>
    </row>
    <row r="60" spans="1:26" ht="15" x14ac:dyDescent="0.25">
      <c r="B60" s="1049" t="s">
        <v>51</v>
      </c>
      <c r="C60" s="1049" t="s">
        <v>52</v>
      </c>
      <c r="D60" s="1080" t="s">
        <v>53</v>
      </c>
      <c r="E60" s="1080"/>
      <c r="K60" s="48"/>
      <c r="L60" s="48"/>
      <c r="M60" s="48"/>
    </row>
    <row r="61" spans="1:26" ht="15" x14ac:dyDescent="0.25">
      <c r="B61" s="1051"/>
      <c r="C61" s="1051"/>
      <c r="D61" s="206" t="s">
        <v>54</v>
      </c>
      <c r="E61" s="49" t="s">
        <v>55</v>
      </c>
      <c r="H61" s="296"/>
      <c r="I61" s="296"/>
      <c r="K61" s="51"/>
      <c r="L61" s="51"/>
    </row>
    <row r="62" spans="1:26" ht="15" x14ac:dyDescent="0.25">
      <c r="B62" s="50" t="s">
        <v>56</v>
      </c>
      <c r="C62" s="52">
        <f>+K58</f>
        <v>25.333333333333336</v>
      </c>
      <c r="D62" s="204" t="s">
        <v>23</v>
      </c>
      <c r="E62" s="204"/>
      <c r="F62" s="245"/>
      <c r="G62" s="245"/>
      <c r="H62" s="296"/>
      <c r="I62" s="296"/>
      <c r="J62" s="245"/>
      <c r="L62" s="246"/>
      <c r="M62" s="245"/>
    </row>
    <row r="63" spans="1:26" ht="15" x14ac:dyDescent="0.25">
      <c r="B63" s="50" t="s">
        <v>57</v>
      </c>
      <c r="C63" s="54">
        <f>+M58</f>
        <v>160</v>
      </c>
      <c r="D63" s="204" t="s">
        <v>23</v>
      </c>
      <c r="E63" s="204"/>
    </row>
    <row r="64" spans="1:26" x14ac:dyDescent="0.25">
      <c r="B64" s="74"/>
      <c r="C64" s="1081"/>
      <c r="D64" s="1081"/>
      <c r="E64" s="1081"/>
      <c r="F64" s="1081"/>
      <c r="G64" s="1081"/>
      <c r="H64" s="1081"/>
      <c r="I64" s="1081"/>
      <c r="J64" s="1081"/>
      <c r="K64" s="1081"/>
      <c r="L64" s="1081"/>
      <c r="M64" s="1081"/>
      <c r="N64" s="1081"/>
    </row>
    <row r="65" spans="2:18" ht="15" thickBot="1" x14ac:dyDescent="0.3"/>
    <row r="66" spans="2:18" ht="15.75" thickBot="1" x14ac:dyDescent="0.3">
      <c r="B66" s="1082" t="s">
        <v>58</v>
      </c>
      <c r="C66" s="1082"/>
      <c r="D66" s="1082"/>
      <c r="E66" s="1082"/>
      <c r="F66" s="1082"/>
      <c r="G66" s="1082"/>
      <c r="H66" s="1082"/>
      <c r="I66" s="1082"/>
      <c r="J66" s="1082"/>
      <c r="K66" s="1082"/>
      <c r="L66" s="1082"/>
      <c r="M66" s="1082"/>
      <c r="N66" s="1082"/>
    </row>
    <row r="69" spans="2:18" ht="90" x14ac:dyDescent="0.25">
      <c r="B69" s="205" t="s">
        <v>59</v>
      </c>
      <c r="C69" s="80" t="s">
        <v>60</v>
      </c>
      <c r="D69" s="80" t="s">
        <v>61</v>
      </c>
      <c r="E69" s="80" t="s">
        <v>62</v>
      </c>
      <c r="F69" s="80" t="s">
        <v>63</v>
      </c>
      <c r="G69" s="80" t="s">
        <v>64</v>
      </c>
      <c r="H69" s="80" t="s">
        <v>498</v>
      </c>
      <c r="I69" s="205" t="s">
        <v>65</v>
      </c>
      <c r="J69" s="80" t="s">
        <v>66</v>
      </c>
      <c r="K69" s="80" t="s">
        <v>67</v>
      </c>
      <c r="L69" s="80" t="s">
        <v>68</v>
      </c>
      <c r="M69" s="80" t="s">
        <v>69</v>
      </c>
      <c r="N69" s="81" t="s">
        <v>70</v>
      </c>
      <c r="O69" s="81" t="s">
        <v>71</v>
      </c>
      <c r="P69" s="1056" t="s">
        <v>21</v>
      </c>
      <c r="Q69" s="1058"/>
      <c r="R69" s="80" t="s">
        <v>72</v>
      </c>
    </row>
    <row r="70" spans="2:18" ht="28.5" x14ac:dyDescent="0.25">
      <c r="B70" s="213" t="s">
        <v>577</v>
      </c>
      <c r="C70" s="213" t="s">
        <v>577</v>
      </c>
      <c r="D70" s="212" t="s">
        <v>654</v>
      </c>
      <c r="E70" s="212">
        <v>80</v>
      </c>
      <c r="F70" s="141" t="s">
        <v>630</v>
      </c>
      <c r="G70" s="198" t="s">
        <v>122</v>
      </c>
      <c r="H70" s="141" t="s">
        <v>121</v>
      </c>
      <c r="I70" s="141" t="s">
        <v>121</v>
      </c>
      <c r="J70" s="141" t="s">
        <v>121</v>
      </c>
      <c r="K70" s="141" t="s">
        <v>122</v>
      </c>
      <c r="L70" s="141" t="s">
        <v>122</v>
      </c>
      <c r="M70" s="141" t="s">
        <v>122</v>
      </c>
      <c r="N70" s="141" t="s">
        <v>122</v>
      </c>
      <c r="O70" s="141" t="s">
        <v>122</v>
      </c>
      <c r="P70" s="1046"/>
      <c r="Q70" s="1047"/>
      <c r="R70" s="141" t="s">
        <v>0</v>
      </c>
    </row>
    <row r="71" spans="2:18" ht="15" x14ac:dyDescent="0.2">
      <c r="B71" s="213"/>
      <c r="C71" s="213"/>
      <c r="D71" s="37"/>
      <c r="E71" s="56"/>
      <c r="F71" s="141"/>
      <c r="G71" s="58"/>
      <c r="H71" s="57"/>
      <c r="I71" s="141"/>
      <c r="J71" s="141"/>
      <c r="K71" s="141"/>
      <c r="L71" s="141"/>
      <c r="M71" s="141"/>
      <c r="N71" s="141"/>
      <c r="O71" s="141"/>
      <c r="P71" s="1056"/>
      <c r="Q71" s="1058"/>
      <c r="R71" s="141"/>
    </row>
    <row r="72" spans="2:18" ht="15" x14ac:dyDescent="0.2">
      <c r="B72" s="213"/>
      <c r="C72" s="213"/>
      <c r="D72" s="37"/>
      <c r="E72" s="56"/>
      <c r="F72" s="141"/>
      <c r="G72" s="58"/>
      <c r="H72" s="57"/>
      <c r="I72" s="141"/>
      <c r="J72" s="141"/>
      <c r="K72" s="141"/>
      <c r="L72" s="141"/>
      <c r="M72" s="141"/>
      <c r="N72" s="141"/>
      <c r="O72" s="141"/>
      <c r="P72" s="1056"/>
      <c r="Q72" s="1058"/>
      <c r="R72" s="141"/>
    </row>
    <row r="73" spans="2:18" ht="15" x14ac:dyDescent="0.2">
      <c r="B73" s="11"/>
      <c r="C73" s="11"/>
      <c r="D73" s="56"/>
      <c r="E73" s="56"/>
      <c r="F73" s="57"/>
      <c r="G73" s="58"/>
      <c r="H73" s="57"/>
      <c r="I73" s="213"/>
      <c r="J73" s="11"/>
      <c r="K73" s="11"/>
      <c r="L73" s="213"/>
      <c r="M73" s="213"/>
      <c r="N73" s="213"/>
      <c r="O73" s="213"/>
      <c r="P73" s="1056"/>
      <c r="Q73" s="1058"/>
      <c r="R73" s="213"/>
    </row>
    <row r="74" spans="2:18" ht="15" x14ac:dyDescent="0.2">
      <c r="B74" s="11"/>
      <c r="C74" s="11"/>
      <c r="D74" s="56"/>
      <c r="E74" s="56"/>
      <c r="F74" s="57"/>
      <c r="G74" s="58"/>
      <c r="H74" s="57"/>
      <c r="I74" s="213"/>
      <c r="J74" s="11"/>
      <c r="K74" s="11"/>
      <c r="L74" s="213"/>
      <c r="M74" s="213"/>
      <c r="N74" s="213"/>
      <c r="O74" s="213"/>
      <c r="P74" s="1056"/>
      <c r="Q74" s="1058"/>
      <c r="R74" s="213"/>
    </row>
    <row r="75" spans="2:18" ht="15" x14ac:dyDescent="0.2">
      <c r="B75" s="11"/>
      <c r="C75" s="11"/>
      <c r="D75" s="56"/>
      <c r="E75" s="56"/>
      <c r="F75" s="57"/>
      <c r="G75" s="58"/>
      <c r="H75" s="57"/>
      <c r="I75" s="213"/>
      <c r="J75" s="11"/>
      <c r="K75" s="11"/>
      <c r="L75" s="213"/>
      <c r="M75" s="213"/>
      <c r="N75" s="213"/>
      <c r="O75" s="213"/>
      <c r="P75" s="1056"/>
      <c r="Q75" s="1058"/>
      <c r="R75" s="213"/>
    </row>
    <row r="76" spans="2:18" ht="15" x14ac:dyDescent="0.25">
      <c r="B76" s="213"/>
      <c r="C76" s="213"/>
      <c r="D76" s="213"/>
      <c r="E76" s="213"/>
      <c r="F76" s="213"/>
      <c r="G76" s="131"/>
      <c r="H76" s="213"/>
      <c r="I76" s="213"/>
      <c r="J76" s="213"/>
      <c r="K76" s="213"/>
      <c r="L76" s="213"/>
      <c r="M76" s="213"/>
      <c r="N76" s="213"/>
      <c r="O76" s="213"/>
      <c r="P76" s="1056"/>
      <c r="Q76" s="1058"/>
      <c r="R76" s="213"/>
    </row>
    <row r="77" spans="2:18" x14ac:dyDescent="0.25">
      <c r="B77" s="31" t="s">
        <v>73</v>
      </c>
      <c r="H77" s="213"/>
      <c r="I77" s="213"/>
    </row>
    <row r="78" spans="2:18" x14ac:dyDescent="0.25">
      <c r="B78" s="31" t="s">
        <v>74</v>
      </c>
    </row>
    <row r="79" spans="2:18" x14ac:dyDescent="0.25">
      <c r="B79" s="31" t="s">
        <v>75</v>
      </c>
    </row>
    <row r="81" spans="2:17" ht="15" thickBot="1" x14ac:dyDescent="0.3"/>
    <row r="82" spans="2:17" ht="15.75" thickBot="1" x14ac:dyDescent="0.3">
      <c r="B82" s="1063" t="s">
        <v>76</v>
      </c>
      <c r="C82" s="1064"/>
      <c r="D82" s="1064"/>
      <c r="E82" s="1064"/>
      <c r="F82" s="1064"/>
      <c r="G82" s="1064"/>
      <c r="H82" s="1064"/>
      <c r="I82" s="1064"/>
      <c r="J82" s="1064"/>
      <c r="K82" s="1064"/>
      <c r="L82" s="1064"/>
      <c r="M82" s="1064"/>
      <c r="N82" s="1065"/>
    </row>
    <row r="87" spans="2:17" ht="15" x14ac:dyDescent="0.25">
      <c r="B87" s="1054" t="s">
        <v>77</v>
      </c>
      <c r="C87" s="1071" t="s">
        <v>78</v>
      </c>
      <c r="D87" s="1071" t="s">
        <v>79</v>
      </c>
      <c r="E87" s="1071" t="s">
        <v>80</v>
      </c>
      <c r="F87" s="1071" t="s">
        <v>81</v>
      </c>
      <c r="G87" s="1071" t="s">
        <v>82</v>
      </c>
      <c r="H87" s="1071" t="s">
        <v>83</v>
      </c>
      <c r="I87" s="1071" t="s">
        <v>84</v>
      </c>
      <c r="J87" s="1071" t="s">
        <v>85</v>
      </c>
      <c r="K87" s="1071"/>
      <c r="L87" s="1071"/>
      <c r="M87" s="1071" t="s">
        <v>86</v>
      </c>
      <c r="N87" s="1071" t="s">
        <v>478</v>
      </c>
      <c r="O87" s="1071" t="s">
        <v>479</v>
      </c>
      <c r="P87" s="1071" t="s">
        <v>21</v>
      </c>
      <c r="Q87" s="1071"/>
    </row>
    <row r="88" spans="2:17" ht="28.5" x14ac:dyDescent="0.2">
      <c r="B88" s="1055"/>
      <c r="C88" s="1071"/>
      <c r="D88" s="1071"/>
      <c r="E88" s="1071"/>
      <c r="F88" s="1071"/>
      <c r="G88" s="1071"/>
      <c r="H88" s="1071"/>
      <c r="I88" s="1071"/>
      <c r="J88" s="56" t="s">
        <v>87</v>
      </c>
      <c r="K88" s="37" t="s">
        <v>88</v>
      </c>
      <c r="L88" s="11" t="s">
        <v>89</v>
      </c>
      <c r="M88" s="1071"/>
      <c r="N88" s="1071"/>
      <c r="O88" s="1071"/>
      <c r="P88" s="1071"/>
      <c r="Q88" s="1071"/>
    </row>
    <row r="89" spans="2:17" ht="85.5" x14ac:dyDescent="0.25">
      <c r="B89" s="141" t="s">
        <v>90</v>
      </c>
      <c r="C89" s="141">
        <v>200</v>
      </c>
      <c r="D89" s="141" t="s">
        <v>655</v>
      </c>
      <c r="E89" s="1">
        <v>51657290</v>
      </c>
      <c r="F89" s="141" t="s">
        <v>556</v>
      </c>
      <c r="G89" s="141" t="s">
        <v>634</v>
      </c>
      <c r="H89" s="7">
        <v>36756</v>
      </c>
      <c r="I89" s="1" t="s">
        <v>121</v>
      </c>
      <c r="J89" s="141" t="s">
        <v>656</v>
      </c>
      <c r="K89" s="7" t="s">
        <v>657</v>
      </c>
      <c r="L89" s="7" t="s">
        <v>658</v>
      </c>
      <c r="M89" s="141" t="s">
        <v>23</v>
      </c>
      <c r="N89" s="141" t="s">
        <v>23</v>
      </c>
      <c r="O89" s="141" t="s">
        <v>23</v>
      </c>
      <c r="P89" s="1074"/>
      <c r="Q89" s="1074"/>
    </row>
    <row r="90" spans="2:17" ht="71.25" x14ac:dyDescent="0.25">
      <c r="B90" s="141" t="s">
        <v>91</v>
      </c>
      <c r="C90" s="141">
        <v>200</v>
      </c>
      <c r="D90" s="141" t="s">
        <v>659</v>
      </c>
      <c r="E90" s="10">
        <v>1026253902</v>
      </c>
      <c r="F90" s="204" t="s">
        <v>129</v>
      </c>
      <c r="G90" s="141" t="s">
        <v>660</v>
      </c>
      <c r="H90" s="7">
        <v>39885</v>
      </c>
      <c r="I90" s="141">
        <v>109704</v>
      </c>
      <c r="J90" s="141" t="s">
        <v>661</v>
      </c>
      <c r="K90" s="7" t="s">
        <v>662</v>
      </c>
      <c r="L90" s="204" t="s">
        <v>512</v>
      </c>
      <c r="M90" s="204" t="s">
        <v>23</v>
      </c>
      <c r="N90" s="204" t="s">
        <v>23</v>
      </c>
      <c r="O90" s="204" t="s">
        <v>23</v>
      </c>
      <c r="P90" s="1175"/>
      <c r="Q90" s="1175"/>
    </row>
    <row r="91" spans="2:17" ht="69" customHeight="1" x14ac:dyDescent="0.25">
      <c r="B91" s="141" t="s">
        <v>663</v>
      </c>
      <c r="C91" s="141"/>
      <c r="D91" s="141"/>
      <c r="E91" s="1"/>
      <c r="F91" s="141"/>
      <c r="G91" s="141"/>
      <c r="H91" s="7"/>
      <c r="I91" s="1"/>
      <c r="J91" s="141"/>
      <c r="K91" s="7"/>
      <c r="L91" s="7"/>
      <c r="M91" s="141"/>
      <c r="N91" s="141"/>
      <c r="O91" s="141"/>
      <c r="P91" s="1169" t="s">
        <v>514</v>
      </c>
      <c r="Q91" s="1170"/>
    </row>
    <row r="92" spans="2:17" x14ac:dyDescent="0.2">
      <c r="B92" s="37"/>
      <c r="C92" s="92"/>
      <c r="D92" s="214"/>
      <c r="E92" s="275"/>
      <c r="F92" s="276"/>
      <c r="G92" s="214"/>
      <c r="H92" s="284"/>
      <c r="I92" s="211"/>
      <c r="J92" s="211"/>
      <c r="K92" s="11"/>
      <c r="L92" s="11"/>
      <c r="M92" s="213"/>
      <c r="N92" s="213"/>
      <c r="O92" s="213"/>
      <c r="P92" s="1175"/>
      <c r="Q92" s="1175"/>
    </row>
    <row r="93" spans="2:17" ht="15" thickBot="1" x14ac:dyDescent="0.25">
      <c r="B93" s="291"/>
      <c r="C93" s="107"/>
      <c r="D93" s="292"/>
      <c r="E93" s="292"/>
      <c r="F93" s="292"/>
      <c r="G93" s="293"/>
      <c r="H93" s="293"/>
      <c r="I93" s="8"/>
      <c r="J93" s="294"/>
      <c r="K93" s="294"/>
      <c r="L93" s="294"/>
      <c r="M93" s="36"/>
      <c r="N93" s="36"/>
      <c r="O93" s="36"/>
      <c r="P93" s="36"/>
      <c r="Q93" s="36"/>
    </row>
    <row r="94" spans="2:17" ht="15.75" thickBot="1" x14ac:dyDescent="0.3">
      <c r="B94" s="1063" t="s">
        <v>92</v>
      </c>
      <c r="C94" s="1064"/>
      <c r="D94" s="1064"/>
      <c r="E94" s="1064"/>
      <c r="F94" s="1064"/>
      <c r="G94" s="1064"/>
      <c r="H94" s="1064"/>
      <c r="I94" s="1064"/>
      <c r="J94" s="1064"/>
      <c r="K94" s="1064"/>
      <c r="L94" s="1064"/>
      <c r="M94" s="1064"/>
      <c r="N94" s="1065"/>
    </row>
    <row r="97" spans="1:26" ht="30" x14ac:dyDescent="0.25">
      <c r="B97" s="80" t="s">
        <v>19</v>
      </c>
      <c r="C97" s="80" t="s">
        <v>72</v>
      </c>
      <c r="D97" s="1056" t="s">
        <v>21</v>
      </c>
      <c r="E97" s="1058"/>
    </row>
    <row r="98" spans="1:26" ht="42.75" x14ac:dyDescent="0.25">
      <c r="B98" s="212" t="s">
        <v>515</v>
      </c>
      <c r="C98" s="204" t="s">
        <v>0</v>
      </c>
      <c r="D98" s="1073"/>
      <c r="E98" s="1073"/>
    </row>
    <row r="101" spans="1:26" ht="15" x14ac:dyDescent="0.25">
      <c r="B101" s="1069" t="s">
        <v>93</v>
      </c>
      <c r="C101" s="1070"/>
      <c r="D101" s="1070"/>
      <c r="E101" s="1070"/>
      <c r="F101" s="1070"/>
      <c r="G101" s="1070"/>
      <c r="H101" s="1070"/>
      <c r="I101" s="1070"/>
      <c r="J101" s="1070"/>
      <c r="K101" s="1070"/>
      <c r="L101" s="1070"/>
      <c r="M101" s="1070"/>
      <c r="N101" s="1070"/>
      <c r="O101" s="1070"/>
      <c r="P101" s="1070"/>
    </row>
    <row r="103" spans="1:26" ht="15" thickBot="1" x14ac:dyDescent="0.3"/>
    <row r="104" spans="1:26" ht="15.75" thickBot="1" x14ac:dyDescent="0.3">
      <c r="B104" s="1063" t="s">
        <v>94</v>
      </c>
      <c r="C104" s="1064"/>
      <c r="D104" s="1064"/>
      <c r="E104" s="1064"/>
      <c r="F104" s="1064"/>
      <c r="G104" s="1064"/>
      <c r="H104" s="1064"/>
      <c r="I104" s="1064"/>
      <c r="J104" s="1064"/>
      <c r="K104" s="1064"/>
      <c r="L104" s="1064"/>
      <c r="M104" s="1064"/>
      <c r="N104" s="1065"/>
    </row>
    <row r="106" spans="1:26" ht="15" thickBot="1" x14ac:dyDescent="0.3">
      <c r="M106" s="77"/>
      <c r="N106" s="77"/>
    </row>
    <row r="107" spans="1:26" s="62" customFormat="1" ht="75" x14ac:dyDescent="0.25">
      <c r="B107" s="78" t="s">
        <v>34</v>
      </c>
      <c r="C107" s="78" t="s">
        <v>35</v>
      </c>
      <c r="D107" s="78" t="s">
        <v>36</v>
      </c>
      <c r="E107" s="78" t="s">
        <v>37</v>
      </c>
      <c r="F107" s="78" t="s">
        <v>38</v>
      </c>
      <c r="G107" s="78" t="s">
        <v>39</v>
      </c>
      <c r="H107" s="78" t="s">
        <v>40</v>
      </c>
      <c r="I107" s="78" t="s">
        <v>41</v>
      </c>
      <c r="J107" s="78" t="s">
        <v>42</v>
      </c>
      <c r="K107" s="78" t="s">
        <v>43</v>
      </c>
      <c r="L107" s="78" t="s">
        <v>44</v>
      </c>
      <c r="M107" s="79" t="s">
        <v>45</v>
      </c>
      <c r="N107" s="78" t="s">
        <v>46</v>
      </c>
      <c r="O107" s="78" t="s">
        <v>47</v>
      </c>
      <c r="P107" s="200" t="s">
        <v>48</v>
      </c>
      <c r="Q107" s="200" t="s">
        <v>49</v>
      </c>
    </row>
    <row r="108" spans="1:26" s="129" customFormat="1" ht="71.25" x14ac:dyDescent="0.25">
      <c r="A108" s="141">
        <v>1</v>
      </c>
      <c r="B108" s="4" t="s">
        <v>648</v>
      </c>
      <c r="C108" s="4" t="s">
        <v>648</v>
      </c>
      <c r="D108" s="4" t="s">
        <v>486</v>
      </c>
      <c r="E108" s="278" t="s">
        <v>664</v>
      </c>
      <c r="F108" s="5" t="s">
        <v>0</v>
      </c>
      <c r="G108" s="223" t="s">
        <v>121</v>
      </c>
      <c r="H108" s="247">
        <v>39846</v>
      </c>
      <c r="I108" s="247">
        <v>40151</v>
      </c>
      <c r="J108" s="225"/>
      <c r="K108" s="248">
        <v>0</v>
      </c>
      <c r="L108" s="228">
        <f>+(I108-H108)/30</f>
        <v>10.166666666666666</v>
      </c>
      <c r="M108" s="278">
        <v>100</v>
      </c>
      <c r="N108" s="228" t="s">
        <v>121</v>
      </c>
      <c r="O108" s="243"/>
      <c r="P108" s="243">
        <v>55</v>
      </c>
      <c r="Q108" s="76" t="s">
        <v>665</v>
      </c>
      <c r="R108" s="8"/>
      <c r="S108" s="8"/>
      <c r="T108" s="8"/>
      <c r="U108" s="8"/>
      <c r="V108" s="8"/>
      <c r="W108" s="8"/>
      <c r="X108" s="8"/>
      <c r="Y108" s="8"/>
      <c r="Z108" s="8"/>
    </row>
    <row r="109" spans="1:26" s="129" customFormat="1" ht="28.5" x14ac:dyDescent="0.25">
      <c r="A109" s="141">
        <f>+A108+1</f>
        <v>2</v>
      </c>
      <c r="B109" s="4" t="s">
        <v>648</v>
      </c>
      <c r="C109" s="4" t="s">
        <v>648</v>
      </c>
      <c r="D109" s="4" t="s">
        <v>486</v>
      </c>
      <c r="E109" s="278" t="s">
        <v>666</v>
      </c>
      <c r="F109" s="5" t="s">
        <v>0</v>
      </c>
      <c r="G109" s="223" t="s">
        <v>121</v>
      </c>
      <c r="H109" s="247">
        <v>40210</v>
      </c>
      <c r="I109" s="247">
        <v>40525</v>
      </c>
      <c r="J109" s="225"/>
      <c r="K109" s="295">
        <f>+(I109-H109)/30</f>
        <v>10.5</v>
      </c>
      <c r="L109" s="278">
        <v>0</v>
      </c>
      <c r="M109" s="278">
        <v>80</v>
      </c>
      <c r="N109" s="228" t="s">
        <v>121</v>
      </c>
      <c r="O109" s="243"/>
      <c r="P109" s="243">
        <v>55</v>
      </c>
      <c r="Q109" s="76" t="s">
        <v>667</v>
      </c>
      <c r="R109" s="8"/>
      <c r="S109" s="8"/>
      <c r="T109" s="8"/>
      <c r="U109" s="8"/>
      <c r="V109" s="8"/>
      <c r="W109" s="8"/>
      <c r="X109" s="8"/>
      <c r="Y109" s="8"/>
      <c r="Z109" s="8"/>
    </row>
    <row r="110" spans="1:26" s="129" customFormat="1" ht="28.5" x14ac:dyDescent="0.25">
      <c r="A110" s="141">
        <f t="shared" ref="A110:A115" si="1">+A109+1</f>
        <v>3</v>
      </c>
      <c r="B110" s="4" t="s">
        <v>648</v>
      </c>
      <c r="C110" s="4" t="s">
        <v>648</v>
      </c>
      <c r="D110" s="4" t="s">
        <v>486</v>
      </c>
      <c r="E110" s="278" t="s">
        <v>668</v>
      </c>
      <c r="F110" s="5" t="s">
        <v>0</v>
      </c>
      <c r="G110" s="223" t="s">
        <v>121</v>
      </c>
      <c r="H110" s="7">
        <v>40575</v>
      </c>
      <c r="I110" s="7">
        <v>40890</v>
      </c>
      <c r="J110" s="211"/>
      <c r="K110" s="295">
        <f>+(I110-H110)/30</f>
        <v>10.5</v>
      </c>
      <c r="L110" s="278">
        <v>0</v>
      </c>
      <c r="M110" s="278">
        <v>80</v>
      </c>
      <c r="N110" s="228" t="s">
        <v>121</v>
      </c>
      <c r="O110" s="211"/>
      <c r="P110" s="243">
        <v>55</v>
      </c>
      <c r="Q110" s="76" t="s">
        <v>667</v>
      </c>
      <c r="R110" s="8"/>
      <c r="S110" s="8"/>
      <c r="T110" s="8"/>
      <c r="U110" s="8"/>
      <c r="V110" s="8"/>
      <c r="W110" s="8"/>
      <c r="X110" s="8"/>
      <c r="Y110" s="8"/>
      <c r="Z110" s="8"/>
    </row>
    <row r="111" spans="1:26" s="129" customFormat="1" ht="28.5" x14ac:dyDescent="0.25">
      <c r="A111" s="141">
        <f t="shared" si="1"/>
        <v>4</v>
      </c>
      <c r="B111" s="4" t="s">
        <v>648</v>
      </c>
      <c r="C111" s="4" t="s">
        <v>648</v>
      </c>
      <c r="D111" s="4" t="s">
        <v>486</v>
      </c>
      <c r="E111" s="278" t="s">
        <v>669</v>
      </c>
      <c r="F111" s="5" t="s">
        <v>0</v>
      </c>
      <c r="G111" s="223" t="s">
        <v>121</v>
      </c>
      <c r="H111" s="7">
        <v>40931</v>
      </c>
      <c r="I111" s="7">
        <v>40938</v>
      </c>
      <c r="J111" s="225"/>
      <c r="K111" s="295">
        <f>+(I111-H111)/30</f>
        <v>0.23333333333333334</v>
      </c>
      <c r="L111" s="278">
        <v>0</v>
      </c>
      <c r="M111" s="278">
        <v>80</v>
      </c>
      <c r="N111" s="228" t="s">
        <v>121</v>
      </c>
      <c r="O111" s="228"/>
      <c r="P111" s="243">
        <v>55</v>
      </c>
      <c r="Q111" s="76" t="s">
        <v>667</v>
      </c>
      <c r="R111" s="8"/>
      <c r="S111" s="8"/>
      <c r="T111" s="8"/>
      <c r="U111" s="8"/>
      <c r="V111" s="8"/>
      <c r="W111" s="8"/>
      <c r="X111" s="8"/>
      <c r="Y111" s="8"/>
      <c r="Z111" s="8"/>
    </row>
    <row r="112" spans="1:26" s="129" customFormat="1" x14ac:dyDescent="0.25">
      <c r="A112" s="141">
        <f t="shared" si="1"/>
        <v>5</v>
      </c>
      <c r="B112" s="4"/>
      <c r="C112" s="5"/>
      <c r="D112" s="4"/>
      <c r="E112" s="240"/>
      <c r="F112" s="5"/>
      <c r="G112" s="5"/>
      <c r="H112" s="5"/>
      <c r="I112" s="225"/>
      <c r="J112" s="225"/>
      <c r="K112" s="225"/>
      <c r="L112" s="225"/>
      <c r="M112" s="228"/>
      <c r="N112" s="228"/>
      <c r="O112" s="243"/>
      <c r="P112" s="243"/>
      <c r="Q112" s="211"/>
      <c r="R112" s="8"/>
      <c r="S112" s="8"/>
      <c r="T112" s="8"/>
      <c r="U112" s="8"/>
      <c r="V112" s="8"/>
      <c r="W112" s="8"/>
      <c r="X112" s="8"/>
      <c r="Y112" s="8"/>
      <c r="Z112" s="8"/>
    </row>
    <row r="113" spans="1:26" s="129" customFormat="1" x14ac:dyDescent="0.25">
      <c r="A113" s="141">
        <f t="shared" si="1"/>
        <v>6</v>
      </c>
      <c r="B113" s="4"/>
      <c r="C113" s="5"/>
      <c r="D113" s="4"/>
      <c r="E113" s="240"/>
      <c r="F113" s="5"/>
      <c r="G113" s="5"/>
      <c r="H113" s="5"/>
      <c r="I113" s="225"/>
      <c r="J113" s="225"/>
      <c r="K113" s="225"/>
      <c r="L113" s="225"/>
      <c r="M113" s="228"/>
      <c r="N113" s="228"/>
      <c r="O113" s="243"/>
      <c r="P113" s="243"/>
      <c r="Q113" s="211"/>
      <c r="R113" s="8"/>
      <c r="S113" s="8"/>
      <c r="T113" s="8"/>
      <c r="U113" s="8"/>
      <c r="V113" s="8"/>
      <c r="W113" s="8"/>
      <c r="X113" s="8"/>
      <c r="Y113" s="8"/>
      <c r="Z113" s="8"/>
    </row>
    <row r="114" spans="1:26" s="129" customFormat="1" x14ac:dyDescent="0.25">
      <c r="A114" s="141">
        <f t="shared" si="1"/>
        <v>7</v>
      </c>
      <c r="B114" s="4"/>
      <c r="C114" s="5"/>
      <c r="D114" s="4"/>
      <c r="E114" s="240"/>
      <c r="F114" s="5"/>
      <c r="G114" s="5"/>
      <c r="H114" s="5"/>
      <c r="I114" s="225"/>
      <c r="J114" s="225"/>
      <c r="K114" s="225"/>
      <c r="L114" s="225"/>
      <c r="M114" s="228"/>
      <c r="N114" s="228"/>
      <c r="O114" s="243"/>
      <c r="P114" s="243"/>
      <c r="Q114" s="211"/>
      <c r="R114" s="8"/>
      <c r="S114" s="8"/>
      <c r="T114" s="8"/>
      <c r="U114" s="8"/>
      <c r="V114" s="8"/>
      <c r="W114" s="8"/>
      <c r="X114" s="8"/>
      <c r="Y114" s="8"/>
      <c r="Z114" s="8"/>
    </row>
    <row r="115" spans="1:26" s="129" customFormat="1" x14ac:dyDescent="0.25">
      <c r="A115" s="141">
        <f t="shared" si="1"/>
        <v>8</v>
      </c>
      <c r="B115" s="4"/>
      <c r="C115" s="5"/>
      <c r="D115" s="4"/>
      <c r="E115" s="240"/>
      <c r="F115" s="5"/>
      <c r="G115" s="5"/>
      <c r="H115" s="5"/>
      <c r="I115" s="225"/>
      <c r="J115" s="225"/>
      <c r="K115" s="225"/>
      <c r="L115" s="225"/>
      <c r="M115" s="228"/>
      <c r="N115" s="228"/>
      <c r="O115" s="243"/>
      <c r="P115" s="243"/>
      <c r="Q115" s="211"/>
      <c r="R115" s="8"/>
      <c r="S115" s="8"/>
      <c r="T115" s="8"/>
      <c r="U115" s="8"/>
      <c r="V115" s="8"/>
      <c r="W115" s="8"/>
      <c r="X115" s="8"/>
      <c r="Y115" s="8"/>
      <c r="Z115" s="8"/>
    </row>
    <row r="116" spans="1:26" s="129" customFormat="1" ht="15" x14ac:dyDescent="0.25">
      <c r="A116" s="141"/>
      <c r="B116" s="26" t="s">
        <v>30</v>
      </c>
      <c r="C116" s="5"/>
      <c r="D116" s="4"/>
      <c r="E116" s="240"/>
      <c r="F116" s="5"/>
      <c r="G116" s="5"/>
      <c r="H116" s="5"/>
      <c r="I116" s="225"/>
      <c r="J116" s="225"/>
      <c r="K116" s="268">
        <f>SUM(K108:K111)</f>
        <v>21.233333333333334</v>
      </c>
      <c r="L116" s="241">
        <f>SUM(L108:L115)</f>
        <v>10.166666666666666</v>
      </c>
      <c r="M116" s="241">
        <v>80</v>
      </c>
      <c r="N116" s="242">
        <f>SUM(N108:N115)</f>
        <v>0</v>
      </c>
      <c r="O116" s="243"/>
      <c r="P116" s="243"/>
      <c r="Q116" s="211"/>
    </row>
    <row r="117" spans="1:26" x14ac:dyDescent="0.25">
      <c r="E117" s="46"/>
    </row>
    <row r="118" spans="1:26" ht="15" x14ac:dyDescent="0.25">
      <c r="B118" s="50" t="s">
        <v>95</v>
      </c>
      <c r="C118" s="273">
        <f>+K116</f>
        <v>21.233333333333334</v>
      </c>
      <c r="H118" s="245"/>
      <c r="I118" s="245"/>
      <c r="J118" s="245"/>
      <c r="K118" s="245"/>
      <c r="L118" s="245"/>
      <c r="M118" s="245"/>
    </row>
    <row r="120" spans="1:26" ht="15" thickBot="1" x14ac:dyDescent="0.3"/>
    <row r="121" spans="1:26" ht="30.75" thickBot="1" x14ac:dyDescent="0.3">
      <c r="B121" s="86" t="s">
        <v>96</v>
      </c>
      <c r="C121" s="87" t="s">
        <v>97</v>
      </c>
      <c r="D121" s="86" t="s">
        <v>29</v>
      </c>
      <c r="E121" s="87" t="s">
        <v>98</v>
      </c>
    </row>
    <row r="122" spans="1:26" x14ac:dyDescent="0.25">
      <c r="B122" s="141" t="s">
        <v>99</v>
      </c>
      <c r="C122" s="88">
        <v>20</v>
      </c>
      <c r="D122" s="88">
        <v>0</v>
      </c>
      <c r="E122" s="1066">
        <f>+D122+D123+D124</f>
        <v>40</v>
      </c>
    </row>
    <row r="123" spans="1:26" x14ac:dyDescent="0.25">
      <c r="B123" s="141" t="s">
        <v>100</v>
      </c>
      <c r="C123" s="204">
        <v>30</v>
      </c>
      <c r="D123" s="204">
        <v>0</v>
      </c>
      <c r="E123" s="1067"/>
    </row>
    <row r="124" spans="1:26" ht="15" thickBot="1" x14ac:dyDescent="0.3">
      <c r="B124" s="141" t="s">
        <v>101</v>
      </c>
      <c r="C124" s="89">
        <v>40</v>
      </c>
      <c r="D124" s="89">
        <v>40</v>
      </c>
      <c r="E124" s="1068"/>
    </row>
    <row r="126" spans="1:26" ht="15" thickBot="1" x14ac:dyDescent="0.3"/>
    <row r="127" spans="1:26" ht="15.75" thickBot="1" x14ac:dyDescent="0.3">
      <c r="B127" s="1063" t="s">
        <v>102</v>
      </c>
      <c r="C127" s="1064"/>
      <c r="D127" s="1064"/>
      <c r="E127" s="1064"/>
      <c r="F127" s="1064"/>
      <c r="G127" s="1064"/>
      <c r="H127" s="1064"/>
      <c r="I127" s="1064"/>
      <c r="J127" s="1064"/>
      <c r="K127" s="1064"/>
      <c r="L127" s="1064"/>
      <c r="M127" s="1064"/>
      <c r="N127" s="1065"/>
    </row>
    <row r="129" spans="2:17" ht="15" x14ac:dyDescent="0.25">
      <c r="B129" s="1054" t="s">
        <v>77</v>
      </c>
      <c r="C129" s="1054" t="s">
        <v>78</v>
      </c>
      <c r="D129" s="1054" t="s">
        <v>79</v>
      </c>
      <c r="E129" s="1054" t="s">
        <v>80</v>
      </c>
      <c r="F129" s="1054" t="s">
        <v>81</v>
      </c>
      <c r="G129" s="1054" t="s">
        <v>82</v>
      </c>
      <c r="H129" s="1054" t="s">
        <v>83</v>
      </c>
      <c r="I129" s="1054" t="s">
        <v>84</v>
      </c>
      <c r="J129" s="1056" t="s">
        <v>85</v>
      </c>
      <c r="K129" s="1057"/>
      <c r="L129" s="1058"/>
      <c r="M129" s="1054" t="s">
        <v>86</v>
      </c>
      <c r="N129" s="1054" t="s">
        <v>478</v>
      </c>
      <c r="O129" s="1054" t="s">
        <v>479</v>
      </c>
      <c r="P129" s="1059" t="s">
        <v>21</v>
      </c>
      <c r="Q129" s="1060"/>
    </row>
    <row r="130" spans="2:17" ht="30" x14ac:dyDescent="0.25">
      <c r="B130" s="1055"/>
      <c r="C130" s="1055"/>
      <c r="D130" s="1055"/>
      <c r="E130" s="1055"/>
      <c r="F130" s="1055"/>
      <c r="G130" s="1055"/>
      <c r="H130" s="1055"/>
      <c r="I130" s="1055"/>
      <c r="J130" s="205" t="s">
        <v>87</v>
      </c>
      <c r="K130" s="205" t="s">
        <v>88</v>
      </c>
      <c r="L130" s="205" t="s">
        <v>89</v>
      </c>
      <c r="M130" s="1055"/>
      <c r="N130" s="1055"/>
      <c r="O130" s="1055"/>
      <c r="P130" s="1061"/>
      <c r="Q130" s="1062"/>
    </row>
    <row r="131" spans="2:17" ht="60.75" customHeight="1" x14ac:dyDescent="0.25">
      <c r="B131" s="141" t="s">
        <v>607</v>
      </c>
      <c r="C131" s="141">
        <v>1000</v>
      </c>
      <c r="D131" s="141" t="s">
        <v>670</v>
      </c>
      <c r="E131" s="102">
        <v>1097391763</v>
      </c>
      <c r="F131" s="141" t="s">
        <v>671</v>
      </c>
      <c r="G131" s="141" t="s">
        <v>672</v>
      </c>
      <c r="H131" s="7">
        <v>39919</v>
      </c>
      <c r="I131" s="141" t="s">
        <v>121</v>
      </c>
      <c r="J131" s="141" t="s">
        <v>648</v>
      </c>
      <c r="K131" s="141" t="s">
        <v>673</v>
      </c>
      <c r="L131" s="141" t="s">
        <v>674</v>
      </c>
      <c r="M131" s="204" t="s">
        <v>0</v>
      </c>
      <c r="N131" s="204" t="s">
        <v>0</v>
      </c>
      <c r="O131" s="204" t="s">
        <v>0</v>
      </c>
      <c r="P131" s="1046"/>
      <c r="Q131" s="1047"/>
    </row>
    <row r="132" spans="2:17" s="90" customFormat="1" ht="47.25" customHeight="1" x14ac:dyDescent="0.25">
      <c r="B132" s="141" t="s">
        <v>115</v>
      </c>
      <c r="C132" s="141">
        <v>5000</v>
      </c>
      <c r="D132" s="141" t="s">
        <v>675</v>
      </c>
      <c r="E132" s="10">
        <v>52907679</v>
      </c>
      <c r="F132" s="141" t="s">
        <v>676</v>
      </c>
      <c r="G132" s="141" t="s">
        <v>677</v>
      </c>
      <c r="H132" s="155">
        <v>40687</v>
      </c>
      <c r="I132" s="141" t="s">
        <v>678</v>
      </c>
      <c r="J132" s="141" t="s">
        <v>648</v>
      </c>
      <c r="K132" s="141" t="s">
        <v>679</v>
      </c>
      <c r="L132" s="141" t="s">
        <v>680</v>
      </c>
      <c r="M132" s="204" t="s">
        <v>0</v>
      </c>
      <c r="N132" s="204" t="s">
        <v>0</v>
      </c>
      <c r="O132" s="204" t="s">
        <v>0</v>
      </c>
      <c r="P132" s="1046"/>
      <c r="Q132" s="1047"/>
    </row>
    <row r="133" spans="2:17" x14ac:dyDescent="0.2">
      <c r="B133" s="37"/>
      <c r="C133" s="92"/>
      <c r="D133" s="11"/>
      <c r="E133" s="11"/>
      <c r="F133" s="11"/>
      <c r="G133" s="11"/>
      <c r="H133" s="11"/>
      <c r="I133" s="11"/>
      <c r="J133" s="11"/>
      <c r="K133" s="11"/>
      <c r="L133" s="11"/>
      <c r="M133" s="11"/>
      <c r="N133" s="11"/>
      <c r="O133" s="11"/>
      <c r="P133" s="283"/>
      <c r="Q133" s="199"/>
    </row>
    <row r="136" spans="2:17" ht="15" thickBot="1" x14ac:dyDescent="0.3"/>
    <row r="137" spans="2:17" ht="30" x14ac:dyDescent="0.25">
      <c r="B137" s="206" t="s">
        <v>19</v>
      </c>
      <c r="C137" s="206" t="s">
        <v>96</v>
      </c>
      <c r="D137" s="205" t="s">
        <v>97</v>
      </c>
      <c r="E137" s="206" t="s">
        <v>29</v>
      </c>
      <c r="F137" s="87" t="s">
        <v>103</v>
      </c>
      <c r="G137" s="64"/>
    </row>
    <row r="138" spans="2:17" ht="156.75" x14ac:dyDescent="0.2">
      <c r="B138" s="1048" t="s">
        <v>104</v>
      </c>
      <c r="C138" s="92" t="s">
        <v>105</v>
      </c>
      <c r="D138" s="204">
        <v>25</v>
      </c>
      <c r="E138" s="204">
        <v>25</v>
      </c>
      <c r="F138" s="1049">
        <f>+E138+E139+E140</f>
        <v>35</v>
      </c>
      <c r="G138" s="128"/>
    </row>
    <row r="139" spans="2:17" ht="114" x14ac:dyDescent="0.2">
      <c r="B139" s="1048"/>
      <c r="C139" s="92" t="s">
        <v>106</v>
      </c>
      <c r="D139" s="141">
        <v>25</v>
      </c>
      <c r="E139" s="204">
        <v>0</v>
      </c>
      <c r="F139" s="1050"/>
      <c r="G139" s="128"/>
    </row>
    <row r="140" spans="2:17" ht="99.75" x14ac:dyDescent="0.2">
      <c r="B140" s="1048"/>
      <c r="C140" s="92" t="s">
        <v>107</v>
      </c>
      <c r="D140" s="204">
        <v>10</v>
      </c>
      <c r="E140" s="204">
        <v>10</v>
      </c>
      <c r="F140" s="1051"/>
      <c r="G140" s="128"/>
    </row>
    <row r="141" spans="2:17" x14ac:dyDescent="0.2">
      <c r="C141" s="59"/>
    </row>
    <row r="144" spans="2:17" ht="15" x14ac:dyDescent="0.25">
      <c r="B144" s="75" t="s">
        <v>108</v>
      </c>
    </row>
    <row r="147" spans="2:5" ht="15" x14ac:dyDescent="0.25">
      <c r="B147" s="205" t="s">
        <v>19</v>
      </c>
      <c r="C147" s="205" t="s">
        <v>28</v>
      </c>
      <c r="D147" s="206" t="s">
        <v>29</v>
      </c>
      <c r="E147" s="206" t="s">
        <v>30</v>
      </c>
    </row>
    <row r="148" spans="2:5" ht="42.75" x14ac:dyDescent="0.25">
      <c r="B148" s="76" t="s">
        <v>31</v>
      </c>
      <c r="C148" s="141">
        <v>40</v>
      </c>
      <c r="D148" s="204">
        <f>+E122</f>
        <v>40</v>
      </c>
      <c r="E148" s="1052">
        <f>+D148+D149</f>
        <v>75</v>
      </c>
    </row>
    <row r="149" spans="2:5" ht="71.25" x14ac:dyDescent="0.25">
      <c r="B149" s="76" t="s">
        <v>32</v>
      </c>
      <c r="C149" s="141">
        <v>60</v>
      </c>
      <c r="D149" s="204">
        <f>+F138</f>
        <v>35</v>
      </c>
      <c r="E149" s="1053"/>
    </row>
  </sheetData>
  <mergeCells count="69">
    <mergeCell ref="E148:E149"/>
    <mergeCell ref="O129:O130"/>
    <mergeCell ref="P129:Q130"/>
    <mergeCell ref="P131:Q131"/>
    <mergeCell ref="P132:Q132"/>
    <mergeCell ref="J129:L129"/>
    <mergeCell ref="M129:M130"/>
    <mergeCell ref="N129:N130"/>
    <mergeCell ref="B138:B140"/>
    <mergeCell ref="F138:F140"/>
    <mergeCell ref="G129:G130"/>
    <mergeCell ref="H129:H130"/>
    <mergeCell ref="I129:I130"/>
    <mergeCell ref="B129:B130"/>
    <mergeCell ref="C129:C130"/>
    <mergeCell ref="D129:D130"/>
    <mergeCell ref="E129:E130"/>
    <mergeCell ref="F129:F130"/>
    <mergeCell ref="D98:E98"/>
    <mergeCell ref="B101:P101"/>
    <mergeCell ref="B104:N104"/>
    <mergeCell ref="E122:E124"/>
    <mergeCell ref="B127:N127"/>
    <mergeCell ref="P89:Q89"/>
    <mergeCell ref="P90:Q90"/>
    <mergeCell ref="P91:Q91"/>
    <mergeCell ref="P92:Q92"/>
    <mergeCell ref="B94:N94"/>
    <mergeCell ref="D97:E97"/>
    <mergeCell ref="I87:I88"/>
    <mergeCell ref="J87:L87"/>
    <mergeCell ref="M87:M88"/>
    <mergeCell ref="N87:N88"/>
    <mergeCell ref="O87:O88"/>
    <mergeCell ref="P87:Q88"/>
    <mergeCell ref="P75:Q75"/>
    <mergeCell ref="P76:Q76"/>
    <mergeCell ref="B82:N82"/>
    <mergeCell ref="B87:B88"/>
    <mergeCell ref="C87:C88"/>
    <mergeCell ref="D87:D88"/>
    <mergeCell ref="E87:E88"/>
    <mergeCell ref="F87:F88"/>
    <mergeCell ref="G87:G88"/>
    <mergeCell ref="H87:H88"/>
    <mergeCell ref="P74:Q74"/>
    <mergeCell ref="M46:N46"/>
    <mergeCell ref="B60:B61"/>
    <mergeCell ref="C60:C61"/>
    <mergeCell ref="D60:E60"/>
    <mergeCell ref="C64:N64"/>
    <mergeCell ref="B66:N66"/>
    <mergeCell ref="P69:Q69"/>
    <mergeCell ref="P70:Q70"/>
    <mergeCell ref="P71:Q71"/>
    <mergeCell ref="P72:Q72"/>
    <mergeCell ref="P73:Q73"/>
    <mergeCell ref="E41:E42"/>
    <mergeCell ref="B2:P2"/>
    <mergeCell ref="B4:P4"/>
    <mergeCell ref="A5:L5"/>
    <mergeCell ref="C7:N7"/>
    <mergeCell ref="C8:N8"/>
    <mergeCell ref="C9:N9"/>
    <mergeCell ref="C10:N10"/>
    <mergeCell ref="C11:E11"/>
    <mergeCell ref="F11:N11"/>
    <mergeCell ref="B15:C22"/>
    <mergeCell ref="B23:C23"/>
  </mergeCells>
  <dataValidations count="2">
    <dataValidation type="list" allowBlank="1" showInputMessage="1" showErrorMessage="1" sqref="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XFA25:XFA45 IS65561:IS65581 SO65561:SO65581 ACK65561:ACK65581 AMG65561:AMG65581 AWC65561:AWC65581 BFY65561:BFY65581 BPU65561:BPU65581 BZQ65561:BZQ65581 CJM65561:CJM65581 CTI65561:CTI65581 DDE65561:DDE65581 DNA65561:DNA65581 DWW65561:DWW65581 EGS65561:EGS65581 EQO65561:EQO65581 FAK65561:FAK65581 FKG65561:FKG65581 FUC65561:FUC65581 GDY65561:GDY65581 GNU65561:GNU65581 GXQ65561:GXQ65581 HHM65561:HHM65581 HRI65561:HRI65581 IBE65561:IBE65581 ILA65561:ILA65581 IUW65561:IUW65581 JES65561:JES65581 JOO65561:JOO65581 JYK65561:JYK65581 KIG65561:KIG65581 KSC65561:KSC65581 LBY65561:LBY65581 LLU65561:LLU65581 LVQ65561:LVQ65581 MFM65561:MFM65581 MPI65561:MPI65581 MZE65561:MZE65581 NJA65561:NJA65581 NSW65561:NSW65581 OCS65561:OCS65581 OMO65561:OMO65581 OWK65561:OWK65581 PGG65561:PGG65581 PQC65561:PQC65581 PZY65561:PZY65581 QJU65561:QJU65581 QTQ65561:QTQ65581 RDM65561:RDM65581 RNI65561:RNI65581 RXE65561:RXE65581 SHA65561:SHA65581 SQW65561:SQW65581 TAS65561:TAS65581 TKO65561:TKO65581 TUK65561:TUK65581 UEG65561:UEG65581 UOC65561:UOC65581 UXY65561:UXY65581 VHU65561:VHU65581 VRQ65561:VRQ65581 WBM65561:WBM65581 WLI65561:WLI65581 WVE65561:WVE65581 XFA65561:XFA65581 IS131097:IS131117 SO131097:SO131117 ACK131097:ACK131117 AMG131097:AMG131117 AWC131097:AWC131117 BFY131097:BFY131117 BPU131097:BPU131117 BZQ131097:BZQ131117 CJM131097:CJM131117 CTI131097:CTI131117 DDE131097:DDE131117 DNA131097:DNA131117 DWW131097:DWW131117 EGS131097:EGS131117 EQO131097:EQO131117 FAK131097:FAK131117 FKG131097:FKG131117 FUC131097:FUC131117 GDY131097:GDY131117 GNU131097:GNU131117 GXQ131097:GXQ131117 HHM131097:HHM131117 HRI131097:HRI131117 IBE131097:IBE131117 ILA131097:ILA131117 IUW131097:IUW131117 JES131097:JES131117 JOO131097:JOO131117 JYK131097:JYK131117 KIG131097:KIG131117 KSC131097:KSC131117 LBY131097:LBY131117 LLU131097:LLU131117 LVQ131097:LVQ131117 MFM131097:MFM131117 MPI131097:MPI131117 MZE131097:MZE131117 NJA131097:NJA131117 NSW131097:NSW131117 OCS131097:OCS131117 OMO131097:OMO131117 OWK131097:OWK131117 PGG131097:PGG131117 PQC131097:PQC131117 PZY131097:PZY131117 QJU131097:QJU131117 QTQ131097:QTQ131117 RDM131097:RDM131117 RNI131097:RNI131117 RXE131097:RXE131117 SHA131097:SHA131117 SQW131097:SQW131117 TAS131097:TAS131117 TKO131097:TKO131117 TUK131097:TUK131117 UEG131097:UEG131117 UOC131097:UOC131117 UXY131097:UXY131117 VHU131097:VHU131117 VRQ131097:VRQ131117 WBM131097:WBM131117 WLI131097:WLI131117 WVE131097:WVE131117 XFA131097:XFA131117 IS196633:IS196653 SO196633:SO196653 ACK196633:ACK196653 AMG196633:AMG196653 AWC196633:AWC196653 BFY196633:BFY196653 BPU196633:BPU196653 BZQ196633:BZQ196653 CJM196633:CJM196653 CTI196633:CTI196653 DDE196633:DDE196653 DNA196633:DNA196653 DWW196633:DWW196653 EGS196633:EGS196653 EQO196633:EQO196653 FAK196633:FAK196653 FKG196633:FKG196653 FUC196633:FUC196653 GDY196633:GDY196653 GNU196633:GNU196653 GXQ196633:GXQ196653 HHM196633:HHM196653 HRI196633:HRI196653 IBE196633:IBE196653 ILA196633:ILA196653 IUW196633:IUW196653 JES196633:JES196653 JOO196633:JOO196653 JYK196633:JYK196653 KIG196633:KIG196653 KSC196633:KSC196653 LBY196633:LBY196653 LLU196633:LLU196653 LVQ196633:LVQ196653 MFM196633:MFM196653 MPI196633:MPI196653 MZE196633:MZE196653 NJA196633:NJA196653 NSW196633:NSW196653 OCS196633:OCS196653 OMO196633:OMO196653 OWK196633:OWK196653 PGG196633:PGG196653 PQC196633:PQC196653 PZY196633:PZY196653 QJU196633:QJU196653 QTQ196633:QTQ196653 RDM196633:RDM196653 RNI196633:RNI196653 RXE196633:RXE196653 SHA196633:SHA196653 SQW196633:SQW196653 TAS196633:TAS196653 TKO196633:TKO196653 TUK196633:TUK196653 UEG196633:UEG196653 UOC196633:UOC196653 UXY196633:UXY196653 VHU196633:VHU196653 VRQ196633:VRQ196653 WBM196633:WBM196653 WLI196633:WLI196653 WVE196633:WVE196653 XFA196633:XFA196653 IS262169:IS262189 SO262169:SO262189 ACK262169:ACK262189 AMG262169:AMG262189 AWC262169:AWC262189 BFY262169:BFY262189 BPU262169:BPU262189 BZQ262169:BZQ262189 CJM262169:CJM262189 CTI262169:CTI262189 DDE262169:DDE262189 DNA262169:DNA262189 DWW262169:DWW262189 EGS262169:EGS262189 EQO262169:EQO262189 FAK262169:FAK262189 FKG262169:FKG262189 FUC262169:FUC262189 GDY262169:GDY262189 GNU262169:GNU262189 GXQ262169:GXQ262189 HHM262169:HHM262189 HRI262169:HRI262189 IBE262169:IBE262189 ILA262169:ILA262189 IUW262169:IUW262189 JES262169:JES262189 JOO262169:JOO262189 JYK262169:JYK262189 KIG262169:KIG262189 KSC262169:KSC262189 LBY262169:LBY262189 LLU262169:LLU262189 LVQ262169:LVQ262189 MFM262169:MFM262189 MPI262169:MPI262189 MZE262169:MZE262189 NJA262169:NJA262189 NSW262169:NSW262189 OCS262169:OCS262189 OMO262169:OMO262189 OWK262169:OWK262189 PGG262169:PGG262189 PQC262169:PQC262189 PZY262169:PZY262189 QJU262169:QJU262189 QTQ262169:QTQ262189 RDM262169:RDM262189 RNI262169:RNI262189 RXE262169:RXE262189 SHA262169:SHA262189 SQW262169:SQW262189 TAS262169:TAS262189 TKO262169:TKO262189 TUK262169:TUK262189 UEG262169:UEG262189 UOC262169:UOC262189 UXY262169:UXY262189 VHU262169:VHU262189 VRQ262169:VRQ262189 WBM262169:WBM262189 WLI262169:WLI262189 WVE262169:WVE262189 XFA262169:XFA262189 IS327705:IS327725 SO327705:SO327725 ACK327705:ACK327725 AMG327705:AMG327725 AWC327705:AWC327725 BFY327705:BFY327725 BPU327705:BPU327725 BZQ327705:BZQ327725 CJM327705:CJM327725 CTI327705:CTI327725 DDE327705:DDE327725 DNA327705:DNA327725 DWW327705:DWW327725 EGS327705:EGS327725 EQO327705:EQO327725 FAK327705:FAK327725 FKG327705:FKG327725 FUC327705:FUC327725 GDY327705:GDY327725 GNU327705:GNU327725 GXQ327705:GXQ327725 HHM327705:HHM327725 HRI327705:HRI327725 IBE327705:IBE327725 ILA327705:ILA327725 IUW327705:IUW327725 JES327705:JES327725 JOO327705:JOO327725 JYK327705:JYK327725 KIG327705:KIG327725 KSC327705:KSC327725 LBY327705:LBY327725 LLU327705:LLU327725 LVQ327705:LVQ327725 MFM327705:MFM327725 MPI327705:MPI327725 MZE327705:MZE327725 NJA327705:NJA327725 NSW327705:NSW327725 OCS327705:OCS327725 OMO327705:OMO327725 OWK327705:OWK327725 PGG327705:PGG327725 PQC327705:PQC327725 PZY327705:PZY327725 QJU327705:QJU327725 QTQ327705:QTQ327725 RDM327705:RDM327725 RNI327705:RNI327725 RXE327705:RXE327725 SHA327705:SHA327725 SQW327705:SQW327725 TAS327705:TAS327725 TKO327705:TKO327725 TUK327705:TUK327725 UEG327705:UEG327725 UOC327705:UOC327725 UXY327705:UXY327725 VHU327705:VHU327725 VRQ327705:VRQ327725 WBM327705:WBM327725 WLI327705:WLI327725 WVE327705:WVE327725 XFA327705:XFA327725 IS393241:IS393261 SO393241:SO393261 ACK393241:ACK393261 AMG393241:AMG393261 AWC393241:AWC393261 BFY393241:BFY393261 BPU393241:BPU393261 BZQ393241:BZQ393261 CJM393241:CJM393261 CTI393241:CTI393261 DDE393241:DDE393261 DNA393241:DNA393261 DWW393241:DWW393261 EGS393241:EGS393261 EQO393241:EQO393261 FAK393241:FAK393261 FKG393241:FKG393261 FUC393241:FUC393261 GDY393241:GDY393261 GNU393241:GNU393261 GXQ393241:GXQ393261 HHM393241:HHM393261 HRI393241:HRI393261 IBE393241:IBE393261 ILA393241:ILA393261 IUW393241:IUW393261 JES393241:JES393261 JOO393241:JOO393261 JYK393241:JYK393261 KIG393241:KIG393261 KSC393241:KSC393261 LBY393241:LBY393261 LLU393241:LLU393261 LVQ393241:LVQ393261 MFM393241:MFM393261 MPI393241:MPI393261 MZE393241:MZE393261 NJA393241:NJA393261 NSW393241:NSW393261 OCS393241:OCS393261 OMO393241:OMO393261 OWK393241:OWK393261 PGG393241:PGG393261 PQC393241:PQC393261 PZY393241:PZY393261 QJU393241:QJU393261 QTQ393241:QTQ393261 RDM393241:RDM393261 RNI393241:RNI393261 RXE393241:RXE393261 SHA393241:SHA393261 SQW393241:SQW393261 TAS393241:TAS393261 TKO393241:TKO393261 TUK393241:TUK393261 UEG393241:UEG393261 UOC393241:UOC393261 UXY393241:UXY393261 VHU393241:VHU393261 VRQ393241:VRQ393261 WBM393241:WBM393261 WLI393241:WLI393261 WVE393241:WVE393261 XFA393241:XFA393261 IS458777:IS458797 SO458777:SO458797 ACK458777:ACK458797 AMG458777:AMG458797 AWC458777:AWC458797 BFY458777:BFY458797 BPU458777:BPU458797 BZQ458777:BZQ458797 CJM458777:CJM458797 CTI458777:CTI458797 DDE458777:DDE458797 DNA458777:DNA458797 DWW458777:DWW458797 EGS458777:EGS458797 EQO458777:EQO458797 FAK458777:FAK458797 FKG458777:FKG458797 FUC458777:FUC458797 GDY458777:GDY458797 GNU458777:GNU458797 GXQ458777:GXQ458797 HHM458777:HHM458797 HRI458777:HRI458797 IBE458777:IBE458797 ILA458777:ILA458797 IUW458777:IUW458797 JES458777:JES458797 JOO458777:JOO458797 JYK458777:JYK458797 KIG458777:KIG458797 KSC458777:KSC458797 LBY458777:LBY458797 LLU458777:LLU458797 LVQ458777:LVQ458797 MFM458777:MFM458797 MPI458777:MPI458797 MZE458777:MZE458797 NJA458777:NJA458797 NSW458777:NSW458797 OCS458777:OCS458797 OMO458777:OMO458797 OWK458777:OWK458797 PGG458777:PGG458797 PQC458777:PQC458797 PZY458777:PZY458797 QJU458777:QJU458797 QTQ458777:QTQ458797 RDM458777:RDM458797 RNI458777:RNI458797 RXE458777:RXE458797 SHA458777:SHA458797 SQW458777:SQW458797 TAS458777:TAS458797 TKO458777:TKO458797 TUK458777:TUK458797 UEG458777:UEG458797 UOC458777:UOC458797 UXY458777:UXY458797 VHU458777:VHU458797 VRQ458777:VRQ458797 WBM458777:WBM458797 WLI458777:WLI458797 WVE458777:WVE458797 XFA458777:XFA458797 IS524313:IS524333 SO524313:SO524333 ACK524313:ACK524333 AMG524313:AMG524333 AWC524313:AWC524333 BFY524313:BFY524333 BPU524313:BPU524333 BZQ524313:BZQ524333 CJM524313:CJM524333 CTI524313:CTI524333 DDE524313:DDE524333 DNA524313:DNA524333 DWW524313:DWW524333 EGS524313:EGS524333 EQO524313:EQO524333 FAK524313:FAK524333 FKG524313:FKG524333 FUC524313:FUC524333 GDY524313:GDY524333 GNU524313:GNU524333 GXQ524313:GXQ524333 HHM524313:HHM524333 HRI524313:HRI524333 IBE524313:IBE524333 ILA524313:ILA524333 IUW524313:IUW524333 JES524313:JES524333 JOO524313:JOO524333 JYK524313:JYK524333 KIG524313:KIG524333 KSC524313:KSC524333 LBY524313:LBY524333 LLU524313:LLU524333 LVQ524313:LVQ524333 MFM524313:MFM524333 MPI524313:MPI524333 MZE524313:MZE524333 NJA524313:NJA524333 NSW524313:NSW524333 OCS524313:OCS524333 OMO524313:OMO524333 OWK524313:OWK524333 PGG524313:PGG524333 PQC524313:PQC524333 PZY524313:PZY524333 QJU524313:QJU524333 QTQ524313:QTQ524333 RDM524313:RDM524333 RNI524313:RNI524333 RXE524313:RXE524333 SHA524313:SHA524333 SQW524313:SQW524333 TAS524313:TAS524333 TKO524313:TKO524333 TUK524313:TUK524333 UEG524313:UEG524333 UOC524313:UOC524333 UXY524313:UXY524333 VHU524313:VHU524333 VRQ524313:VRQ524333 WBM524313:WBM524333 WLI524313:WLI524333 WVE524313:WVE524333 XFA524313:XFA524333 IS589849:IS589869 SO589849:SO589869 ACK589849:ACK589869 AMG589849:AMG589869 AWC589849:AWC589869 BFY589849:BFY589869 BPU589849:BPU589869 BZQ589849:BZQ589869 CJM589849:CJM589869 CTI589849:CTI589869 DDE589849:DDE589869 DNA589849:DNA589869 DWW589849:DWW589869 EGS589849:EGS589869 EQO589849:EQO589869 FAK589849:FAK589869 FKG589849:FKG589869 FUC589849:FUC589869 GDY589849:GDY589869 GNU589849:GNU589869 GXQ589849:GXQ589869 HHM589849:HHM589869 HRI589849:HRI589869 IBE589849:IBE589869 ILA589849:ILA589869 IUW589849:IUW589869 JES589849:JES589869 JOO589849:JOO589869 JYK589849:JYK589869 KIG589849:KIG589869 KSC589849:KSC589869 LBY589849:LBY589869 LLU589849:LLU589869 LVQ589849:LVQ589869 MFM589849:MFM589869 MPI589849:MPI589869 MZE589849:MZE589869 NJA589849:NJA589869 NSW589849:NSW589869 OCS589849:OCS589869 OMO589849:OMO589869 OWK589849:OWK589869 PGG589849:PGG589869 PQC589849:PQC589869 PZY589849:PZY589869 QJU589849:QJU589869 QTQ589849:QTQ589869 RDM589849:RDM589869 RNI589849:RNI589869 RXE589849:RXE589869 SHA589849:SHA589869 SQW589849:SQW589869 TAS589849:TAS589869 TKO589849:TKO589869 TUK589849:TUK589869 UEG589849:UEG589869 UOC589849:UOC589869 UXY589849:UXY589869 VHU589849:VHU589869 VRQ589849:VRQ589869 WBM589849:WBM589869 WLI589849:WLI589869 WVE589849:WVE589869 XFA589849:XFA589869 IS655385:IS655405 SO655385:SO655405 ACK655385:ACK655405 AMG655385:AMG655405 AWC655385:AWC655405 BFY655385:BFY655405 BPU655385:BPU655405 BZQ655385:BZQ655405 CJM655385:CJM655405 CTI655385:CTI655405 DDE655385:DDE655405 DNA655385:DNA655405 DWW655385:DWW655405 EGS655385:EGS655405 EQO655385:EQO655405 FAK655385:FAK655405 FKG655385:FKG655405 FUC655385:FUC655405 GDY655385:GDY655405 GNU655385:GNU655405 GXQ655385:GXQ655405 HHM655385:HHM655405 HRI655385:HRI655405 IBE655385:IBE655405 ILA655385:ILA655405 IUW655385:IUW655405 JES655385:JES655405 JOO655385:JOO655405 JYK655385:JYK655405 KIG655385:KIG655405 KSC655385:KSC655405 LBY655385:LBY655405 LLU655385:LLU655405 LVQ655385:LVQ655405 MFM655385:MFM655405 MPI655385:MPI655405 MZE655385:MZE655405 NJA655385:NJA655405 NSW655385:NSW655405 OCS655385:OCS655405 OMO655385:OMO655405 OWK655385:OWK655405 PGG655385:PGG655405 PQC655385:PQC655405 PZY655385:PZY655405 QJU655385:QJU655405 QTQ655385:QTQ655405 RDM655385:RDM655405 RNI655385:RNI655405 RXE655385:RXE655405 SHA655385:SHA655405 SQW655385:SQW655405 TAS655385:TAS655405 TKO655385:TKO655405 TUK655385:TUK655405 UEG655385:UEG655405 UOC655385:UOC655405 UXY655385:UXY655405 VHU655385:VHU655405 VRQ655385:VRQ655405 WBM655385:WBM655405 WLI655385:WLI655405 WVE655385:WVE655405 XFA655385:XFA655405 IS720921:IS720941 SO720921:SO720941 ACK720921:ACK720941 AMG720921:AMG720941 AWC720921:AWC720941 BFY720921:BFY720941 BPU720921:BPU720941 BZQ720921:BZQ720941 CJM720921:CJM720941 CTI720921:CTI720941 DDE720921:DDE720941 DNA720921:DNA720941 DWW720921:DWW720941 EGS720921:EGS720941 EQO720921:EQO720941 FAK720921:FAK720941 FKG720921:FKG720941 FUC720921:FUC720941 GDY720921:GDY720941 GNU720921:GNU720941 GXQ720921:GXQ720941 HHM720921:HHM720941 HRI720921:HRI720941 IBE720921:IBE720941 ILA720921:ILA720941 IUW720921:IUW720941 JES720921:JES720941 JOO720921:JOO720941 JYK720921:JYK720941 KIG720921:KIG720941 KSC720921:KSC720941 LBY720921:LBY720941 LLU720921:LLU720941 LVQ720921:LVQ720941 MFM720921:MFM720941 MPI720921:MPI720941 MZE720921:MZE720941 NJA720921:NJA720941 NSW720921:NSW720941 OCS720921:OCS720941 OMO720921:OMO720941 OWK720921:OWK720941 PGG720921:PGG720941 PQC720921:PQC720941 PZY720921:PZY720941 QJU720921:QJU720941 QTQ720921:QTQ720941 RDM720921:RDM720941 RNI720921:RNI720941 RXE720921:RXE720941 SHA720921:SHA720941 SQW720921:SQW720941 TAS720921:TAS720941 TKO720921:TKO720941 TUK720921:TUK720941 UEG720921:UEG720941 UOC720921:UOC720941 UXY720921:UXY720941 VHU720921:VHU720941 VRQ720921:VRQ720941 WBM720921:WBM720941 WLI720921:WLI720941 WVE720921:WVE720941 XFA720921:XFA720941 IS786457:IS786477 SO786457:SO786477 ACK786457:ACK786477 AMG786457:AMG786477 AWC786457:AWC786477 BFY786457:BFY786477 BPU786457:BPU786477 BZQ786457:BZQ786477 CJM786457:CJM786477 CTI786457:CTI786477 DDE786457:DDE786477 DNA786457:DNA786477 DWW786457:DWW786477 EGS786457:EGS786477 EQO786457:EQO786477 FAK786457:FAK786477 FKG786457:FKG786477 FUC786457:FUC786477 GDY786457:GDY786477 GNU786457:GNU786477 GXQ786457:GXQ786477 HHM786457:HHM786477 HRI786457:HRI786477 IBE786457:IBE786477 ILA786457:ILA786477 IUW786457:IUW786477 JES786457:JES786477 JOO786457:JOO786477 JYK786457:JYK786477 KIG786457:KIG786477 KSC786457:KSC786477 LBY786457:LBY786477 LLU786457:LLU786477 LVQ786457:LVQ786477 MFM786457:MFM786477 MPI786457:MPI786477 MZE786457:MZE786477 NJA786457:NJA786477 NSW786457:NSW786477 OCS786457:OCS786477 OMO786457:OMO786477 OWK786457:OWK786477 PGG786457:PGG786477 PQC786457:PQC786477 PZY786457:PZY786477 QJU786457:QJU786477 QTQ786457:QTQ786477 RDM786457:RDM786477 RNI786457:RNI786477 RXE786457:RXE786477 SHA786457:SHA786477 SQW786457:SQW786477 TAS786457:TAS786477 TKO786457:TKO786477 TUK786457:TUK786477 UEG786457:UEG786477 UOC786457:UOC786477 UXY786457:UXY786477 VHU786457:VHU786477 VRQ786457:VRQ786477 WBM786457:WBM786477 WLI786457:WLI786477 WVE786457:WVE786477 XFA786457:XFA786477 IS851993:IS852013 SO851993:SO852013 ACK851993:ACK852013 AMG851993:AMG852013 AWC851993:AWC852013 BFY851993:BFY852013 BPU851993:BPU852013 BZQ851993:BZQ852013 CJM851993:CJM852013 CTI851993:CTI852013 DDE851993:DDE852013 DNA851993:DNA852013 DWW851993:DWW852013 EGS851993:EGS852013 EQO851993:EQO852013 FAK851993:FAK852013 FKG851993:FKG852013 FUC851993:FUC852013 GDY851993:GDY852013 GNU851993:GNU852013 GXQ851993:GXQ852013 HHM851993:HHM852013 HRI851993:HRI852013 IBE851993:IBE852013 ILA851993:ILA852013 IUW851993:IUW852013 JES851993:JES852013 JOO851993:JOO852013 JYK851993:JYK852013 KIG851993:KIG852013 KSC851993:KSC852013 LBY851993:LBY852013 LLU851993:LLU852013 LVQ851993:LVQ852013 MFM851993:MFM852013 MPI851993:MPI852013 MZE851993:MZE852013 NJA851993:NJA852013 NSW851993:NSW852013 OCS851993:OCS852013 OMO851993:OMO852013 OWK851993:OWK852013 PGG851993:PGG852013 PQC851993:PQC852013 PZY851993:PZY852013 QJU851993:QJU852013 QTQ851993:QTQ852013 RDM851993:RDM852013 RNI851993:RNI852013 RXE851993:RXE852013 SHA851993:SHA852013 SQW851993:SQW852013 TAS851993:TAS852013 TKO851993:TKO852013 TUK851993:TUK852013 UEG851993:UEG852013 UOC851993:UOC852013 UXY851993:UXY852013 VHU851993:VHU852013 VRQ851993:VRQ852013 WBM851993:WBM852013 WLI851993:WLI852013 WVE851993:WVE852013 XFA851993:XFA852013 IS917529:IS917549 SO917529:SO917549 ACK917529:ACK917549 AMG917529:AMG917549 AWC917529:AWC917549 BFY917529:BFY917549 BPU917529:BPU917549 BZQ917529:BZQ917549 CJM917529:CJM917549 CTI917529:CTI917549 DDE917529:DDE917549 DNA917529:DNA917549 DWW917529:DWW917549 EGS917529:EGS917549 EQO917529:EQO917549 FAK917529:FAK917549 FKG917529:FKG917549 FUC917529:FUC917549 GDY917529:GDY917549 GNU917529:GNU917549 GXQ917529:GXQ917549 HHM917529:HHM917549 HRI917529:HRI917549 IBE917529:IBE917549 ILA917529:ILA917549 IUW917529:IUW917549 JES917529:JES917549 JOO917529:JOO917549 JYK917529:JYK917549 KIG917529:KIG917549 KSC917529:KSC917549 LBY917529:LBY917549 LLU917529:LLU917549 LVQ917529:LVQ917549 MFM917529:MFM917549 MPI917529:MPI917549 MZE917529:MZE917549 NJA917529:NJA917549 NSW917529:NSW917549 OCS917529:OCS917549 OMO917529:OMO917549 OWK917529:OWK917549 PGG917529:PGG917549 PQC917529:PQC917549 PZY917529:PZY917549 QJU917529:QJU917549 QTQ917529:QTQ917549 RDM917529:RDM917549 RNI917529:RNI917549 RXE917529:RXE917549 SHA917529:SHA917549 SQW917529:SQW917549 TAS917529:TAS917549 TKO917529:TKO917549 TUK917529:TUK917549 UEG917529:UEG917549 UOC917529:UOC917549 UXY917529:UXY917549 VHU917529:VHU917549 VRQ917529:VRQ917549 WBM917529:WBM917549 WLI917529:WLI917549 WVE917529:WVE917549 XFA917529:XFA917549 IS983065:IS983085 SO983065:SO983085 ACK983065:ACK983085 AMG983065:AMG983085 AWC983065:AWC983085 BFY983065:BFY983085 BPU983065:BPU983085 BZQ983065:BZQ983085 CJM983065:CJM983085 CTI983065:CTI983085 DDE983065:DDE983085 DNA983065:DNA983085 DWW983065:DWW983085 EGS983065:EGS983085 EQO983065:EQO983085 FAK983065:FAK983085 FKG983065:FKG983085 FUC983065:FUC983085 GDY983065:GDY983085 GNU983065:GNU983085 GXQ983065:GXQ983085 HHM983065:HHM983085 HRI983065:HRI983085 IBE983065:IBE983085 ILA983065:ILA983085 IUW983065:IUW983085 JES983065:JES983085 JOO983065:JOO983085 JYK983065:JYK983085 KIG983065:KIG983085 KSC983065:KSC983085 LBY983065:LBY983085 LLU983065:LLU983085 LVQ983065:LVQ983085 MFM983065:MFM983085 MPI983065:MPI983085 MZE983065:MZE983085 NJA983065:NJA983085 NSW983065:NSW983085 OCS983065:OCS983085 OMO983065:OMO983085 OWK983065:OWK983085 PGG983065:PGG983085 PQC983065:PQC983085 PZY983065:PZY983085 QJU983065:QJU983085 QTQ983065:QTQ983085 RDM983065:RDM983085 RNI983065:RNI983085 RXE983065:RXE983085 SHA983065:SHA983085 SQW983065:SQW983085 TAS983065:TAS983085 TKO983065:TKO983085 TUK983065:TUK983085 UEG983065:UEG983085 UOC983065:UOC983085 UXY983065:UXY983085 VHU983065:VHU983085 VRQ983065:VRQ983085 WBM983065:WBM983085 WLI983065:WLI983085 WVE983065:WVE983085 XFA983065:XFA983085">
      <formula1>"1,2,3,4,5"</formula1>
    </dataValidation>
    <dataValidation type="decimal" allowBlank="1" showInputMessage="1" showErrorMessage="1" sqref="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XFD25:XFD45 IV65561:IV65581 SR65561:SR65581 ACN65561:ACN65581 AMJ65561:AMJ65581 AWF65561:AWF65581 BGB65561:BGB65581 BPX65561:BPX65581 BZT65561:BZT65581 CJP65561:CJP65581 CTL65561:CTL65581 DDH65561:DDH65581 DND65561:DND65581 DWZ65561:DWZ65581 EGV65561:EGV65581 EQR65561:EQR65581 FAN65561:FAN65581 FKJ65561:FKJ65581 FUF65561:FUF65581 GEB65561:GEB65581 GNX65561:GNX65581 GXT65561:GXT65581 HHP65561:HHP65581 HRL65561:HRL65581 IBH65561:IBH65581 ILD65561:ILD65581 IUZ65561:IUZ65581 JEV65561:JEV65581 JOR65561:JOR65581 JYN65561:JYN65581 KIJ65561:KIJ65581 KSF65561:KSF65581 LCB65561:LCB65581 LLX65561:LLX65581 LVT65561:LVT65581 MFP65561:MFP65581 MPL65561:MPL65581 MZH65561:MZH65581 NJD65561:NJD65581 NSZ65561:NSZ65581 OCV65561:OCV65581 OMR65561:OMR65581 OWN65561:OWN65581 PGJ65561:PGJ65581 PQF65561:PQF65581 QAB65561:QAB65581 QJX65561:QJX65581 QTT65561:QTT65581 RDP65561:RDP65581 RNL65561:RNL65581 RXH65561:RXH65581 SHD65561:SHD65581 SQZ65561:SQZ65581 TAV65561:TAV65581 TKR65561:TKR65581 TUN65561:TUN65581 UEJ65561:UEJ65581 UOF65561:UOF65581 UYB65561:UYB65581 VHX65561:VHX65581 VRT65561:VRT65581 WBP65561:WBP65581 WLL65561:WLL65581 WVH65561:WVH65581 XFD65561:XFD65581 IV131097:IV131117 SR131097:SR131117 ACN131097:ACN131117 AMJ131097:AMJ131117 AWF131097:AWF131117 BGB131097:BGB131117 BPX131097:BPX131117 BZT131097:BZT131117 CJP131097:CJP131117 CTL131097:CTL131117 DDH131097:DDH131117 DND131097:DND131117 DWZ131097:DWZ131117 EGV131097:EGV131117 EQR131097:EQR131117 FAN131097:FAN131117 FKJ131097:FKJ131117 FUF131097:FUF131117 GEB131097:GEB131117 GNX131097:GNX131117 GXT131097:GXT131117 HHP131097:HHP131117 HRL131097:HRL131117 IBH131097:IBH131117 ILD131097:ILD131117 IUZ131097:IUZ131117 JEV131097:JEV131117 JOR131097:JOR131117 JYN131097:JYN131117 KIJ131097:KIJ131117 KSF131097:KSF131117 LCB131097:LCB131117 LLX131097:LLX131117 LVT131097:LVT131117 MFP131097:MFP131117 MPL131097:MPL131117 MZH131097:MZH131117 NJD131097:NJD131117 NSZ131097:NSZ131117 OCV131097:OCV131117 OMR131097:OMR131117 OWN131097:OWN131117 PGJ131097:PGJ131117 PQF131097:PQF131117 QAB131097:QAB131117 QJX131097:QJX131117 QTT131097:QTT131117 RDP131097:RDP131117 RNL131097:RNL131117 RXH131097:RXH131117 SHD131097:SHD131117 SQZ131097:SQZ131117 TAV131097:TAV131117 TKR131097:TKR131117 TUN131097:TUN131117 UEJ131097:UEJ131117 UOF131097:UOF131117 UYB131097:UYB131117 VHX131097:VHX131117 VRT131097:VRT131117 WBP131097:WBP131117 WLL131097:WLL131117 WVH131097:WVH131117 XFD131097:XFD131117 IV196633:IV196653 SR196633:SR196653 ACN196633:ACN196653 AMJ196633:AMJ196653 AWF196633:AWF196653 BGB196633:BGB196653 BPX196633:BPX196653 BZT196633:BZT196653 CJP196633:CJP196653 CTL196633:CTL196653 DDH196633:DDH196653 DND196633:DND196653 DWZ196633:DWZ196653 EGV196633:EGV196653 EQR196633:EQR196653 FAN196633:FAN196653 FKJ196633:FKJ196653 FUF196633:FUF196653 GEB196633:GEB196653 GNX196633:GNX196653 GXT196633:GXT196653 HHP196633:HHP196653 HRL196633:HRL196653 IBH196633:IBH196653 ILD196633:ILD196653 IUZ196633:IUZ196653 JEV196633:JEV196653 JOR196633:JOR196653 JYN196633:JYN196653 KIJ196633:KIJ196653 KSF196633:KSF196653 LCB196633:LCB196653 LLX196633:LLX196653 LVT196633:LVT196653 MFP196633:MFP196653 MPL196633:MPL196653 MZH196633:MZH196653 NJD196633:NJD196653 NSZ196633:NSZ196653 OCV196633:OCV196653 OMR196633:OMR196653 OWN196633:OWN196653 PGJ196633:PGJ196653 PQF196633:PQF196653 QAB196633:QAB196653 QJX196633:QJX196653 QTT196633:QTT196653 RDP196633:RDP196653 RNL196633:RNL196653 RXH196633:RXH196653 SHD196633:SHD196653 SQZ196633:SQZ196653 TAV196633:TAV196653 TKR196633:TKR196653 TUN196633:TUN196653 UEJ196633:UEJ196653 UOF196633:UOF196653 UYB196633:UYB196653 VHX196633:VHX196653 VRT196633:VRT196653 WBP196633:WBP196653 WLL196633:WLL196653 WVH196633:WVH196653 XFD196633:XFD196653 IV262169:IV262189 SR262169:SR262189 ACN262169:ACN262189 AMJ262169:AMJ262189 AWF262169:AWF262189 BGB262169:BGB262189 BPX262169:BPX262189 BZT262169:BZT262189 CJP262169:CJP262189 CTL262169:CTL262189 DDH262169:DDH262189 DND262169:DND262189 DWZ262169:DWZ262189 EGV262169:EGV262189 EQR262169:EQR262189 FAN262169:FAN262189 FKJ262169:FKJ262189 FUF262169:FUF262189 GEB262169:GEB262189 GNX262169:GNX262189 GXT262169:GXT262189 HHP262169:HHP262189 HRL262169:HRL262189 IBH262169:IBH262189 ILD262169:ILD262189 IUZ262169:IUZ262189 JEV262169:JEV262189 JOR262169:JOR262189 JYN262169:JYN262189 KIJ262169:KIJ262189 KSF262169:KSF262189 LCB262169:LCB262189 LLX262169:LLX262189 LVT262169:LVT262189 MFP262169:MFP262189 MPL262169:MPL262189 MZH262169:MZH262189 NJD262169:NJD262189 NSZ262169:NSZ262189 OCV262169:OCV262189 OMR262169:OMR262189 OWN262169:OWN262189 PGJ262169:PGJ262189 PQF262169:PQF262189 QAB262169:QAB262189 QJX262169:QJX262189 QTT262169:QTT262189 RDP262169:RDP262189 RNL262169:RNL262189 RXH262169:RXH262189 SHD262169:SHD262189 SQZ262169:SQZ262189 TAV262169:TAV262189 TKR262169:TKR262189 TUN262169:TUN262189 UEJ262169:UEJ262189 UOF262169:UOF262189 UYB262169:UYB262189 VHX262169:VHX262189 VRT262169:VRT262189 WBP262169:WBP262189 WLL262169:WLL262189 WVH262169:WVH262189 XFD262169:XFD262189 IV327705:IV327725 SR327705:SR327725 ACN327705:ACN327725 AMJ327705:AMJ327725 AWF327705:AWF327725 BGB327705:BGB327725 BPX327705:BPX327725 BZT327705:BZT327725 CJP327705:CJP327725 CTL327705:CTL327725 DDH327705:DDH327725 DND327705:DND327725 DWZ327705:DWZ327725 EGV327705:EGV327725 EQR327705:EQR327725 FAN327705:FAN327725 FKJ327705:FKJ327725 FUF327705:FUF327725 GEB327705:GEB327725 GNX327705:GNX327725 GXT327705:GXT327725 HHP327705:HHP327725 HRL327705:HRL327725 IBH327705:IBH327725 ILD327705:ILD327725 IUZ327705:IUZ327725 JEV327705:JEV327725 JOR327705:JOR327725 JYN327705:JYN327725 KIJ327705:KIJ327725 KSF327705:KSF327725 LCB327705:LCB327725 LLX327705:LLX327725 LVT327705:LVT327725 MFP327705:MFP327725 MPL327705:MPL327725 MZH327705:MZH327725 NJD327705:NJD327725 NSZ327705:NSZ327725 OCV327705:OCV327725 OMR327705:OMR327725 OWN327705:OWN327725 PGJ327705:PGJ327725 PQF327705:PQF327725 QAB327705:QAB327725 QJX327705:QJX327725 QTT327705:QTT327725 RDP327705:RDP327725 RNL327705:RNL327725 RXH327705:RXH327725 SHD327705:SHD327725 SQZ327705:SQZ327725 TAV327705:TAV327725 TKR327705:TKR327725 TUN327705:TUN327725 UEJ327705:UEJ327725 UOF327705:UOF327725 UYB327705:UYB327725 VHX327705:VHX327725 VRT327705:VRT327725 WBP327705:WBP327725 WLL327705:WLL327725 WVH327705:WVH327725 XFD327705:XFD327725 IV393241:IV393261 SR393241:SR393261 ACN393241:ACN393261 AMJ393241:AMJ393261 AWF393241:AWF393261 BGB393241:BGB393261 BPX393241:BPX393261 BZT393241:BZT393261 CJP393241:CJP393261 CTL393241:CTL393261 DDH393241:DDH393261 DND393241:DND393261 DWZ393241:DWZ393261 EGV393241:EGV393261 EQR393241:EQR393261 FAN393241:FAN393261 FKJ393241:FKJ393261 FUF393241:FUF393261 GEB393241:GEB393261 GNX393241:GNX393261 GXT393241:GXT393261 HHP393241:HHP393261 HRL393241:HRL393261 IBH393241:IBH393261 ILD393241:ILD393261 IUZ393241:IUZ393261 JEV393241:JEV393261 JOR393241:JOR393261 JYN393241:JYN393261 KIJ393241:KIJ393261 KSF393241:KSF393261 LCB393241:LCB393261 LLX393241:LLX393261 LVT393241:LVT393261 MFP393241:MFP393261 MPL393241:MPL393261 MZH393241:MZH393261 NJD393241:NJD393261 NSZ393241:NSZ393261 OCV393241:OCV393261 OMR393241:OMR393261 OWN393241:OWN393261 PGJ393241:PGJ393261 PQF393241:PQF393261 QAB393241:QAB393261 QJX393241:QJX393261 QTT393241:QTT393261 RDP393241:RDP393261 RNL393241:RNL393261 RXH393241:RXH393261 SHD393241:SHD393261 SQZ393241:SQZ393261 TAV393241:TAV393261 TKR393241:TKR393261 TUN393241:TUN393261 UEJ393241:UEJ393261 UOF393241:UOF393261 UYB393241:UYB393261 VHX393241:VHX393261 VRT393241:VRT393261 WBP393241:WBP393261 WLL393241:WLL393261 WVH393241:WVH393261 XFD393241:XFD393261 IV458777:IV458797 SR458777:SR458797 ACN458777:ACN458797 AMJ458777:AMJ458797 AWF458777:AWF458797 BGB458777:BGB458797 BPX458777:BPX458797 BZT458777:BZT458797 CJP458777:CJP458797 CTL458777:CTL458797 DDH458777:DDH458797 DND458777:DND458797 DWZ458777:DWZ458797 EGV458777:EGV458797 EQR458777:EQR458797 FAN458777:FAN458797 FKJ458777:FKJ458797 FUF458777:FUF458797 GEB458777:GEB458797 GNX458777:GNX458797 GXT458777:GXT458797 HHP458777:HHP458797 HRL458777:HRL458797 IBH458777:IBH458797 ILD458777:ILD458797 IUZ458777:IUZ458797 JEV458777:JEV458797 JOR458777:JOR458797 JYN458777:JYN458797 KIJ458777:KIJ458797 KSF458777:KSF458797 LCB458777:LCB458797 LLX458777:LLX458797 LVT458777:LVT458797 MFP458777:MFP458797 MPL458777:MPL458797 MZH458777:MZH458797 NJD458777:NJD458797 NSZ458777:NSZ458797 OCV458777:OCV458797 OMR458777:OMR458797 OWN458777:OWN458797 PGJ458777:PGJ458797 PQF458777:PQF458797 QAB458777:QAB458797 QJX458777:QJX458797 QTT458777:QTT458797 RDP458777:RDP458797 RNL458777:RNL458797 RXH458777:RXH458797 SHD458777:SHD458797 SQZ458777:SQZ458797 TAV458777:TAV458797 TKR458777:TKR458797 TUN458777:TUN458797 UEJ458777:UEJ458797 UOF458777:UOF458797 UYB458777:UYB458797 VHX458777:VHX458797 VRT458777:VRT458797 WBP458777:WBP458797 WLL458777:WLL458797 WVH458777:WVH458797 XFD458777:XFD458797 IV524313:IV524333 SR524313:SR524333 ACN524313:ACN524333 AMJ524313:AMJ524333 AWF524313:AWF524333 BGB524313:BGB524333 BPX524313:BPX524333 BZT524313:BZT524333 CJP524313:CJP524333 CTL524313:CTL524333 DDH524313:DDH524333 DND524313:DND524333 DWZ524313:DWZ524333 EGV524313:EGV524333 EQR524313:EQR524333 FAN524313:FAN524333 FKJ524313:FKJ524333 FUF524313:FUF524333 GEB524313:GEB524333 GNX524313:GNX524333 GXT524313:GXT524333 HHP524313:HHP524333 HRL524313:HRL524333 IBH524313:IBH524333 ILD524313:ILD524333 IUZ524313:IUZ524333 JEV524313:JEV524333 JOR524313:JOR524333 JYN524313:JYN524333 KIJ524313:KIJ524333 KSF524313:KSF524333 LCB524313:LCB524333 LLX524313:LLX524333 LVT524313:LVT524333 MFP524313:MFP524333 MPL524313:MPL524333 MZH524313:MZH524333 NJD524313:NJD524333 NSZ524313:NSZ524333 OCV524313:OCV524333 OMR524313:OMR524333 OWN524313:OWN524333 PGJ524313:PGJ524333 PQF524313:PQF524333 QAB524313:QAB524333 QJX524313:QJX524333 QTT524313:QTT524333 RDP524313:RDP524333 RNL524313:RNL524333 RXH524313:RXH524333 SHD524313:SHD524333 SQZ524313:SQZ524333 TAV524313:TAV524333 TKR524313:TKR524333 TUN524313:TUN524333 UEJ524313:UEJ524333 UOF524313:UOF524333 UYB524313:UYB524333 VHX524313:VHX524333 VRT524313:VRT524333 WBP524313:WBP524333 WLL524313:WLL524333 WVH524313:WVH524333 XFD524313:XFD524333 IV589849:IV589869 SR589849:SR589869 ACN589849:ACN589869 AMJ589849:AMJ589869 AWF589849:AWF589869 BGB589849:BGB589869 BPX589849:BPX589869 BZT589849:BZT589869 CJP589849:CJP589869 CTL589849:CTL589869 DDH589849:DDH589869 DND589849:DND589869 DWZ589849:DWZ589869 EGV589849:EGV589869 EQR589849:EQR589869 FAN589849:FAN589869 FKJ589849:FKJ589869 FUF589849:FUF589869 GEB589849:GEB589869 GNX589849:GNX589869 GXT589849:GXT589869 HHP589849:HHP589869 HRL589849:HRL589869 IBH589849:IBH589869 ILD589849:ILD589869 IUZ589849:IUZ589869 JEV589849:JEV589869 JOR589849:JOR589869 JYN589849:JYN589869 KIJ589849:KIJ589869 KSF589849:KSF589869 LCB589849:LCB589869 LLX589849:LLX589869 LVT589849:LVT589869 MFP589849:MFP589869 MPL589849:MPL589869 MZH589849:MZH589869 NJD589849:NJD589869 NSZ589849:NSZ589869 OCV589849:OCV589869 OMR589849:OMR589869 OWN589849:OWN589869 PGJ589849:PGJ589869 PQF589849:PQF589869 QAB589849:QAB589869 QJX589849:QJX589869 QTT589849:QTT589869 RDP589849:RDP589869 RNL589849:RNL589869 RXH589849:RXH589869 SHD589849:SHD589869 SQZ589849:SQZ589869 TAV589849:TAV589869 TKR589849:TKR589869 TUN589849:TUN589869 UEJ589849:UEJ589869 UOF589849:UOF589869 UYB589849:UYB589869 VHX589849:VHX589869 VRT589849:VRT589869 WBP589849:WBP589869 WLL589849:WLL589869 WVH589849:WVH589869 XFD589849:XFD589869 IV655385:IV655405 SR655385:SR655405 ACN655385:ACN655405 AMJ655385:AMJ655405 AWF655385:AWF655405 BGB655385:BGB655405 BPX655385:BPX655405 BZT655385:BZT655405 CJP655385:CJP655405 CTL655385:CTL655405 DDH655385:DDH655405 DND655385:DND655405 DWZ655385:DWZ655405 EGV655385:EGV655405 EQR655385:EQR655405 FAN655385:FAN655405 FKJ655385:FKJ655405 FUF655385:FUF655405 GEB655385:GEB655405 GNX655385:GNX655405 GXT655385:GXT655405 HHP655385:HHP655405 HRL655385:HRL655405 IBH655385:IBH655405 ILD655385:ILD655405 IUZ655385:IUZ655405 JEV655385:JEV655405 JOR655385:JOR655405 JYN655385:JYN655405 KIJ655385:KIJ655405 KSF655385:KSF655405 LCB655385:LCB655405 LLX655385:LLX655405 LVT655385:LVT655405 MFP655385:MFP655405 MPL655385:MPL655405 MZH655385:MZH655405 NJD655385:NJD655405 NSZ655385:NSZ655405 OCV655385:OCV655405 OMR655385:OMR655405 OWN655385:OWN655405 PGJ655385:PGJ655405 PQF655385:PQF655405 QAB655385:QAB655405 QJX655385:QJX655405 QTT655385:QTT655405 RDP655385:RDP655405 RNL655385:RNL655405 RXH655385:RXH655405 SHD655385:SHD655405 SQZ655385:SQZ655405 TAV655385:TAV655405 TKR655385:TKR655405 TUN655385:TUN655405 UEJ655385:UEJ655405 UOF655385:UOF655405 UYB655385:UYB655405 VHX655385:VHX655405 VRT655385:VRT655405 WBP655385:WBP655405 WLL655385:WLL655405 WVH655385:WVH655405 XFD655385:XFD655405 IV720921:IV720941 SR720921:SR720941 ACN720921:ACN720941 AMJ720921:AMJ720941 AWF720921:AWF720941 BGB720921:BGB720941 BPX720921:BPX720941 BZT720921:BZT720941 CJP720921:CJP720941 CTL720921:CTL720941 DDH720921:DDH720941 DND720921:DND720941 DWZ720921:DWZ720941 EGV720921:EGV720941 EQR720921:EQR720941 FAN720921:FAN720941 FKJ720921:FKJ720941 FUF720921:FUF720941 GEB720921:GEB720941 GNX720921:GNX720941 GXT720921:GXT720941 HHP720921:HHP720941 HRL720921:HRL720941 IBH720921:IBH720941 ILD720921:ILD720941 IUZ720921:IUZ720941 JEV720921:JEV720941 JOR720921:JOR720941 JYN720921:JYN720941 KIJ720921:KIJ720941 KSF720921:KSF720941 LCB720921:LCB720941 LLX720921:LLX720941 LVT720921:LVT720941 MFP720921:MFP720941 MPL720921:MPL720941 MZH720921:MZH720941 NJD720921:NJD720941 NSZ720921:NSZ720941 OCV720921:OCV720941 OMR720921:OMR720941 OWN720921:OWN720941 PGJ720921:PGJ720941 PQF720921:PQF720941 QAB720921:QAB720941 QJX720921:QJX720941 QTT720921:QTT720941 RDP720921:RDP720941 RNL720921:RNL720941 RXH720921:RXH720941 SHD720921:SHD720941 SQZ720921:SQZ720941 TAV720921:TAV720941 TKR720921:TKR720941 TUN720921:TUN720941 UEJ720921:UEJ720941 UOF720921:UOF720941 UYB720921:UYB720941 VHX720921:VHX720941 VRT720921:VRT720941 WBP720921:WBP720941 WLL720921:WLL720941 WVH720921:WVH720941 XFD720921:XFD720941 IV786457:IV786477 SR786457:SR786477 ACN786457:ACN786477 AMJ786457:AMJ786477 AWF786457:AWF786477 BGB786457:BGB786477 BPX786457:BPX786477 BZT786457:BZT786477 CJP786457:CJP786477 CTL786457:CTL786477 DDH786457:DDH786477 DND786457:DND786477 DWZ786457:DWZ786477 EGV786457:EGV786477 EQR786457:EQR786477 FAN786457:FAN786477 FKJ786457:FKJ786477 FUF786457:FUF786477 GEB786457:GEB786477 GNX786457:GNX786477 GXT786457:GXT786477 HHP786457:HHP786477 HRL786457:HRL786477 IBH786457:IBH786477 ILD786457:ILD786477 IUZ786457:IUZ786477 JEV786457:JEV786477 JOR786457:JOR786477 JYN786457:JYN786477 KIJ786457:KIJ786477 KSF786457:KSF786477 LCB786457:LCB786477 LLX786457:LLX786477 LVT786457:LVT786477 MFP786457:MFP786477 MPL786457:MPL786477 MZH786457:MZH786477 NJD786457:NJD786477 NSZ786457:NSZ786477 OCV786457:OCV786477 OMR786457:OMR786477 OWN786457:OWN786477 PGJ786457:PGJ786477 PQF786457:PQF786477 QAB786457:QAB786477 QJX786457:QJX786477 QTT786457:QTT786477 RDP786457:RDP786477 RNL786457:RNL786477 RXH786457:RXH786477 SHD786457:SHD786477 SQZ786457:SQZ786477 TAV786457:TAV786477 TKR786457:TKR786477 TUN786457:TUN786477 UEJ786457:UEJ786477 UOF786457:UOF786477 UYB786457:UYB786477 VHX786457:VHX786477 VRT786457:VRT786477 WBP786457:WBP786477 WLL786457:WLL786477 WVH786457:WVH786477 XFD786457:XFD786477 IV851993:IV852013 SR851993:SR852013 ACN851993:ACN852013 AMJ851993:AMJ852013 AWF851993:AWF852013 BGB851993:BGB852013 BPX851993:BPX852013 BZT851993:BZT852013 CJP851993:CJP852013 CTL851993:CTL852013 DDH851993:DDH852013 DND851993:DND852013 DWZ851993:DWZ852013 EGV851993:EGV852013 EQR851993:EQR852013 FAN851993:FAN852013 FKJ851993:FKJ852013 FUF851993:FUF852013 GEB851993:GEB852013 GNX851993:GNX852013 GXT851993:GXT852013 HHP851993:HHP852013 HRL851993:HRL852013 IBH851993:IBH852013 ILD851993:ILD852013 IUZ851993:IUZ852013 JEV851993:JEV852013 JOR851993:JOR852013 JYN851993:JYN852013 KIJ851993:KIJ852013 KSF851993:KSF852013 LCB851993:LCB852013 LLX851993:LLX852013 LVT851993:LVT852013 MFP851993:MFP852013 MPL851993:MPL852013 MZH851993:MZH852013 NJD851993:NJD852013 NSZ851993:NSZ852013 OCV851993:OCV852013 OMR851993:OMR852013 OWN851993:OWN852013 PGJ851993:PGJ852013 PQF851993:PQF852013 QAB851993:QAB852013 QJX851993:QJX852013 QTT851993:QTT852013 RDP851993:RDP852013 RNL851993:RNL852013 RXH851993:RXH852013 SHD851993:SHD852013 SQZ851993:SQZ852013 TAV851993:TAV852013 TKR851993:TKR852013 TUN851993:TUN852013 UEJ851993:UEJ852013 UOF851993:UOF852013 UYB851993:UYB852013 VHX851993:VHX852013 VRT851993:VRT852013 WBP851993:WBP852013 WLL851993:WLL852013 WVH851993:WVH852013 XFD851993:XFD852013 IV917529:IV917549 SR917529:SR917549 ACN917529:ACN917549 AMJ917529:AMJ917549 AWF917529:AWF917549 BGB917529:BGB917549 BPX917529:BPX917549 BZT917529:BZT917549 CJP917529:CJP917549 CTL917529:CTL917549 DDH917529:DDH917549 DND917529:DND917549 DWZ917529:DWZ917549 EGV917529:EGV917549 EQR917529:EQR917549 FAN917529:FAN917549 FKJ917529:FKJ917549 FUF917529:FUF917549 GEB917529:GEB917549 GNX917529:GNX917549 GXT917529:GXT917549 HHP917529:HHP917549 HRL917529:HRL917549 IBH917529:IBH917549 ILD917529:ILD917549 IUZ917529:IUZ917549 JEV917529:JEV917549 JOR917529:JOR917549 JYN917529:JYN917549 KIJ917529:KIJ917549 KSF917529:KSF917549 LCB917529:LCB917549 LLX917529:LLX917549 LVT917529:LVT917549 MFP917529:MFP917549 MPL917529:MPL917549 MZH917529:MZH917549 NJD917529:NJD917549 NSZ917529:NSZ917549 OCV917529:OCV917549 OMR917529:OMR917549 OWN917529:OWN917549 PGJ917529:PGJ917549 PQF917529:PQF917549 QAB917529:QAB917549 QJX917529:QJX917549 QTT917529:QTT917549 RDP917529:RDP917549 RNL917529:RNL917549 RXH917529:RXH917549 SHD917529:SHD917549 SQZ917529:SQZ917549 TAV917529:TAV917549 TKR917529:TKR917549 TUN917529:TUN917549 UEJ917529:UEJ917549 UOF917529:UOF917549 UYB917529:UYB917549 VHX917529:VHX917549 VRT917529:VRT917549 WBP917529:WBP917549 WLL917529:WLL917549 WVH917529:WVH917549 XFD917529:XFD917549 IV983065:IV983085 SR983065:SR983085 ACN983065:ACN983085 AMJ983065:AMJ983085 AWF983065:AWF983085 BGB983065:BGB983085 BPX983065:BPX983085 BZT983065:BZT983085 CJP983065:CJP983085 CTL983065:CTL983085 DDH983065:DDH983085 DND983065:DND983085 DWZ983065:DWZ983085 EGV983065:EGV983085 EQR983065:EQR983085 FAN983065:FAN983085 FKJ983065:FKJ983085 FUF983065:FUF983085 GEB983065:GEB983085 GNX983065:GNX983085 GXT983065:GXT983085 HHP983065:HHP983085 HRL983065:HRL983085 IBH983065:IBH983085 ILD983065:ILD983085 IUZ983065:IUZ983085 JEV983065:JEV983085 JOR983065:JOR983085 JYN983065:JYN983085 KIJ983065:KIJ983085 KSF983065:KSF983085 LCB983065:LCB983085 LLX983065:LLX983085 LVT983065:LVT983085 MFP983065:MFP983085 MPL983065:MPL983085 MZH983065:MZH983085 NJD983065:NJD983085 NSZ983065:NSZ983085 OCV983065:OCV983085 OMR983065:OMR983085 OWN983065:OWN983085 PGJ983065:PGJ983085 PQF983065:PQF983085 QAB983065:QAB983085 QJX983065:QJX983085 QTT983065:QTT983085 RDP983065:RDP983085 RNL983065:RNL983085 RXH983065:RXH983085 SHD983065:SHD983085 SQZ983065:SQZ983085 TAV983065:TAV983085 TKR983065:TKR983085 TUN983065:TUN983085 UEJ983065:UEJ983085 UOF983065:UOF983085 UYB983065:UYB983085 VHX983065:VHX983085 VRT983065:VRT983085 WBP983065:WBP983085 WLL983065:WLL983085 WVH983065:WVH983085 XFD983065:XFD983085">
      <formula1>0</formula1>
      <formula2>1</formula2>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1"/>
  <sheetViews>
    <sheetView topLeftCell="A34" zoomScale="70" zoomScaleNormal="70" workbookViewId="0">
      <selection activeCell="J54" sqref="J54"/>
    </sheetView>
  </sheetViews>
  <sheetFormatPr baseColWidth="10" defaultRowHeight="15" x14ac:dyDescent="0.25"/>
  <cols>
    <col min="1" max="1" width="3.140625" style="628" bestFit="1" customWidth="1"/>
    <col min="2" max="2" width="58.85546875" style="628" customWidth="1"/>
    <col min="3" max="3" width="31.140625" style="628" customWidth="1"/>
    <col min="4" max="4" width="26.7109375" style="628" customWidth="1"/>
    <col min="5" max="5" width="28.7109375" style="628" customWidth="1"/>
    <col min="6" max="7" width="29.7109375" style="628" customWidth="1"/>
    <col min="8" max="8" width="23" style="628" customWidth="1"/>
    <col min="9" max="9" width="27.28515625" style="628" customWidth="1"/>
    <col min="10" max="10" width="29.5703125" style="628" customWidth="1"/>
    <col min="11" max="11" width="33" style="628" customWidth="1"/>
    <col min="12" max="12" width="29.85546875" style="628" customWidth="1"/>
    <col min="13" max="13" width="26.28515625" style="628" customWidth="1"/>
    <col min="14" max="14" width="22.140625" style="628" customWidth="1"/>
    <col min="15" max="15" width="26.140625" style="628" customWidth="1"/>
    <col min="16" max="16" width="19.5703125" style="628" bestFit="1" customWidth="1"/>
    <col min="17" max="17" width="21.85546875" style="628" customWidth="1"/>
    <col min="18" max="18" width="18.28515625" style="628" customWidth="1"/>
    <col min="19" max="22" width="6.42578125" style="628" customWidth="1"/>
    <col min="23" max="251" width="11.42578125" style="628"/>
    <col min="252" max="252" width="1" style="628" customWidth="1"/>
    <col min="253" max="253" width="4.28515625" style="628" customWidth="1"/>
    <col min="254" max="254" width="34.7109375" style="628" customWidth="1"/>
    <col min="255" max="255" width="0" style="628" hidden="1" customWidth="1"/>
    <col min="256" max="256" width="20" style="628" customWidth="1"/>
    <col min="257" max="257" width="20.85546875" style="628" customWidth="1"/>
    <col min="258" max="258" width="25" style="628" customWidth="1"/>
    <col min="259" max="259" width="18.7109375" style="628" customWidth="1"/>
    <col min="260" max="260" width="29.7109375" style="628" customWidth="1"/>
    <col min="261" max="261" width="13.42578125" style="628" customWidth="1"/>
    <col min="262" max="262" width="13.85546875" style="628" customWidth="1"/>
    <col min="263" max="267" width="16.5703125" style="628" customWidth="1"/>
    <col min="268" max="268" width="20.5703125" style="628" customWidth="1"/>
    <col min="269" max="269" width="21.140625" style="628" customWidth="1"/>
    <col min="270" max="270" width="9.5703125" style="628" customWidth="1"/>
    <col min="271" max="271" width="0.42578125" style="628" customWidth="1"/>
    <col min="272" max="278" width="6.42578125" style="628" customWidth="1"/>
    <col min="279" max="507" width="11.42578125" style="628"/>
    <col min="508" max="508" width="1" style="628" customWidth="1"/>
    <col min="509" max="509" width="4.28515625" style="628" customWidth="1"/>
    <col min="510" max="510" width="34.7109375" style="628" customWidth="1"/>
    <col min="511" max="511" width="0" style="628" hidden="1" customWidth="1"/>
    <col min="512" max="512" width="20" style="628" customWidth="1"/>
    <col min="513" max="513" width="20.85546875" style="628" customWidth="1"/>
    <col min="514" max="514" width="25" style="628" customWidth="1"/>
    <col min="515" max="515" width="18.7109375" style="628" customWidth="1"/>
    <col min="516" max="516" width="29.7109375" style="628" customWidth="1"/>
    <col min="517" max="517" width="13.42578125" style="628" customWidth="1"/>
    <col min="518" max="518" width="13.85546875" style="628" customWidth="1"/>
    <col min="519" max="523" width="16.5703125" style="628" customWidth="1"/>
    <col min="524" max="524" width="20.5703125" style="628" customWidth="1"/>
    <col min="525" max="525" width="21.140625" style="628" customWidth="1"/>
    <col min="526" max="526" width="9.5703125" style="628" customWidth="1"/>
    <col min="527" max="527" width="0.42578125" style="628" customWidth="1"/>
    <col min="528" max="534" width="6.42578125" style="628" customWidth="1"/>
    <col min="535" max="763" width="11.42578125" style="628"/>
    <col min="764" max="764" width="1" style="628" customWidth="1"/>
    <col min="765" max="765" width="4.28515625" style="628" customWidth="1"/>
    <col min="766" max="766" width="34.7109375" style="628" customWidth="1"/>
    <col min="767" max="767" width="0" style="628" hidden="1" customWidth="1"/>
    <col min="768" max="768" width="20" style="628" customWidth="1"/>
    <col min="769" max="769" width="20.85546875" style="628" customWidth="1"/>
    <col min="770" max="770" width="25" style="628" customWidth="1"/>
    <col min="771" max="771" width="18.7109375" style="628" customWidth="1"/>
    <col min="772" max="772" width="29.7109375" style="628" customWidth="1"/>
    <col min="773" max="773" width="13.42578125" style="628" customWidth="1"/>
    <col min="774" max="774" width="13.85546875" style="628" customWidth="1"/>
    <col min="775" max="779" width="16.5703125" style="628" customWidth="1"/>
    <col min="780" max="780" width="20.5703125" style="628" customWidth="1"/>
    <col min="781" max="781" width="21.140625" style="628" customWidth="1"/>
    <col min="782" max="782" width="9.5703125" style="628" customWidth="1"/>
    <col min="783" max="783" width="0.42578125" style="628" customWidth="1"/>
    <col min="784" max="790" width="6.42578125" style="628" customWidth="1"/>
    <col min="791" max="1019" width="11.42578125" style="628"/>
    <col min="1020" max="1020" width="1" style="628" customWidth="1"/>
    <col min="1021" max="1021" width="4.28515625" style="628" customWidth="1"/>
    <col min="1022" max="1022" width="34.7109375" style="628" customWidth="1"/>
    <col min="1023" max="1023" width="0" style="628" hidden="1" customWidth="1"/>
    <col min="1024" max="1024" width="20" style="628" customWidth="1"/>
    <col min="1025" max="1025" width="20.85546875" style="628" customWidth="1"/>
    <col min="1026" max="1026" width="25" style="628" customWidth="1"/>
    <col min="1027" max="1027" width="18.7109375" style="628" customWidth="1"/>
    <col min="1028" max="1028" width="29.7109375" style="628" customWidth="1"/>
    <col min="1029" max="1029" width="13.42578125" style="628" customWidth="1"/>
    <col min="1030" max="1030" width="13.85546875" style="628" customWidth="1"/>
    <col min="1031" max="1035" width="16.5703125" style="628" customWidth="1"/>
    <col min="1036" max="1036" width="20.5703125" style="628" customWidth="1"/>
    <col min="1037" max="1037" width="21.140625" style="628" customWidth="1"/>
    <col min="1038" max="1038" width="9.5703125" style="628" customWidth="1"/>
    <col min="1039" max="1039" width="0.42578125" style="628" customWidth="1"/>
    <col min="1040" max="1046" width="6.42578125" style="628" customWidth="1"/>
    <col min="1047" max="1275" width="11.42578125" style="628"/>
    <col min="1276" max="1276" width="1" style="628" customWidth="1"/>
    <col min="1277" max="1277" width="4.28515625" style="628" customWidth="1"/>
    <col min="1278" max="1278" width="34.7109375" style="628" customWidth="1"/>
    <col min="1279" max="1279" width="0" style="628" hidden="1" customWidth="1"/>
    <col min="1280" max="1280" width="20" style="628" customWidth="1"/>
    <col min="1281" max="1281" width="20.85546875" style="628" customWidth="1"/>
    <col min="1282" max="1282" width="25" style="628" customWidth="1"/>
    <col min="1283" max="1283" width="18.7109375" style="628" customWidth="1"/>
    <col min="1284" max="1284" width="29.7109375" style="628" customWidth="1"/>
    <col min="1285" max="1285" width="13.42578125" style="628" customWidth="1"/>
    <col min="1286" max="1286" width="13.85546875" style="628" customWidth="1"/>
    <col min="1287" max="1291" width="16.5703125" style="628" customWidth="1"/>
    <col min="1292" max="1292" width="20.5703125" style="628" customWidth="1"/>
    <col min="1293" max="1293" width="21.140625" style="628" customWidth="1"/>
    <col min="1294" max="1294" width="9.5703125" style="628" customWidth="1"/>
    <col min="1295" max="1295" width="0.42578125" style="628" customWidth="1"/>
    <col min="1296" max="1302" width="6.42578125" style="628" customWidth="1"/>
    <col min="1303" max="1531" width="11.42578125" style="628"/>
    <col min="1532" max="1532" width="1" style="628" customWidth="1"/>
    <col min="1533" max="1533" width="4.28515625" style="628" customWidth="1"/>
    <col min="1534" max="1534" width="34.7109375" style="628" customWidth="1"/>
    <col min="1535" max="1535" width="0" style="628" hidden="1" customWidth="1"/>
    <col min="1536" max="1536" width="20" style="628" customWidth="1"/>
    <col min="1537" max="1537" width="20.85546875" style="628" customWidth="1"/>
    <col min="1538" max="1538" width="25" style="628" customWidth="1"/>
    <col min="1539" max="1539" width="18.7109375" style="628" customWidth="1"/>
    <col min="1540" max="1540" width="29.7109375" style="628" customWidth="1"/>
    <col min="1541" max="1541" width="13.42578125" style="628" customWidth="1"/>
    <col min="1542" max="1542" width="13.85546875" style="628" customWidth="1"/>
    <col min="1543" max="1547" width="16.5703125" style="628" customWidth="1"/>
    <col min="1548" max="1548" width="20.5703125" style="628" customWidth="1"/>
    <col min="1549" max="1549" width="21.140625" style="628" customWidth="1"/>
    <col min="1550" max="1550" width="9.5703125" style="628" customWidth="1"/>
    <col min="1551" max="1551" width="0.42578125" style="628" customWidth="1"/>
    <col min="1552" max="1558" width="6.42578125" style="628" customWidth="1"/>
    <col min="1559" max="1787" width="11.42578125" style="628"/>
    <col min="1788" max="1788" width="1" style="628" customWidth="1"/>
    <col min="1789" max="1789" width="4.28515625" style="628" customWidth="1"/>
    <col min="1790" max="1790" width="34.7109375" style="628" customWidth="1"/>
    <col min="1791" max="1791" width="0" style="628" hidden="1" customWidth="1"/>
    <col min="1792" max="1792" width="20" style="628" customWidth="1"/>
    <col min="1793" max="1793" width="20.85546875" style="628" customWidth="1"/>
    <col min="1794" max="1794" width="25" style="628" customWidth="1"/>
    <col min="1795" max="1795" width="18.7109375" style="628" customWidth="1"/>
    <col min="1796" max="1796" width="29.7109375" style="628" customWidth="1"/>
    <col min="1797" max="1797" width="13.42578125" style="628" customWidth="1"/>
    <col min="1798" max="1798" width="13.85546875" style="628" customWidth="1"/>
    <col min="1799" max="1803" width="16.5703125" style="628" customWidth="1"/>
    <col min="1804" max="1804" width="20.5703125" style="628" customWidth="1"/>
    <col min="1805" max="1805" width="21.140625" style="628" customWidth="1"/>
    <col min="1806" max="1806" width="9.5703125" style="628" customWidth="1"/>
    <col min="1807" max="1807" width="0.42578125" style="628" customWidth="1"/>
    <col min="1808" max="1814" width="6.42578125" style="628" customWidth="1"/>
    <col min="1815" max="2043" width="11.42578125" style="628"/>
    <col min="2044" max="2044" width="1" style="628" customWidth="1"/>
    <col min="2045" max="2045" width="4.28515625" style="628" customWidth="1"/>
    <col min="2046" max="2046" width="34.7109375" style="628" customWidth="1"/>
    <col min="2047" max="2047" width="0" style="628" hidden="1" customWidth="1"/>
    <col min="2048" max="2048" width="20" style="628" customWidth="1"/>
    <col min="2049" max="2049" width="20.85546875" style="628" customWidth="1"/>
    <col min="2050" max="2050" width="25" style="628" customWidth="1"/>
    <col min="2051" max="2051" width="18.7109375" style="628" customWidth="1"/>
    <col min="2052" max="2052" width="29.7109375" style="628" customWidth="1"/>
    <col min="2053" max="2053" width="13.42578125" style="628" customWidth="1"/>
    <col min="2054" max="2054" width="13.85546875" style="628" customWidth="1"/>
    <col min="2055" max="2059" width="16.5703125" style="628" customWidth="1"/>
    <col min="2060" max="2060" width="20.5703125" style="628" customWidth="1"/>
    <col min="2061" max="2061" width="21.140625" style="628" customWidth="1"/>
    <col min="2062" max="2062" width="9.5703125" style="628" customWidth="1"/>
    <col min="2063" max="2063" width="0.42578125" style="628" customWidth="1"/>
    <col min="2064" max="2070" width="6.42578125" style="628" customWidth="1"/>
    <col min="2071" max="2299" width="11.42578125" style="628"/>
    <col min="2300" max="2300" width="1" style="628" customWidth="1"/>
    <col min="2301" max="2301" width="4.28515625" style="628" customWidth="1"/>
    <col min="2302" max="2302" width="34.7109375" style="628" customWidth="1"/>
    <col min="2303" max="2303" width="0" style="628" hidden="1" customWidth="1"/>
    <col min="2304" max="2304" width="20" style="628" customWidth="1"/>
    <col min="2305" max="2305" width="20.85546875" style="628" customWidth="1"/>
    <col min="2306" max="2306" width="25" style="628" customWidth="1"/>
    <col min="2307" max="2307" width="18.7109375" style="628" customWidth="1"/>
    <col min="2308" max="2308" width="29.7109375" style="628" customWidth="1"/>
    <col min="2309" max="2309" width="13.42578125" style="628" customWidth="1"/>
    <col min="2310" max="2310" width="13.85546875" style="628" customWidth="1"/>
    <col min="2311" max="2315" width="16.5703125" style="628" customWidth="1"/>
    <col min="2316" max="2316" width="20.5703125" style="628" customWidth="1"/>
    <col min="2317" max="2317" width="21.140625" style="628" customWidth="1"/>
    <col min="2318" max="2318" width="9.5703125" style="628" customWidth="1"/>
    <col min="2319" max="2319" width="0.42578125" style="628" customWidth="1"/>
    <col min="2320" max="2326" width="6.42578125" style="628" customWidth="1"/>
    <col min="2327" max="2555" width="11.42578125" style="628"/>
    <col min="2556" max="2556" width="1" style="628" customWidth="1"/>
    <col min="2557" max="2557" width="4.28515625" style="628" customWidth="1"/>
    <col min="2558" max="2558" width="34.7109375" style="628" customWidth="1"/>
    <col min="2559" max="2559" width="0" style="628" hidden="1" customWidth="1"/>
    <col min="2560" max="2560" width="20" style="628" customWidth="1"/>
    <col min="2561" max="2561" width="20.85546875" style="628" customWidth="1"/>
    <col min="2562" max="2562" width="25" style="628" customWidth="1"/>
    <col min="2563" max="2563" width="18.7109375" style="628" customWidth="1"/>
    <col min="2564" max="2564" width="29.7109375" style="628" customWidth="1"/>
    <col min="2565" max="2565" width="13.42578125" style="628" customWidth="1"/>
    <col min="2566" max="2566" width="13.85546875" style="628" customWidth="1"/>
    <col min="2567" max="2571" width="16.5703125" style="628" customWidth="1"/>
    <col min="2572" max="2572" width="20.5703125" style="628" customWidth="1"/>
    <col min="2573" max="2573" width="21.140625" style="628" customWidth="1"/>
    <col min="2574" max="2574" width="9.5703125" style="628" customWidth="1"/>
    <col min="2575" max="2575" width="0.42578125" style="628" customWidth="1"/>
    <col min="2576" max="2582" width="6.42578125" style="628" customWidth="1"/>
    <col min="2583" max="2811" width="11.42578125" style="628"/>
    <col min="2812" max="2812" width="1" style="628" customWidth="1"/>
    <col min="2813" max="2813" width="4.28515625" style="628" customWidth="1"/>
    <col min="2814" max="2814" width="34.7109375" style="628" customWidth="1"/>
    <col min="2815" max="2815" width="0" style="628" hidden="1" customWidth="1"/>
    <col min="2816" max="2816" width="20" style="628" customWidth="1"/>
    <col min="2817" max="2817" width="20.85546875" style="628" customWidth="1"/>
    <col min="2818" max="2818" width="25" style="628" customWidth="1"/>
    <col min="2819" max="2819" width="18.7109375" style="628" customWidth="1"/>
    <col min="2820" max="2820" width="29.7109375" style="628" customWidth="1"/>
    <col min="2821" max="2821" width="13.42578125" style="628" customWidth="1"/>
    <col min="2822" max="2822" width="13.85546875" style="628" customWidth="1"/>
    <col min="2823" max="2827" width="16.5703125" style="628" customWidth="1"/>
    <col min="2828" max="2828" width="20.5703125" style="628" customWidth="1"/>
    <col min="2829" max="2829" width="21.140625" style="628" customWidth="1"/>
    <col min="2830" max="2830" width="9.5703125" style="628" customWidth="1"/>
    <col min="2831" max="2831" width="0.42578125" style="628" customWidth="1"/>
    <col min="2832" max="2838" width="6.42578125" style="628" customWidth="1"/>
    <col min="2839" max="3067" width="11.42578125" style="628"/>
    <col min="3068" max="3068" width="1" style="628" customWidth="1"/>
    <col min="3069" max="3069" width="4.28515625" style="628" customWidth="1"/>
    <col min="3070" max="3070" width="34.7109375" style="628" customWidth="1"/>
    <col min="3071" max="3071" width="0" style="628" hidden="1" customWidth="1"/>
    <col min="3072" max="3072" width="20" style="628" customWidth="1"/>
    <col min="3073" max="3073" width="20.85546875" style="628" customWidth="1"/>
    <col min="3074" max="3074" width="25" style="628" customWidth="1"/>
    <col min="3075" max="3075" width="18.7109375" style="628" customWidth="1"/>
    <col min="3076" max="3076" width="29.7109375" style="628" customWidth="1"/>
    <col min="3077" max="3077" width="13.42578125" style="628" customWidth="1"/>
    <col min="3078" max="3078" width="13.85546875" style="628" customWidth="1"/>
    <col min="3079" max="3083" width="16.5703125" style="628" customWidth="1"/>
    <col min="3084" max="3084" width="20.5703125" style="628" customWidth="1"/>
    <col min="3085" max="3085" width="21.140625" style="628" customWidth="1"/>
    <col min="3086" max="3086" width="9.5703125" style="628" customWidth="1"/>
    <col min="3087" max="3087" width="0.42578125" style="628" customWidth="1"/>
    <col min="3088" max="3094" width="6.42578125" style="628" customWidth="1"/>
    <col min="3095" max="3323" width="11.42578125" style="628"/>
    <col min="3324" max="3324" width="1" style="628" customWidth="1"/>
    <col min="3325" max="3325" width="4.28515625" style="628" customWidth="1"/>
    <col min="3326" max="3326" width="34.7109375" style="628" customWidth="1"/>
    <col min="3327" max="3327" width="0" style="628" hidden="1" customWidth="1"/>
    <col min="3328" max="3328" width="20" style="628" customWidth="1"/>
    <col min="3329" max="3329" width="20.85546875" style="628" customWidth="1"/>
    <col min="3330" max="3330" width="25" style="628" customWidth="1"/>
    <col min="3331" max="3331" width="18.7109375" style="628" customWidth="1"/>
    <col min="3332" max="3332" width="29.7109375" style="628" customWidth="1"/>
    <col min="3333" max="3333" width="13.42578125" style="628" customWidth="1"/>
    <col min="3334" max="3334" width="13.85546875" style="628" customWidth="1"/>
    <col min="3335" max="3339" width="16.5703125" style="628" customWidth="1"/>
    <col min="3340" max="3340" width="20.5703125" style="628" customWidth="1"/>
    <col min="3341" max="3341" width="21.140625" style="628" customWidth="1"/>
    <col min="3342" max="3342" width="9.5703125" style="628" customWidth="1"/>
    <col min="3343" max="3343" width="0.42578125" style="628" customWidth="1"/>
    <col min="3344" max="3350" width="6.42578125" style="628" customWidth="1"/>
    <col min="3351" max="3579" width="11.42578125" style="628"/>
    <col min="3580" max="3580" width="1" style="628" customWidth="1"/>
    <col min="3581" max="3581" width="4.28515625" style="628" customWidth="1"/>
    <col min="3582" max="3582" width="34.7109375" style="628" customWidth="1"/>
    <col min="3583" max="3583" width="0" style="628" hidden="1" customWidth="1"/>
    <col min="3584" max="3584" width="20" style="628" customWidth="1"/>
    <col min="3585" max="3585" width="20.85546875" style="628" customWidth="1"/>
    <col min="3586" max="3586" width="25" style="628" customWidth="1"/>
    <col min="3587" max="3587" width="18.7109375" style="628" customWidth="1"/>
    <col min="3588" max="3588" width="29.7109375" style="628" customWidth="1"/>
    <col min="3589" max="3589" width="13.42578125" style="628" customWidth="1"/>
    <col min="3590" max="3590" width="13.85546875" style="628" customWidth="1"/>
    <col min="3591" max="3595" width="16.5703125" style="628" customWidth="1"/>
    <col min="3596" max="3596" width="20.5703125" style="628" customWidth="1"/>
    <col min="3597" max="3597" width="21.140625" style="628" customWidth="1"/>
    <col min="3598" max="3598" width="9.5703125" style="628" customWidth="1"/>
    <col min="3599" max="3599" width="0.42578125" style="628" customWidth="1"/>
    <col min="3600" max="3606" width="6.42578125" style="628" customWidth="1"/>
    <col min="3607" max="3835" width="11.42578125" style="628"/>
    <col min="3836" max="3836" width="1" style="628" customWidth="1"/>
    <col min="3837" max="3837" width="4.28515625" style="628" customWidth="1"/>
    <col min="3838" max="3838" width="34.7109375" style="628" customWidth="1"/>
    <col min="3839" max="3839" width="0" style="628" hidden="1" customWidth="1"/>
    <col min="3840" max="3840" width="20" style="628" customWidth="1"/>
    <col min="3841" max="3841" width="20.85546875" style="628" customWidth="1"/>
    <col min="3842" max="3842" width="25" style="628" customWidth="1"/>
    <col min="3843" max="3843" width="18.7109375" style="628" customWidth="1"/>
    <col min="3844" max="3844" width="29.7109375" style="628" customWidth="1"/>
    <col min="3845" max="3845" width="13.42578125" style="628" customWidth="1"/>
    <col min="3846" max="3846" width="13.85546875" style="628" customWidth="1"/>
    <col min="3847" max="3851" width="16.5703125" style="628" customWidth="1"/>
    <col min="3852" max="3852" width="20.5703125" style="628" customWidth="1"/>
    <col min="3853" max="3853" width="21.140625" style="628" customWidth="1"/>
    <col min="3854" max="3854" width="9.5703125" style="628" customWidth="1"/>
    <col min="3855" max="3855" width="0.42578125" style="628" customWidth="1"/>
    <col min="3856" max="3862" width="6.42578125" style="628" customWidth="1"/>
    <col min="3863" max="4091" width="11.42578125" style="628"/>
    <col min="4092" max="4092" width="1" style="628" customWidth="1"/>
    <col min="4093" max="4093" width="4.28515625" style="628" customWidth="1"/>
    <col min="4094" max="4094" width="34.7109375" style="628" customWidth="1"/>
    <col min="4095" max="4095" width="0" style="628" hidden="1" customWidth="1"/>
    <col min="4096" max="4096" width="20" style="628" customWidth="1"/>
    <col min="4097" max="4097" width="20.85546875" style="628" customWidth="1"/>
    <col min="4098" max="4098" width="25" style="628" customWidth="1"/>
    <col min="4099" max="4099" width="18.7109375" style="628" customWidth="1"/>
    <col min="4100" max="4100" width="29.7109375" style="628" customWidth="1"/>
    <col min="4101" max="4101" width="13.42578125" style="628" customWidth="1"/>
    <col min="4102" max="4102" width="13.85546875" style="628" customWidth="1"/>
    <col min="4103" max="4107" width="16.5703125" style="628" customWidth="1"/>
    <col min="4108" max="4108" width="20.5703125" style="628" customWidth="1"/>
    <col min="4109" max="4109" width="21.140625" style="628" customWidth="1"/>
    <col min="4110" max="4110" width="9.5703125" style="628" customWidth="1"/>
    <col min="4111" max="4111" width="0.42578125" style="628" customWidth="1"/>
    <col min="4112" max="4118" width="6.42578125" style="628" customWidth="1"/>
    <col min="4119" max="4347" width="11.42578125" style="628"/>
    <col min="4348" max="4348" width="1" style="628" customWidth="1"/>
    <col min="4349" max="4349" width="4.28515625" style="628" customWidth="1"/>
    <col min="4350" max="4350" width="34.7109375" style="628" customWidth="1"/>
    <col min="4351" max="4351" width="0" style="628" hidden="1" customWidth="1"/>
    <col min="4352" max="4352" width="20" style="628" customWidth="1"/>
    <col min="4353" max="4353" width="20.85546875" style="628" customWidth="1"/>
    <col min="4354" max="4354" width="25" style="628" customWidth="1"/>
    <col min="4355" max="4355" width="18.7109375" style="628" customWidth="1"/>
    <col min="4356" max="4356" width="29.7109375" style="628" customWidth="1"/>
    <col min="4357" max="4357" width="13.42578125" style="628" customWidth="1"/>
    <col min="4358" max="4358" width="13.85546875" style="628" customWidth="1"/>
    <col min="4359" max="4363" width="16.5703125" style="628" customWidth="1"/>
    <col min="4364" max="4364" width="20.5703125" style="628" customWidth="1"/>
    <col min="4365" max="4365" width="21.140625" style="628" customWidth="1"/>
    <col min="4366" max="4366" width="9.5703125" style="628" customWidth="1"/>
    <col min="4367" max="4367" width="0.42578125" style="628" customWidth="1"/>
    <col min="4368" max="4374" width="6.42578125" style="628" customWidth="1"/>
    <col min="4375" max="4603" width="11.42578125" style="628"/>
    <col min="4604" max="4604" width="1" style="628" customWidth="1"/>
    <col min="4605" max="4605" width="4.28515625" style="628" customWidth="1"/>
    <col min="4606" max="4606" width="34.7109375" style="628" customWidth="1"/>
    <col min="4607" max="4607" width="0" style="628" hidden="1" customWidth="1"/>
    <col min="4608" max="4608" width="20" style="628" customWidth="1"/>
    <col min="4609" max="4609" width="20.85546875" style="628" customWidth="1"/>
    <col min="4610" max="4610" width="25" style="628" customWidth="1"/>
    <col min="4611" max="4611" width="18.7109375" style="628" customWidth="1"/>
    <col min="4612" max="4612" width="29.7109375" style="628" customWidth="1"/>
    <col min="4613" max="4613" width="13.42578125" style="628" customWidth="1"/>
    <col min="4614" max="4614" width="13.85546875" style="628" customWidth="1"/>
    <col min="4615" max="4619" width="16.5703125" style="628" customWidth="1"/>
    <col min="4620" max="4620" width="20.5703125" style="628" customWidth="1"/>
    <col min="4621" max="4621" width="21.140625" style="628" customWidth="1"/>
    <col min="4622" max="4622" width="9.5703125" style="628" customWidth="1"/>
    <col min="4623" max="4623" width="0.42578125" style="628" customWidth="1"/>
    <col min="4624" max="4630" width="6.42578125" style="628" customWidth="1"/>
    <col min="4631" max="4859" width="11.42578125" style="628"/>
    <col min="4860" max="4860" width="1" style="628" customWidth="1"/>
    <col min="4861" max="4861" width="4.28515625" style="628" customWidth="1"/>
    <col min="4862" max="4862" width="34.7109375" style="628" customWidth="1"/>
    <col min="4863" max="4863" width="0" style="628" hidden="1" customWidth="1"/>
    <col min="4864" max="4864" width="20" style="628" customWidth="1"/>
    <col min="4865" max="4865" width="20.85546875" style="628" customWidth="1"/>
    <col min="4866" max="4866" width="25" style="628" customWidth="1"/>
    <col min="4867" max="4867" width="18.7109375" style="628" customWidth="1"/>
    <col min="4868" max="4868" width="29.7109375" style="628" customWidth="1"/>
    <col min="4869" max="4869" width="13.42578125" style="628" customWidth="1"/>
    <col min="4870" max="4870" width="13.85546875" style="628" customWidth="1"/>
    <col min="4871" max="4875" width="16.5703125" style="628" customWidth="1"/>
    <col min="4876" max="4876" width="20.5703125" style="628" customWidth="1"/>
    <col min="4877" max="4877" width="21.140625" style="628" customWidth="1"/>
    <col min="4878" max="4878" width="9.5703125" style="628" customWidth="1"/>
    <col min="4879" max="4879" width="0.42578125" style="628" customWidth="1"/>
    <col min="4880" max="4886" width="6.42578125" style="628" customWidth="1"/>
    <col min="4887" max="5115" width="11.42578125" style="628"/>
    <col min="5116" max="5116" width="1" style="628" customWidth="1"/>
    <col min="5117" max="5117" width="4.28515625" style="628" customWidth="1"/>
    <col min="5118" max="5118" width="34.7109375" style="628" customWidth="1"/>
    <col min="5119" max="5119" width="0" style="628" hidden="1" customWidth="1"/>
    <col min="5120" max="5120" width="20" style="628" customWidth="1"/>
    <col min="5121" max="5121" width="20.85546875" style="628" customWidth="1"/>
    <col min="5122" max="5122" width="25" style="628" customWidth="1"/>
    <col min="5123" max="5123" width="18.7109375" style="628" customWidth="1"/>
    <col min="5124" max="5124" width="29.7109375" style="628" customWidth="1"/>
    <col min="5125" max="5125" width="13.42578125" style="628" customWidth="1"/>
    <col min="5126" max="5126" width="13.85546875" style="628" customWidth="1"/>
    <col min="5127" max="5131" width="16.5703125" style="628" customWidth="1"/>
    <col min="5132" max="5132" width="20.5703125" style="628" customWidth="1"/>
    <col min="5133" max="5133" width="21.140625" style="628" customWidth="1"/>
    <col min="5134" max="5134" width="9.5703125" style="628" customWidth="1"/>
    <col min="5135" max="5135" width="0.42578125" style="628" customWidth="1"/>
    <col min="5136" max="5142" width="6.42578125" style="628" customWidth="1"/>
    <col min="5143" max="5371" width="11.42578125" style="628"/>
    <col min="5372" max="5372" width="1" style="628" customWidth="1"/>
    <col min="5373" max="5373" width="4.28515625" style="628" customWidth="1"/>
    <col min="5374" max="5374" width="34.7109375" style="628" customWidth="1"/>
    <col min="5375" max="5375" width="0" style="628" hidden="1" customWidth="1"/>
    <col min="5376" max="5376" width="20" style="628" customWidth="1"/>
    <col min="5377" max="5377" width="20.85546875" style="628" customWidth="1"/>
    <col min="5378" max="5378" width="25" style="628" customWidth="1"/>
    <col min="5379" max="5379" width="18.7109375" style="628" customWidth="1"/>
    <col min="5380" max="5380" width="29.7109375" style="628" customWidth="1"/>
    <col min="5381" max="5381" width="13.42578125" style="628" customWidth="1"/>
    <col min="5382" max="5382" width="13.85546875" style="628" customWidth="1"/>
    <col min="5383" max="5387" width="16.5703125" style="628" customWidth="1"/>
    <col min="5388" max="5388" width="20.5703125" style="628" customWidth="1"/>
    <col min="5389" max="5389" width="21.140625" style="628" customWidth="1"/>
    <col min="5390" max="5390" width="9.5703125" style="628" customWidth="1"/>
    <col min="5391" max="5391" width="0.42578125" style="628" customWidth="1"/>
    <col min="5392" max="5398" width="6.42578125" style="628" customWidth="1"/>
    <col min="5399" max="5627" width="11.42578125" style="628"/>
    <col min="5628" max="5628" width="1" style="628" customWidth="1"/>
    <col min="5629" max="5629" width="4.28515625" style="628" customWidth="1"/>
    <col min="5630" max="5630" width="34.7109375" style="628" customWidth="1"/>
    <col min="5631" max="5631" width="0" style="628" hidden="1" customWidth="1"/>
    <col min="5632" max="5632" width="20" style="628" customWidth="1"/>
    <col min="5633" max="5633" width="20.85546875" style="628" customWidth="1"/>
    <col min="5634" max="5634" width="25" style="628" customWidth="1"/>
    <col min="5635" max="5635" width="18.7109375" style="628" customWidth="1"/>
    <col min="5636" max="5636" width="29.7109375" style="628" customWidth="1"/>
    <col min="5637" max="5637" width="13.42578125" style="628" customWidth="1"/>
    <col min="5638" max="5638" width="13.85546875" style="628" customWidth="1"/>
    <col min="5639" max="5643" width="16.5703125" style="628" customWidth="1"/>
    <col min="5644" max="5644" width="20.5703125" style="628" customWidth="1"/>
    <col min="5645" max="5645" width="21.140625" style="628" customWidth="1"/>
    <col min="5646" max="5646" width="9.5703125" style="628" customWidth="1"/>
    <col min="5647" max="5647" width="0.42578125" style="628" customWidth="1"/>
    <col min="5648" max="5654" width="6.42578125" style="628" customWidth="1"/>
    <col min="5655" max="5883" width="11.42578125" style="628"/>
    <col min="5884" max="5884" width="1" style="628" customWidth="1"/>
    <col min="5885" max="5885" width="4.28515625" style="628" customWidth="1"/>
    <col min="5886" max="5886" width="34.7109375" style="628" customWidth="1"/>
    <col min="5887" max="5887" width="0" style="628" hidden="1" customWidth="1"/>
    <col min="5888" max="5888" width="20" style="628" customWidth="1"/>
    <col min="5889" max="5889" width="20.85546875" style="628" customWidth="1"/>
    <col min="5890" max="5890" width="25" style="628" customWidth="1"/>
    <col min="5891" max="5891" width="18.7109375" style="628" customWidth="1"/>
    <col min="5892" max="5892" width="29.7109375" style="628" customWidth="1"/>
    <col min="5893" max="5893" width="13.42578125" style="628" customWidth="1"/>
    <col min="5894" max="5894" width="13.85546875" style="628" customWidth="1"/>
    <col min="5895" max="5899" width="16.5703125" style="628" customWidth="1"/>
    <col min="5900" max="5900" width="20.5703125" style="628" customWidth="1"/>
    <col min="5901" max="5901" width="21.140625" style="628" customWidth="1"/>
    <col min="5902" max="5902" width="9.5703125" style="628" customWidth="1"/>
    <col min="5903" max="5903" width="0.42578125" style="628" customWidth="1"/>
    <col min="5904" max="5910" width="6.42578125" style="628" customWidth="1"/>
    <col min="5911" max="6139" width="11.42578125" style="628"/>
    <col min="6140" max="6140" width="1" style="628" customWidth="1"/>
    <col min="6141" max="6141" width="4.28515625" style="628" customWidth="1"/>
    <col min="6142" max="6142" width="34.7109375" style="628" customWidth="1"/>
    <col min="6143" max="6143" width="0" style="628" hidden="1" customWidth="1"/>
    <col min="6144" max="6144" width="20" style="628" customWidth="1"/>
    <col min="6145" max="6145" width="20.85546875" style="628" customWidth="1"/>
    <col min="6146" max="6146" width="25" style="628" customWidth="1"/>
    <col min="6147" max="6147" width="18.7109375" style="628" customWidth="1"/>
    <col min="6148" max="6148" width="29.7109375" style="628" customWidth="1"/>
    <col min="6149" max="6149" width="13.42578125" style="628" customWidth="1"/>
    <col min="6150" max="6150" width="13.85546875" style="628" customWidth="1"/>
    <col min="6151" max="6155" width="16.5703125" style="628" customWidth="1"/>
    <col min="6156" max="6156" width="20.5703125" style="628" customWidth="1"/>
    <col min="6157" max="6157" width="21.140625" style="628" customWidth="1"/>
    <col min="6158" max="6158" width="9.5703125" style="628" customWidth="1"/>
    <col min="6159" max="6159" width="0.42578125" style="628" customWidth="1"/>
    <col min="6160" max="6166" width="6.42578125" style="628" customWidth="1"/>
    <col min="6167" max="6395" width="11.42578125" style="628"/>
    <col min="6396" max="6396" width="1" style="628" customWidth="1"/>
    <col min="6397" max="6397" width="4.28515625" style="628" customWidth="1"/>
    <col min="6398" max="6398" width="34.7109375" style="628" customWidth="1"/>
    <col min="6399" max="6399" width="0" style="628" hidden="1" customWidth="1"/>
    <col min="6400" max="6400" width="20" style="628" customWidth="1"/>
    <col min="6401" max="6401" width="20.85546875" style="628" customWidth="1"/>
    <col min="6402" max="6402" width="25" style="628" customWidth="1"/>
    <col min="6403" max="6403" width="18.7109375" style="628" customWidth="1"/>
    <col min="6404" max="6404" width="29.7109375" style="628" customWidth="1"/>
    <col min="6405" max="6405" width="13.42578125" style="628" customWidth="1"/>
    <col min="6406" max="6406" width="13.85546875" style="628" customWidth="1"/>
    <col min="6407" max="6411" width="16.5703125" style="628" customWidth="1"/>
    <col min="6412" max="6412" width="20.5703125" style="628" customWidth="1"/>
    <col min="6413" max="6413" width="21.140625" style="628" customWidth="1"/>
    <col min="6414" max="6414" width="9.5703125" style="628" customWidth="1"/>
    <col min="6415" max="6415" width="0.42578125" style="628" customWidth="1"/>
    <col min="6416" max="6422" width="6.42578125" style="628" customWidth="1"/>
    <col min="6423" max="6651" width="11.42578125" style="628"/>
    <col min="6652" max="6652" width="1" style="628" customWidth="1"/>
    <col min="6653" max="6653" width="4.28515625" style="628" customWidth="1"/>
    <col min="6654" max="6654" width="34.7109375" style="628" customWidth="1"/>
    <col min="6655" max="6655" width="0" style="628" hidden="1" customWidth="1"/>
    <col min="6656" max="6656" width="20" style="628" customWidth="1"/>
    <col min="6657" max="6657" width="20.85546875" style="628" customWidth="1"/>
    <col min="6658" max="6658" width="25" style="628" customWidth="1"/>
    <col min="6659" max="6659" width="18.7109375" style="628" customWidth="1"/>
    <col min="6660" max="6660" width="29.7109375" style="628" customWidth="1"/>
    <col min="6661" max="6661" width="13.42578125" style="628" customWidth="1"/>
    <col min="6662" max="6662" width="13.85546875" style="628" customWidth="1"/>
    <col min="6663" max="6667" width="16.5703125" style="628" customWidth="1"/>
    <col min="6668" max="6668" width="20.5703125" style="628" customWidth="1"/>
    <col min="6669" max="6669" width="21.140625" style="628" customWidth="1"/>
    <col min="6670" max="6670" width="9.5703125" style="628" customWidth="1"/>
    <col min="6671" max="6671" width="0.42578125" style="628" customWidth="1"/>
    <col min="6672" max="6678" width="6.42578125" style="628" customWidth="1"/>
    <col min="6679" max="6907" width="11.42578125" style="628"/>
    <col min="6908" max="6908" width="1" style="628" customWidth="1"/>
    <col min="6909" max="6909" width="4.28515625" style="628" customWidth="1"/>
    <col min="6910" max="6910" width="34.7109375" style="628" customWidth="1"/>
    <col min="6911" max="6911" width="0" style="628" hidden="1" customWidth="1"/>
    <col min="6912" max="6912" width="20" style="628" customWidth="1"/>
    <col min="6913" max="6913" width="20.85546875" style="628" customWidth="1"/>
    <col min="6914" max="6914" width="25" style="628" customWidth="1"/>
    <col min="6915" max="6915" width="18.7109375" style="628" customWidth="1"/>
    <col min="6916" max="6916" width="29.7109375" style="628" customWidth="1"/>
    <col min="6917" max="6917" width="13.42578125" style="628" customWidth="1"/>
    <col min="6918" max="6918" width="13.85546875" style="628" customWidth="1"/>
    <col min="6919" max="6923" width="16.5703125" style="628" customWidth="1"/>
    <col min="6924" max="6924" width="20.5703125" style="628" customWidth="1"/>
    <col min="6925" max="6925" width="21.140625" style="628" customWidth="1"/>
    <col min="6926" max="6926" width="9.5703125" style="628" customWidth="1"/>
    <col min="6927" max="6927" width="0.42578125" style="628" customWidth="1"/>
    <col min="6928" max="6934" width="6.42578125" style="628" customWidth="1"/>
    <col min="6935" max="7163" width="11.42578125" style="628"/>
    <col min="7164" max="7164" width="1" style="628" customWidth="1"/>
    <col min="7165" max="7165" width="4.28515625" style="628" customWidth="1"/>
    <col min="7166" max="7166" width="34.7109375" style="628" customWidth="1"/>
    <col min="7167" max="7167" width="0" style="628" hidden="1" customWidth="1"/>
    <col min="7168" max="7168" width="20" style="628" customWidth="1"/>
    <col min="7169" max="7169" width="20.85546875" style="628" customWidth="1"/>
    <col min="7170" max="7170" width="25" style="628" customWidth="1"/>
    <col min="7171" max="7171" width="18.7109375" style="628" customWidth="1"/>
    <col min="7172" max="7172" width="29.7109375" style="628" customWidth="1"/>
    <col min="7173" max="7173" width="13.42578125" style="628" customWidth="1"/>
    <col min="7174" max="7174" width="13.85546875" style="628" customWidth="1"/>
    <col min="7175" max="7179" width="16.5703125" style="628" customWidth="1"/>
    <col min="7180" max="7180" width="20.5703125" style="628" customWidth="1"/>
    <col min="7181" max="7181" width="21.140625" style="628" customWidth="1"/>
    <col min="7182" max="7182" width="9.5703125" style="628" customWidth="1"/>
    <col min="7183" max="7183" width="0.42578125" style="628" customWidth="1"/>
    <col min="7184" max="7190" width="6.42578125" style="628" customWidth="1"/>
    <col min="7191" max="7419" width="11.42578125" style="628"/>
    <col min="7420" max="7420" width="1" style="628" customWidth="1"/>
    <col min="7421" max="7421" width="4.28515625" style="628" customWidth="1"/>
    <col min="7422" max="7422" width="34.7109375" style="628" customWidth="1"/>
    <col min="7423" max="7423" width="0" style="628" hidden="1" customWidth="1"/>
    <col min="7424" max="7424" width="20" style="628" customWidth="1"/>
    <col min="7425" max="7425" width="20.85546875" style="628" customWidth="1"/>
    <col min="7426" max="7426" width="25" style="628" customWidth="1"/>
    <col min="7427" max="7427" width="18.7109375" style="628" customWidth="1"/>
    <col min="7428" max="7428" width="29.7109375" style="628" customWidth="1"/>
    <col min="7429" max="7429" width="13.42578125" style="628" customWidth="1"/>
    <col min="7430" max="7430" width="13.85546875" style="628" customWidth="1"/>
    <col min="7431" max="7435" width="16.5703125" style="628" customWidth="1"/>
    <col min="7436" max="7436" width="20.5703125" style="628" customWidth="1"/>
    <col min="7437" max="7437" width="21.140625" style="628" customWidth="1"/>
    <col min="7438" max="7438" width="9.5703125" style="628" customWidth="1"/>
    <col min="7439" max="7439" width="0.42578125" style="628" customWidth="1"/>
    <col min="7440" max="7446" width="6.42578125" style="628" customWidth="1"/>
    <col min="7447" max="7675" width="11.42578125" style="628"/>
    <col min="7676" max="7676" width="1" style="628" customWidth="1"/>
    <col min="7677" max="7677" width="4.28515625" style="628" customWidth="1"/>
    <col min="7678" max="7678" width="34.7109375" style="628" customWidth="1"/>
    <col min="7679" max="7679" width="0" style="628" hidden="1" customWidth="1"/>
    <col min="7680" max="7680" width="20" style="628" customWidth="1"/>
    <col min="7681" max="7681" width="20.85546875" style="628" customWidth="1"/>
    <col min="7682" max="7682" width="25" style="628" customWidth="1"/>
    <col min="7683" max="7683" width="18.7109375" style="628" customWidth="1"/>
    <col min="7684" max="7684" width="29.7109375" style="628" customWidth="1"/>
    <col min="7685" max="7685" width="13.42578125" style="628" customWidth="1"/>
    <col min="7686" max="7686" width="13.85546875" style="628" customWidth="1"/>
    <col min="7687" max="7691" width="16.5703125" style="628" customWidth="1"/>
    <col min="7692" max="7692" width="20.5703125" style="628" customWidth="1"/>
    <col min="7693" max="7693" width="21.140625" style="628" customWidth="1"/>
    <col min="7694" max="7694" width="9.5703125" style="628" customWidth="1"/>
    <col min="7695" max="7695" width="0.42578125" style="628" customWidth="1"/>
    <col min="7696" max="7702" width="6.42578125" style="628" customWidth="1"/>
    <col min="7703" max="7931" width="11.42578125" style="628"/>
    <col min="7932" max="7932" width="1" style="628" customWidth="1"/>
    <col min="7933" max="7933" width="4.28515625" style="628" customWidth="1"/>
    <col min="7934" max="7934" width="34.7109375" style="628" customWidth="1"/>
    <col min="7935" max="7935" width="0" style="628" hidden="1" customWidth="1"/>
    <col min="7936" max="7936" width="20" style="628" customWidth="1"/>
    <col min="7937" max="7937" width="20.85546875" style="628" customWidth="1"/>
    <col min="7938" max="7938" width="25" style="628" customWidth="1"/>
    <col min="7939" max="7939" width="18.7109375" style="628" customWidth="1"/>
    <col min="7940" max="7940" width="29.7109375" style="628" customWidth="1"/>
    <col min="7941" max="7941" width="13.42578125" style="628" customWidth="1"/>
    <col min="7942" max="7942" width="13.85546875" style="628" customWidth="1"/>
    <col min="7943" max="7947" width="16.5703125" style="628" customWidth="1"/>
    <col min="7948" max="7948" width="20.5703125" style="628" customWidth="1"/>
    <col min="7949" max="7949" width="21.140625" style="628" customWidth="1"/>
    <col min="7950" max="7950" width="9.5703125" style="628" customWidth="1"/>
    <col min="7951" max="7951" width="0.42578125" style="628" customWidth="1"/>
    <col min="7952" max="7958" width="6.42578125" style="628" customWidth="1"/>
    <col min="7959" max="8187" width="11.42578125" style="628"/>
    <col min="8188" max="8188" width="1" style="628" customWidth="1"/>
    <col min="8189" max="8189" width="4.28515625" style="628" customWidth="1"/>
    <col min="8190" max="8190" width="34.7109375" style="628" customWidth="1"/>
    <col min="8191" max="8191" width="0" style="628" hidden="1" customWidth="1"/>
    <col min="8192" max="8192" width="20" style="628" customWidth="1"/>
    <col min="8193" max="8193" width="20.85546875" style="628" customWidth="1"/>
    <col min="8194" max="8194" width="25" style="628" customWidth="1"/>
    <col min="8195" max="8195" width="18.7109375" style="628" customWidth="1"/>
    <col min="8196" max="8196" width="29.7109375" style="628" customWidth="1"/>
    <col min="8197" max="8197" width="13.42578125" style="628" customWidth="1"/>
    <col min="8198" max="8198" width="13.85546875" style="628" customWidth="1"/>
    <col min="8199" max="8203" width="16.5703125" style="628" customWidth="1"/>
    <col min="8204" max="8204" width="20.5703125" style="628" customWidth="1"/>
    <col min="8205" max="8205" width="21.140625" style="628" customWidth="1"/>
    <col min="8206" max="8206" width="9.5703125" style="628" customWidth="1"/>
    <col min="8207" max="8207" width="0.42578125" style="628" customWidth="1"/>
    <col min="8208" max="8214" width="6.42578125" style="628" customWidth="1"/>
    <col min="8215" max="8443" width="11.42578125" style="628"/>
    <col min="8444" max="8444" width="1" style="628" customWidth="1"/>
    <col min="8445" max="8445" width="4.28515625" style="628" customWidth="1"/>
    <col min="8446" max="8446" width="34.7109375" style="628" customWidth="1"/>
    <col min="8447" max="8447" width="0" style="628" hidden="1" customWidth="1"/>
    <col min="8448" max="8448" width="20" style="628" customWidth="1"/>
    <col min="8449" max="8449" width="20.85546875" style="628" customWidth="1"/>
    <col min="8450" max="8450" width="25" style="628" customWidth="1"/>
    <col min="8451" max="8451" width="18.7109375" style="628" customWidth="1"/>
    <col min="8452" max="8452" width="29.7109375" style="628" customWidth="1"/>
    <col min="8453" max="8453" width="13.42578125" style="628" customWidth="1"/>
    <col min="8454" max="8454" width="13.85546875" style="628" customWidth="1"/>
    <col min="8455" max="8459" width="16.5703125" style="628" customWidth="1"/>
    <col min="8460" max="8460" width="20.5703125" style="628" customWidth="1"/>
    <col min="8461" max="8461" width="21.140625" style="628" customWidth="1"/>
    <col min="8462" max="8462" width="9.5703125" style="628" customWidth="1"/>
    <col min="8463" max="8463" width="0.42578125" style="628" customWidth="1"/>
    <col min="8464" max="8470" width="6.42578125" style="628" customWidth="1"/>
    <col min="8471" max="8699" width="11.42578125" style="628"/>
    <col min="8700" max="8700" width="1" style="628" customWidth="1"/>
    <col min="8701" max="8701" width="4.28515625" style="628" customWidth="1"/>
    <col min="8702" max="8702" width="34.7109375" style="628" customWidth="1"/>
    <col min="8703" max="8703" width="0" style="628" hidden="1" customWidth="1"/>
    <col min="8704" max="8704" width="20" style="628" customWidth="1"/>
    <col min="8705" max="8705" width="20.85546875" style="628" customWidth="1"/>
    <col min="8706" max="8706" width="25" style="628" customWidth="1"/>
    <col min="8707" max="8707" width="18.7109375" style="628" customWidth="1"/>
    <col min="8708" max="8708" width="29.7109375" style="628" customWidth="1"/>
    <col min="8709" max="8709" width="13.42578125" style="628" customWidth="1"/>
    <col min="8710" max="8710" width="13.85546875" style="628" customWidth="1"/>
    <col min="8711" max="8715" width="16.5703125" style="628" customWidth="1"/>
    <col min="8716" max="8716" width="20.5703125" style="628" customWidth="1"/>
    <col min="8717" max="8717" width="21.140625" style="628" customWidth="1"/>
    <col min="8718" max="8718" width="9.5703125" style="628" customWidth="1"/>
    <col min="8719" max="8719" width="0.42578125" style="628" customWidth="1"/>
    <col min="8720" max="8726" width="6.42578125" style="628" customWidth="1"/>
    <col min="8727" max="8955" width="11.42578125" style="628"/>
    <col min="8956" max="8956" width="1" style="628" customWidth="1"/>
    <col min="8957" max="8957" width="4.28515625" style="628" customWidth="1"/>
    <col min="8958" max="8958" width="34.7109375" style="628" customWidth="1"/>
    <col min="8959" max="8959" width="0" style="628" hidden="1" customWidth="1"/>
    <col min="8960" max="8960" width="20" style="628" customWidth="1"/>
    <col min="8961" max="8961" width="20.85546875" style="628" customWidth="1"/>
    <col min="8962" max="8962" width="25" style="628" customWidth="1"/>
    <col min="8963" max="8963" width="18.7109375" style="628" customWidth="1"/>
    <col min="8964" max="8964" width="29.7109375" style="628" customWidth="1"/>
    <col min="8965" max="8965" width="13.42578125" style="628" customWidth="1"/>
    <col min="8966" max="8966" width="13.85546875" style="628" customWidth="1"/>
    <col min="8967" max="8971" width="16.5703125" style="628" customWidth="1"/>
    <col min="8972" max="8972" width="20.5703125" style="628" customWidth="1"/>
    <col min="8973" max="8973" width="21.140625" style="628" customWidth="1"/>
    <col min="8974" max="8974" width="9.5703125" style="628" customWidth="1"/>
    <col min="8975" max="8975" width="0.42578125" style="628" customWidth="1"/>
    <col min="8976" max="8982" width="6.42578125" style="628" customWidth="1"/>
    <col min="8983" max="9211" width="11.42578125" style="628"/>
    <col min="9212" max="9212" width="1" style="628" customWidth="1"/>
    <col min="9213" max="9213" width="4.28515625" style="628" customWidth="1"/>
    <col min="9214" max="9214" width="34.7109375" style="628" customWidth="1"/>
    <col min="9215" max="9215" width="0" style="628" hidden="1" customWidth="1"/>
    <col min="9216" max="9216" width="20" style="628" customWidth="1"/>
    <col min="9217" max="9217" width="20.85546875" style="628" customWidth="1"/>
    <col min="9218" max="9218" width="25" style="628" customWidth="1"/>
    <col min="9219" max="9219" width="18.7109375" style="628" customWidth="1"/>
    <col min="9220" max="9220" width="29.7109375" style="628" customWidth="1"/>
    <col min="9221" max="9221" width="13.42578125" style="628" customWidth="1"/>
    <col min="9222" max="9222" width="13.85546875" style="628" customWidth="1"/>
    <col min="9223" max="9227" width="16.5703125" style="628" customWidth="1"/>
    <col min="9228" max="9228" width="20.5703125" style="628" customWidth="1"/>
    <col min="9229" max="9229" width="21.140625" style="628" customWidth="1"/>
    <col min="9230" max="9230" width="9.5703125" style="628" customWidth="1"/>
    <col min="9231" max="9231" width="0.42578125" style="628" customWidth="1"/>
    <col min="9232" max="9238" width="6.42578125" style="628" customWidth="1"/>
    <col min="9239" max="9467" width="11.42578125" style="628"/>
    <col min="9468" max="9468" width="1" style="628" customWidth="1"/>
    <col min="9469" max="9469" width="4.28515625" style="628" customWidth="1"/>
    <col min="9470" max="9470" width="34.7109375" style="628" customWidth="1"/>
    <col min="9471" max="9471" width="0" style="628" hidden="1" customWidth="1"/>
    <col min="9472" max="9472" width="20" style="628" customWidth="1"/>
    <col min="9473" max="9473" width="20.85546875" style="628" customWidth="1"/>
    <col min="9474" max="9474" width="25" style="628" customWidth="1"/>
    <col min="9475" max="9475" width="18.7109375" style="628" customWidth="1"/>
    <col min="9476" max="9476" width="29.7109375" style="628" customWidth="1"/>
    <col min="9477" max="9477" width="13.42578125" style="628" customWidth="1"/>
    <col min="9478" max="9478" width="13.85546875" style="628" customWidth="1"/>
    <col min="9479" max="9483" width="16.5703125" style="628" customWidth="1"/>
    <col min="9484" max="9484" width="20.5703125" style="628" customWidth="1"/>
    <col min="9485" max="9485" width="21.140625" style="628" customWidth="1"/>
    <col min="9486" max="9486" width="9.5703125" style="628" customWidth="1"/>
    <col min="9487" max="9487" width="0.42578125" style="628" customWidth="1"/>
    <col min="9488" max="9494" width="6.42578125" style="628" customWidth="1"/>
    <col min="9495" max="9723" width="11.42578125" style="628"/>
    <col min="9724" max="9724" width="1" style="628" customWidth="1"/>
    <col min="9725" max="9725" width="4.28515625" style="628" customWidth="1"/>
    <col min="9726" max="9726" width="34.7109375" style="628" customWidth="1"/>
    <col min="9727" max="9727" width="0" style="628" hidden="1" customWidth="1"/>
    <col min="9728" max="9728" width="20" style="628" customWidth="1"/>
    <col min="9729" max="9729" width="20.85546875" style="628" customWidth="1"/>
    <col min="9730" max="9730" width="25" style="628" customWidth="1"/>
    <col min="9731" max="9731" width="18.7109375" style="628" customWidth="1"/>
    <col min="9732" max="9732" width="29.7109375" style="628" customWidth="1"/>
    <col min="9733" max="9733" width="13.42578125" style="628" customWidth="1"/>
    <col min="9734" max="9734" width="13.85546875" style="628" customWidth="1"/>
    <col min="9735" max="9739" width="16.5703125" style="628" customWidth="1"/>
    <col min="9740" max="9740" width="20.5703125" style="628" customWidth="1"/>
    <col min="9741" max="9741" width="21.140625" style="628" customWidth="1"/>
    <col min="9742" max="9742" width="9.5703125" style="628" customWidth="1"/>
    <col min="9743" max="9743" width="0.42578125" style="628" customWidth="1"/>
    <col min="9744" max="9750" width="6.42578125" style="628" customWidth="1"/>
    <col min="9751" max="9979" width="11.42578125" style="628"/>
    <col min="9980" max="9980" width="1" style="628" customWidth="1"/>
    <col min="9981" max="9981" width="4.28515625" style="628" customWidth="1"/>
    <col min="9982" max="9982" width="34.7109375" style="628" customWidth="1"/>
    <col min="9983" max="9983" width="0" style="628" hidden="1" customWidth="1"/>
    <col min="9984" max="9984" width="20" style="628" customWidth="1"/>
    <col min="9985" max="9985" width="20.85546875" style="628" customWidth="1"/>
    <col min="9986" max="9986" width="25" style="628" customWidth="1"/>
    <col min="9987" max="9987" width="18.7109375" style="628" customWidth="1"/>
    <col min="9988" max="9988" width="29.7109375" style="628" customWidth="1"/>
    <col min="9989" max="9989" width="13.42578125" style="628" customWidth="1"/>
    <col min="9990" max="9990" width="13.85546875" style="628" customWidth="1"/>
    <col min="9991" max="9995" width="16.5703125" style="628" customWidth="1"/>
    <col min="9996" max="9996" width="20.5703125" style="628" customWidth="1"/>
    <col min="9997" max="9997" width="21.140625" style="628" customWidth="1"/>
    <col min="9998" max="9998" width="9.5703125" style="628" customWidth="1"/>
    <col min="9999" max="9999" width="0.42578125" style="628" customWidth="1"/>
    <col min="10000" max="10006" width="6.42578125" style="628" customWidth="1"/>
    <col min="10007" max="10235" width="11.42578125" style="628"/>
    <col min="10236" max="10236" width="1" style="628" customWidth="1"/>
    <col min="10237" max="10237" width="4.28515625" style="628" customWidth="1"/>
    <col min="10238" max="10238" width="34.7109375" style="628" customWidth="1"/>
    <col min="10239" max="10239" width="0" style="628" hidden="1" customWidth="1"/>
    <col min="10240" max="10240" width="20" style="628" customWidth="1"/>
    <col min="10241" max="10241" width="20.85546875" style="628" customWidth="1"/>
    <col min="10242" max="10242" width="25" style="628" customWidth="1"/>
    <col min="10243" max="10243" width="18.7109375" style="628" customWidth="1"/>
    <col min="10244" max="10244" width="29.7109375" style="628" customWidth="1"/>
    <col min="10245" max="10245" width="13.42578125" style="628" customWidth="1"/>
    <col min="10246" max="10246" width="13.85546875" style="628" customWidth="1"/>
    <col min="10247" max="10251" width="16.5703125" style="628" customWidth="1"/>
    <col min="10252" max="10252" width="20.5703125" style="628" customWidth="1"/>
    <col min="10253" max="10253" width="21.140625" style="628" customWidth="1"/>
    <col min="10254" max="10254" width="9.5703125" style="628" customWidth="1"/>
    <col min="10255" max="10255" width="0.42578125" style="628" customWidth="1"/>
    <col min="10256" max="10262" width="6.42578125" style="628" customWidth="1"/>
    <col min="10263" max="10491" width="11.42578125" style="628"/>
    <col min="10492" max="10492" width="1" style="628" customWidth="1"/>
    <col min="10493" max="10493" width="4.28515625" style="628" customWidth="1"/>
    <col min="10494" max="10494" width="34.7109375" style="628" customWidth="1"/>
    <col min="10495" max="10495" width="0" style="628" hidden="1" customWidth="1"/>
    <col min="10496" max="10496" width="20" style="628" customWidth="1"/>
    <col min="10497" max="10497" width="20.85546875" style="628" customWidth="1"/>
    <col min="10498" max="10498" width="25" style="628" customWidth="1"/>
    <col min="10499" max="10499" width="18.7109375" style="628" customWidth="1"/>
    <col min="10500" max="10500" width="29.7109375" style="628" customWidth="1"/>
    <col min="10501" max="10501" width="13.42578125" style="628" customWidth="1"/>
    <col min="10502" max="10502" width="13.85546875" style="628" customWidth="1"/>
    <col min="10503" max="10507" width="16.5703125" style="628" customWidth="1"/>
    <col min="10508" max="10508" width="20.5703125" style="628" customWidth="1"/>
    <col min="10509" max="10509" width="21.140625" style="628" customWidth="1"/>
    <col min="10510" max="10510" width="9.5703125" style="628" customWidth="1"/>
    <col min="10511" max="10511" width="0.42578125" style="628" customWidth="1"/>
    <col min="10512" max="10518" width="6.42578125" style="628" customWidth="1"/>
    <col min="10519" max="10747" width="11.42578125" style="628"/>
    <col min="10748" max="10748" width="1" style="628" customWidth="1"/>
    <col min="10749" max="10749" width="4.28515625" style="628" customWidth="1"/>
    <col min="10750" max="10750" width="34.7109375" style="628" customWidth="1"/>
    <col min="10751" max="10751" width="0" style="628" hidden="1" customWidth="1"/>
    <col min="10752" max="10752" width="20" style="628" customWidth="1"/>
    <col min="10753" max="10753" width="20.85546875" style="628" customWidth="1"/>
    <col min="10754" max="10754" width="25" style="628" customWidth="1"/>
    <col min="10755" max="10755" width="18.7109375" style="628" customWidth="1"/>
    <col min="10756" max="10756" width="29.7109375" style="628" customWidth="1"/>
    <col min="10757" max="10757" width="13.42578125" style="628" customWidth="1"/>
    <col min="10758" max="10758" width="13.85546875" style="628" customWidth="1"/>
    <col min="10759" max="10763" width="16.5703125" style="628" customWidth="1"/>
    <col min="10764" max="10764" width="20.5703125" style="628" customWidth="1"/>
    <col min="10765" max="10765" width="21.140625" style="628" customWidth="1"/>
    <col min="10766" max="10766" width="9.5703125" style="628" customWidth="1"/>
    <col min="10767" max="10767" width="0.42578125" style="628" customWidth="1"/>
    <col min="10768" max="10774" width="6.42578125" style="628" customWidth="1"/>
    <col min="10775" max="11003" width="11.42578125" style="628"/>
    <col min="11004" max="11004" width="1" style="628" customWidth="1"/>
    <col min="11005" max="11005" width="4.28515625" style="628" customWidth="1"/>
    <col min="11006" max="11006" width="34.7109375" style="628" customWidth="1"/>
    <col min="11007" max="11007" width="0" style="628" hidden="1" customWidth="1"/>
    <col min="11008" max="11008" width="20" style="628" customWidth="1"/>
    <col min="11009" max="11009" width="20.85546875" style="628" customWidth="1"/>
    <col min="11010" max="11010" width="25" style="628" customWidth="1"/>
    <col min="11011" max="11011" width="18.7109375" style="628" customWidth="1"/>
    <col min="11012" max="11012" width="29.7109375" style="628" customWidth="1"/>
    <col min="11013" max="11013" width="13.42578125" style="628" customWidth="1"/>
    <col min="11014" max="11014" width="13.85546875" style="628" customWidth="1"/>
    <col min="11015" max="11019" width="16.5703125" style="628" customWidth="1"/>
    <col min="11020" max="11020" width="20.5703125" style="628" customWidth="1"/>
    <col min="11021" max="11021" width="21.140625" style="628" customWidth="1"/>
    <col min="11022" max="11022" width="9.5703125" style="628" customWidth="1"/>
    <col min="11023" max="11023" width="0.42578125" style="628" customWidth="1"/>
    <col min="11024" max="11030" width="6.42578125" style="628" customWidth="1"/>
    <col min="11031" max="11259" width="11.42578125" style="628"/>
    <col min="11260" max="11260" width="1" style="628" customWidth="1"/>
    <col min="11261" max="11261" width="4.28515625" style="628" customWidth="1"/>
    <col min="11262" max="11262" width="34.7109375" style="628" customWidth="1"/>
    <col min="11263" max="11263" width="0" style="628" hidden="1" customWidth="1"/>
    <col min="11264" max="11264" width="20" style="628" customWidth="1"/>
    <col min="11265" max="11265" width="20.85546875" style="628" customWidth="1"/>
    <col min="11266" max="11266" width="25" style="628" customWidth="1"/>
    <col min="11267" max="11267" width="18.7109375" style="628" customWidth="1"/>
    <col min="11268" max="11268" width="29.7109375" style="628" customWidth="1"/>
    <col min="11269" max="11269" width="13.42578125" style="628" customWidth="1"/>
    <col min="11270" max="11270" width="13.85546875" style="628" customWidth="1"/>
    <col min="11271" max="11275" width="16.5703125" style="628" customWidth="1"/>
    <col min="11276" max="11276" width="20.5703125" style="628" customWidth="1"/>
    <col min="11277" max="11277" width="21.140625" style="628" customWidth="1"/>
    <col min="11278" max="11278" width="9.5703125" style="628" customWidth="1"/>
    <col min="11279" max="11279" width="0.42578125" style="628" customWidth="1"/>
    <col min="11280" max="11286" width="6.42578125" style="628" customWidth="1"/>
    <col min="11287" max="11515" width="11.42578125" style="628"/>
    <col min="11516" max="11516" width="1" style="628" customWidth="1"/>
    <col min="11517" max="11517" width="4.28515625" style="628" customWidth="1"/>
    <col min="11518" max="11518" width="34.7109375" style="628" customWidth="1"/>
    <col min="11519" max="11519" width="0" style="628" hidden="1" customWidth="1"/>
    <col min="11520" max="11520" width="20" style="628" customWidth="1"/>
    <col min="11521" max="11521" width="20.85546875" style="628" customWidth="1"/>
    <col min="11522" max="11522" width="25" style="628" customWidth="1"/>
    <col min="11523" max="11523" width="18.7109375" style="628" customWidth="1"/>
    <col min="11524" max="11524" width="29.7109375" style="628" customWidth="1"/>
    <col min="11525" max="11525" width="13.42578125" style="628" customWidth="1"/>
    <col min="11526" max="11526" width="13.85546875" style="628" customWidth="1"/>
    <col min="11527" max="11531" width="16.5703125" style="628" customWidth="1"/>
    <col min="11532" max="11532" width="20.5703125" style="628" customWidth="1"/>
    <col min="11533" max="11533" width="21.140625" style="628" customWidth="1"/>
    <col min="11534" max="11534" width="9.5703125" style="628" customWidth="1"/>
    <col min="11535" max="11535" width="0.42578125" style="628" customWidth="1"/>
    <col min="11536" max="11542" width="6.42578125" style="628" customWidth="1"/>
    <col min="11543" max="11771" width="11.42578125" style="628"/>
    <col min="11772" max="11772" width="1" style="628" customWidth="1"/>
    <col min="11773" max="11773" width="4.28515625" style="628" customWidth="1"/>
    <col min="11774" max="11774" width="34.7109375" style="628" customWidth="1"/>
    <col min="11775" max="11775" width="0" style="628" hidden="1" customWidth="1"/>
    <col min="11776" max="11776" width="20" style="628" customWidth="1"/>
    <col min="11777" max="11777" width="20.85546875" style="628" customWidth="1"/>
    <col min="11778" max="11778" width="25" style="628" customWidth="1"/>
    <col min="11779" max="11779" width="18.7109375" style="628" customWidth="1"/>
    <col min="11780" max="11780" width="29.7109375" style="628" customWidth="1"/>
    <col min="11781" max="11781" width="13.42578125" style="628" customWidth="1"/>
    <col min="11782" max="11782" width="13.85546875" style="628" customWidth="1"/>
    <col min="11783" max="11787" width="16.5703125" style="628" customWidth="1"/>
    <col min="11788" max="11788" width="20.5703125" style="628" customWidth="1"/>
    <col min="11789" max="11789" width="21.140625" style="628" customWidth="1"/>
    <col min="11790" max="11790" width="9.5703125" style="628" customWidth="1"/>
    <col min="11791" max="11791" width="0.42578125" style="628" customWidth="1"/>
    <col min="11792" max="11798" width="6.42578125" style="628" customWidth="1"/>
    <col min="11799" max="12027" width="11.42578125" style="628"/>
    <col min="12028" max="12028" width="1" style="628" customWidth="1"/>
    <col min="12029" max="12029" width="4.28515625" style="628" customWidth="1"/>
    <col min="12030" max="12030" width="34.7109375" style="628" customWidth="1"/>
    <col min="12031" max="12031" width="0" style="628" hidden="1" customWidth="1"/>
    <col min="12032" max="12032" width="20" style="628" customWidth="1"/>
    <col min="12033" max="12033" width="20.85546875" style="628" customWidth="1"/>
    <col min="12034" max="12034" width="25" style="628" customWidth="1"/>
    <col min="12035" max="12035" width="18.7109375" style="628" customWidth="1"/>
    <col min="12036" max="12036" width="29.7109375" style="628" customWidth="1"/>
    <col min="12037" max="12037" width="13.42578125" style="628" customWidth="1"/>
    <col min="12038" max="12038" width="13.85546875" style="628" customWidth="1"/>
    <col min="12039" max="12043" width="16.5703125" style="628" customWidth="1"/>
    <col min="12044" max="12044" width="20.5703125" style="628" customWidth="1"/>
    <col min="12045" max="12045" width="21.140625" style="628" customWidth="1"/>
    <col min="12046" max="12046" width="9.5703125" style="628" customWidth="1"/>
    <col min="12047" max="12047" width="0.42578125" style="628" customWidth="1"/>
    <col min="12048" max="12054" width="6.42578125" style="628" customWidth="1"/>
    <col min="12055" max="12283" width="11.42578125" style="628"/>
    <col min="12284" max="12284" width="1" style="628" customWidth="1"/>
    <col min="12285" max="12285" width="4.28515625" style="628" customWidth="1"/>
    <col min="12286" max="12286" width="34.7109375" style="628" customWidth="1"/>
    <col min="12287" max="12287" width="0" style="628" hidden="1" customWidth="1"/>
    <col min="12288" max="12288" width="20" style="628" customWidth="1"/>
    <col min="12289" max="12289" width="20.85546875" style="628" customWidth="1"/>
    <col min="12290" max="12290" width="25" style="628" customWidth="1"/>
    <col min="12291" max="12291" width="18.7109375" style="628" customWidth="1"/>
    <col min="12292" max="12292" width="29.7109375" style="628" customWidth="1"/>
    <col min="12293" max="12293" width="13.42578125" style="628" customWidth="1"/>
    <col min="12294" max="12294" width="13.85546875" style="628" customWidth="1"/>
    <col min="12295" max="12299" width="16.5703125" style="628" customWidth="1"/>
    <col min="12300" max="12300" width="20.5703125" style="628" customWidth="1"/>
    <col min="12301" max="12301" width="21.140625" style="628" customWidth="1"/>
    <col min="12302" max="12302" width="9.5703125" style="628" customWidth="1"/>
    <col min="12303" max="12303" width="0.42578125" style="628" customWidth="1"/>
    <col min="12304" max="12310" width="6.42578125" style="628" customWidth="1"/>
    <col min="12311" max="12539" width="11.42578125" style="628"/>
    <col min="12540" max="12540" width="1" style="628" customWidth="1"/>
    <col min="12541" max="12541" width="4.28515625" style="628" customWidth="1"/>
    <col min="12542" max="12542" width="34.7109375" style="628" customWidth="1"/>
    <col min="12543" max="12543" width="0" style="628" hidden="1" customWidth="1"/>
    <col min="12544" max="12544" width="20" style="628" customWidth="1"/>
    <col min="12545" max="12545" width="20.85546875" style="628" customWidth="1"/>
    <col min="12546" max="12546" width="25" style="628" customWidth="1"/>
    <col min="12547" max="12547" width="18.7109375" style="628" customWidth="1"/>
    <col min="12548" max="12548" width="29.7109375" style="628" customWidth="1"/>
    <col min="12549" max="12549" width="13.42578125" style="628" customWidth="1"/>
    <col min="12550" max="12550" width="13.85546875" style="628" customWidth="1"/>
    <col min="12551" max="12555" width="16.5703125" style="628" customWidth="1"/>
    <col min="12556" max="12556" width="20.5703125" style="628" customWidth="1"/>
    <col min="12557" max="12557" width="21.140625" style="628" customWidth="1"/>
    <col min="12558" max="12558" width="9.5703125" style="628" customWidth="1"/>
    <col min="12559" max="12559" width="0.42578125" style="628" customWidth="1"/>
    <col min="12560" max="12566" width="6.42578125" style="628" customWidth="1"/>
    <col min="12567" max="12795" width="11.42578125" style="628"/>
    <col min="12796" max="12796" width="1" style="628" customWidth="1"/>
    <col min="12797" max="12797" width="4.28515625" style="628" customWidth="1"/>
    <col min="12798" max="12798" width="34.7109375" style="628" customWidth="1"/>
    <col min="12799" max="12799" width="0" style="628" hidden="1" customWidth="1"/>
    <col min="12800" max="12800" width="20" style="628" customWidth="1"/>
    <col min="12801" max="12801" width="20.85546875" style="628" customWidth="1"/>
    <col min="12802" max="12802" width="25" style="628" customWidth="1"/>
    <col min="12803" max="12803" width="18.7109375" style="628" customWidth="1"/>
    <col min="12804" max="12804" width="29.7109375" style="628" customWidth="1"/>
    <col min="12805" max="12805" width="13.42578125" style="628" customWidth="1"/>
    <col min="12806" max="12806" width="13.85546875" style="628" customWidth="1"/>
    <col min="12807" max="12811" width="16.5703125" style="628" customWidth="1"/>
    <col min="12812" max="12812" width="20.5703125" style="628" customWidth="1"/>
    <col min="12813" max="12813" width="21.140625" style="628" customWidth="1"/>
    <col min="12814" max="12814" width="9.5703125" style="628" customWidth="1"/>
    <col min="12815" max="12815" width="0.42578125" style="628" customWidth="1"/>
    <col min="12816" max="12822" width="6.42578125" style="628" customWidth="1"/>
    <col min="12823" max="13051" width="11.42578125" style="628"/>
    <col min="13052" max="13052" width="1" style="628" customWidth="1"/>
    <col min="13053" max="13053" width="4.28515625" style="628" customWidth="1"/>
    <col min="13054" max="13054" width="34.7109375" style="628" customWidth="1"/>
    <col min="13055" max="13055" width="0" style="628" hidden="1" customWidth="1"/>
    <col min="13056" max="13056" width="20" style="628" customWidth="1"/>
    <col min="13057" max="13057" width="20.85546875" style="628" customWidth="1"/>
    <col min="13058" max="13058" width="25" style="628" customWidth="1"/>
    <col min="13059" max="13059" width="18.7109375" style="628" customWidth="1"/>
    <col min="13060" max="13060" width="29.7109375" style="628" customWidth="1"/>
    <col min="13061" max="13061" width="13.42578125" style="628" customWidth="1"/>
    <col min="13062" max="13062" width="13.85546875" style="628" customWidth="1"/>
    <col min="13063" max="13067" width="16.5703125" style="628" customWidth="1"/>
    <col min="13068" max="13068" width="20.5703125" style="628" customWidth="1"/>
    <col min="13069" max="13069" width="21.140625" style="628" customWidth="1"/>
    <col min="13070" max="13070" width="9.5703125" style="628" customWidth="1"/>
    <col min="13071" max="13071" width="0.42578125" style="628" customWidth="1"/>
    <col min="13072" max="13078" width="6.42578125" style="628" customWidth="1"/>
    <col min="13079" max="13307" width="11.42578125" style="628"/>
    <col min="13308" max="13308" width="1" style="628" customWidth="1"/>
    <col min="13309" max="13309" width="4.28515625" style="628" customWidth="1"/>
    <col min="13310" max="13310" width="34.7109375" style="628" customWidth="1"/>
    <col min="13311" max="13311" width="0" style="628" hidden="1" customWidth="1"/>
    <col min="13312" max="13312" width="20" style="628" customWidth="1"/>
    <col min="13313" max="13313" width="20.85546875" style="628" customWidth="1"/>
    <col min="13314" max="13314" width="25" style="628" customWidth="1"/>
    <col min="13315" max="13315" width="18.7109375" style="628" customWidth="1"/>
    <col min="13316" max="13316" width="29.7109375" style="628" customWidth="1"/>
    <col min="13317" max="13317" width="13.42578125" style="628" customWidth="1"/>
    <col min="13318" max="13318" width="13.85546875" style="628" customWidth="1"/>
    <col min="13319" max="13323" width="16.5703125" style="628" customWidth="1"/>
    <col min="13324" max="13324" width="20.5703125" style="628" customWidth="1"/>
    <col min="13325" max="13325" width="21.140625" style="628" customWidth="1"/>
    <col min="13326" max="13326" width="9.5703125" style="628" customWidth="1"/>
    <col min="13327" max="13327" width="0.42578125" style="628" customWidth="1"/>
    <col min="13328" max="13334" width="6.42578125" style="628" customWidth="1"/>
    <col min="13335" max="13563" width="11.42578125" style="628"/>
    <col min="13564" max="13564" width="1" style="628" customWidth="1"/>
    <col min="13565" max="13565" width="4.28515625" style="628" customWidth="1"/>
    <col min="13566" max="13566" width="34.7109375" style="628" customWidth="1"/>
    <col min="13567" max="13567" width="0" style="628" hidden="1" customWidth="1"/>
    <col min="13568" max="13568" width="20" style="628" customWidth="1"/>
    <col min="13569" max="13569" width="20.85546875" style="628" customWidth="1"/>
    <col min="13570" max="13570" width="25" style="628" customWidth="1"/>
    <col min="13571" max="13571" width="18.7109375" style="628" customWidth="1"/>
    <col min="13572" max="13572" width="29.7109375" style="628" customWidth="1"/>
    <col min="13573" max="13573" width="13.42578125" style="628" customWidth="1"/>
    <col min="13574" max="13574" width="13.85546875" style="628" customWidth="1"/>
    <col min="13575" max="13579" width="16.5703125" style="628" customWidth="1"/>
    <col min="13580" max="13580" width="20.5703125" style="628" customWidth="1"/>
    <col min="13581" max="13581" width="21.140625" style="628" customWidth="1"/>
    <col min="13582" max="13582" width="9.5703125" style="628" customWidth="1"/>
    <col min="13583" max="13583" width="0.42578125" style="628" customWidth="1"/>
    <col min="13584" max="13590" width="6.42578125" style="628" customWidth="1"/>
    <col min="13591" max="13819" width="11.42578125" style="628"/>
    <col min="13820" max="13820" width="1" style="628" customWidth="1"/>
    <col min="13821" max="13821" width="4.28515625" style="628" customWidth="1"/>
    <col min="13822" max="13822" width="34.7109375" style="628" customWidth="1"/>
    <col min="13823" max="13823" width="0" style="628" hidden="1" customWidth="1"/>
    <col min="13824" max="13824" width="20" style="628" customWidth="1"/>
    <col min="13825" max="13825" width="20.85546875" style="628" customWidth="1"/>
    <col min="13826" max="13826" width="25" style="628" customWidth="1"/>
    <col min="13827" max="13827" width="18.7109375" style="628" customWidth="1"/>
    <col min="13828" max="13828" width="29.7109375" style="628" customWidth="1"/>
    <col min="13829" max="13829" width="13.42578125" style="628" customWidth="1"/>
    <col min="13830" max="13830" width="13.85546875" style="628" customWidth="1"/>
    <col min="13831" max="13835" width="16.5703125" style="628" customWidth="1"/>
    <col min="13836" max="13836" width="20.5703125" style="628" customWidth="1"/>
    <col min="13837" max="13837" width="21.140625" style="628" customWidth="1"/>
    <col min="13838" max="13838" width="9.5703125" style="628" customWidth="1"/>
    <col min="13839" max="13839" width="0.42578125" style="628" customWidth="1"/>
    <col min="13840" max="13846" width="6.42578125" style="628" customWidth="1"/>
    <col min="13847" max="14075" width="11.42578125" style="628"/>
    <col min="14076" max="14076" width="1" style="628" customWidth="1"/>
    <col min="14077" max="14077" width="4.28515625" style="628" customWidth="1"/>
    <col min="14078" max="14078" width="34.7109375" style="628" customWidth="1"/>
    <col min="14079" max="14079" width="0" style="628" hidden="1" customWidth="1"/>
    <col min="14080" max="14080" width="20" style="628" customWidth="1"/>
    <col min="14081" max="14081" width="20.85546875" style="628" customWidth="1"/>
    <col min="14082" max="14082" width="25" style="628" customWidth="1"/>
    <col min="14083" max="14083" width="18.7109375" style="628" customWidth="1"/>
    <col min="14084" max="14084" width="29.7109375" style="628" customWidth="1"/>
    <col min="14085" max="14085" width="13.42578125" style="628" customWidth="1"/>
    <col min="14086" max="14086" width="13.85546875" style="628" customWidth="1"/>
    <col min="14087" max="14091" width="16.5703125" style="628" customWidth="1"/>
    <col min="14092" max="14092" width="20.5703125" style="628" customWidth="1"/>
    <col min="14093" max="14093" width="21.140625" style="628" customWidth="1"/>
    <col min="14094" max="14094" width="9.5703125" style="628" customWidth="1"/>
    <col min="14095" max="14095" width="0.42578125" style="628" customWidth="1"/>
    <col min="14096" max="14102" width="6.42578125" style="628" customWidth="1"/>
    <col min="14103" max="14331" width="11.42578125" style="628"/>
    <col min="14332" max="14332" width="1" style="628" customWidth="1"/>
    <col min="14333" max="14333" width="4.28515625" style="628" customWidth="1"/>
    <col min="14334" max="14334" width="34.7109375" style="628" customWidth="1"/>
    <col min="14335" max="14335" width="0" style="628" hidden="1" customWidth="1"/>
    <col min="14336" max="14336" width="20" style="628" customWidth="1"/>
    <col min="14337" max="14337" width="20.85546875" style="628" customWidth="1"/>
    <col min="14338" max="14338" width="25" style="628" customWidth="1"/>
    <col min="14339" max="14339" width="18.7109375" style="628" customWidth="1"/>
    <col min="14340" max="14340" width="29.7109375" style="628" customWidth="1"/>
    <col min="14341" max="14341" width="13.42578125" style="628" customWidth="1"/>
    <col min="14342" max="14342" width="13.85546875" style="628" customWidth="1"/>
    <col min="14343" max="14347" width="16.5703125" style="628" customWidth="1"/>
    <col min="14348" max="14348" width="20.5703125" style="628" customWidth="1"/>
    <col min="14349" max="14349" width="21.140625" style="628" customWidth="1"/>
    <col min="14350" max="14350" width="9.5703125" style="628" customWidth="1"/>
    <col min="14351" max="14351" width="0.42578125" style="628" customWidth="1"/>
    <col min="14352" max="14358" width="6.42578125" style="628" customWidth="1"/>
    <col min="14359" max="14587" width="11.42578125" style="628"/>
    <col min="14588" max="14588" width="1" style="628" customWidth="1"/>
    <col min="14589" max="14589" width="4.28515625" style="628" customWidth="1"/>
    <col min="14590" max="14590" width="34.7109375" style="628" customWidth="1"/>
    <col min="14591" max="14591" width="0" style="628" hidden="1" customWidth="1"/>
    <col min="14592" max="14592" width="20" style="628" customWidth="1"/>
    <col min="14593" max="14593" width="20.85546875" style="628" customWidth="1"/>
    <col min="14594" max="14594" width="25" style="628" customWidth="1"/>
    <col min="14595" max="14595" width="18.7109375" style="628" customWidth="1"/>
    <col min="14596" max="14596" width="29.7109375" style="628" customWidth="1"/>
    <col min="14597" max="14597" width="13.42578125" style="628" customWidth="1"/>
    <col min="14598" max="14598" width="13.85546875" style="628" customWidth="1"/>
    <col min="14599" max="14603" width="16.5703125" style="628" customWidth="1"/>
    <col min="14604" max="14604" width="20.5703125" style="628" customWidth="1"/>
    <col min="14605" max="14605" width="21.140625" style="628" customWidth="1"/>
    <col min="14606" max="14606" width="9.5703125" style="628" customWidth="1"/>
    <col min="14607" max="14607" width="0.42578125" style="628" customWidth="1"/>
    <col min="14608" max="14614" width="6.42578125" style="628" customWidth="1"/>
    <col min="14615" max="14843" width="11.42578125" style="628"/>
    <col min="14844" max="14844" width="1" style="628" customWidth="1"/>
    <col min="14845" max="14845" width="4.28515625" style="628" customWidth="1"/>
    <col min="14846" max="14846" width="34.7109375" style="628" customWidth="1"/>
    <col min="14847" max="14847" width="0" style="628" hidden="1" customWidth="1"/>
    <col min="14848" max="14848" width="20" style="628" customWidth="1"/>
    <col min="14849" max="14849" width="20.85546875" style="628" customWidth="1"/>
    <col min="14850" max="14850" width="25" style="628" customWidth="1"/>
    <col min="14851" max="14851" width="18.7109375" style="628" customWidth="1"/>
    <col min="14852" max="14852" width="29.7109375" style="628" customWidth="1"/>
    <col min="14853" max="14853" width="13.42578125" style="628" customWidth="1"/>
    <col min="14854" max="14854" width="13.85546875" style="628" customWidth="1"/>
    <col min="14855" max="14859" width="16.5703125" style="628" customWidth="1"/>
    <col min="14860" max="14860" width="20.5703125" style="628" customWidth="1"/>
    <col min="14861" max="14861" width="21.140625" style="628" customWidth="1"/>
    <col min="14862" max="14862" width="9.5703125" style="628" customWidth="1"/>
    <col min="14863" max="14863" width="0.42578125" style="628" customWidth="1"/>
    <col min="14864" max="14870" width="6.42578125" style="628" customWidth="1"/>
    <col min="14871" max="15099" width="11.42578125" style="628"/>
    <col min="15100" max="15100" width="1" style="628" customWidth="1"/>
    <col min="15101" max="15101" width="4.28515625" style="628" customWidth="1"/>
    <col min="15102" max="15102" width="34.7109375" style="628" customWidth="1"/>
    <col min="15103" max="15103" width="0" style="628" hidden="1" customWidth="1"/>
    <col min="15104" max="15104" width="20" style="628" customWidth="1"/>
    <col min="15105" max="15105" width="20.85546875" style="628" customWidth="1"/>
    <col min="15106" max="15106" width="25" style="628" customWidth="1"/>
    <col min="15107" max="15107" width="18.7109375" style="628" customWidth="1"/>
    <col min="15108" max="15108" width="29.7109375" style="628" customWidth="1"/>
    <col min="15109" max="15109" width="13.42578125" style="628" customWidth="1"/>
    <col min="15110" max="15110" width="13.85546875" style="628" customWidth="1"/>
    <col min="15111" max="15115" width="16.5703125" style="628" customWidth="1"/>
    <col min="15116" max="15116" width="20.5703125" style="628" customWidth="1"/>
    <col min="15117" max="15117" width="21.140625" style="628" customWidth="1"/>
    <col min="15118" max="15118" width="9.5703125" style="628" customWidth="1"/>
    <col min="15119" max="15119" width="0.42578125" style="628" customWidth="1"/>
    <col min="15120" max="15126" width="6.42578125" style="628" customWidth="1"/>
    <col min="15127" max="15355" width="11.42578125" style="628"/>
    <col min="15356" max="15356" width="1" style="628" customWidth="1"/>
    <col min="15357" max="15357" width="4.28515625" style="628" customWidth="1"/>
    <col min="15358" max="15358" width="34.7109375" style="628" customWidth="1"/>
    <col min="15359" max="15359" width="0" style="628" hidden="1" customWidth="1"/>
    <col min="15360" max="15360" width="20" style="628" customWidth="1"/>
    <col min="15361" max="15361" width="20.85546875" style="628" customWidth="1"/>
    <col min="15362" max="15362" width="25" style="628" customWidth="1"/>
    <col min="15363" max="15363" width="18.7109375" style="628" customWidth="1"/>
    <col min="15364" max="15364" width="29.7109375" style="628" customWidth="1"/>
    <col min="15365" max="15365" width="13.42578125" style="628" customWidth="1"/>
    <col min="15366" max="15366" width="13.85546875" style="628" customWidth="1"/>
    <col min="15367" max="15371" width="16.5703125" style="628" customWidth="1"/>
    <col min="15372" max="15372" width="20.5703125" style="628" customWidth="1"/>
    <col min="15373" max="15373" width="21.140625" style="628" customWidth="1"/>
    <col min="15374" max="15374" width="9.5703125" style="628" customWidth="1"/>
    <col min="15375" max="15375" width="0.42578125" style="628" customWidth="1"/>
    <col min="15376" max="15382" width="6.42578125" style="628" customWidth="1"/>
    <col min="15383" max="15611" width="11.42578125" style="628"/>
    <col min="15612" max="15612" width="1" style="628" customWidth="1"/>
    <col min="15613" max="15613" width="4.28515625" style="628" customWidth="1"/>
    <col min="15614" max="15614" width="34.7109375" style="628" customWidth="1"/>
    <col min="15615" max="15615" width="0" style="628" hidden="1" customWidth="1"/>
    <col min="15616" max="15616" width="20" style="628" customWidth="1"/>
    <col min="15617" max="15617" width="20.85546875" style="628" customWidth="1"/>
    <col min="15618" max="15618" width="25" style="628" customWidth="1"/>
    <col min="15619" max="15619" width="18.7109375" style="628" customWidth="1"/>
    <col min="15620" max="15620" width="29.7109375" style="628" customWidth="1"/>
    <col min="15621" max="15621" width="13.42578125" style="628" customWidth="1"/>
    <col min="15622" max="15622" width="13.85546875" style="628" customWidth="1"/>
    <col min="15623" max="15627" width="16.5703125" style="628" customWidth="1"/>
    <col min="15628" max="15628" width="20.5703125" style="628" customWidth="1"/>
    <col min="15629" max="15629" width="21.140625" style="628" customWidth="1"/>
    <col min="15630" max="15630" width="9.5703125" style="628" customWidth="1"/>
    <col min="15631" max="15631" width="0.42578125" style="628" customWidth="1"/>
    <col min="15632" max="15638" width="6.42578125" style="628" customWidth="1"/>
    <col min="15639" max="15867" width="11.42578125" style="628"/>
    <col min="15868" max="15868" width="1" style="628" customWidth="1"/>
    <col min="15869" max="15869" width="4.28515625" style="628" customWidth="1"/>
    <col min="15870" max="15870" width="34.7109375" style="628" customWidth="1"/>
    <col min="15871" max="15871" width="0" style="628" hidden="1" customWidth="1"/>
    <col min="15872" max="15872" width="20" style="628" customWidth="1"/>
    <col min="15873" max="15873" width="20.85546875" style="628" customWidth="1"/>
    <col min="15874" max="15874" width="25" style="628" customWidth="1"/>
    <col min="15875" max="15875" width="18.7109375" style="628" customWidth="1"/>
    <col min="15876" max="15876" width="29.7109375" style="628" customWidth="1"/>
    <col min="15877" max="15877" width="13.42578125" style="628" customWidth="1"/>
    <col min="15878" max="15878" width="13.85546875" style="628" customWidth="1"/>
    <col min="15879" max="15883" width="16.5703125" style="628" customWidth="1"/>
    <col min="15884" max="15884" width="20.5703125" style="628" customWidth="1"/>
    <col min="15885" max="15885" width="21.140625" style="628" customWidth="1"/>
    <col min="15886" max="15886" width="9.5703125" style="628" customWidth="1"/>
    <col min="15887" max="15887" width="0.42578125" style="628" customWidth="1"/>
    <col min="15888" max="15894" width="6.42578125" style="628" customWidth="1"/>
    <col min="15895" max="16123" width="11.42578125" style="628"/>
    <col min="16124" max="16124" width="1" style="628" customWidth="1"/>
    <col min="16125" max="16125" width="4.28515625" style="628" customWidth="1"/>
    <col min="16126" max="16126" width="34.7109375" style="628" customWidth="1"/>
    <col min="16127" max="16127" width="0" style="628" hidden="1" customWidth="1"/>
    <col min="16128" max="16128" width="20" style="628" customWidth="1"/>
    <col min="16129" max="16129" width="20.85546875" style="628" customWidth="1"/>
    <col min="16130" max="16130" width="25" style="628" customWidth="1"/>
    <col min="16131" max="16131" width="18.7109375" style="628" customWidth="1"/>
    <col min="16132" max="16132" width="29.7109375" style="628" customWidth="1"/>
    <col min="16133" max="16133" width="13.42578125" style="628" customWidth="1"/>
    <col min="16134" max="16134" width="13.85546875" style="628" customWidth="1"/>
    <col min="16135" max="16139" width="16.5703125" style="628" customWidth="1"/>
    <col min="16140" max="16140" width="20.5703125" style="628" customWidth="1"/>
    <col min="16141" max="16141" width="21.140625" style="628" customWidth="1"/>
    <col min="16142" max="16142" width="9.5703125" style="628" customWidth="1"/>
    <col min="16143" max="16143" width="0.42578125" style="628" customWidth="1"/>
    <col min="16144" max="16150" width="6.42578125" style="628" customWidth="1"/>
    <col min="16151" max="16371" width="11.42578125" style="628"/>
    <col min="16372" max="16384" width="11.42578125" style="628" customWidth="1"/>
  </cols>
  <sheetData>
    <row r="2" spans="1:16" ht="26.25" x14ac:dyDescent="0.25">
      <c r="B2" s="1151" t="s">
        <v>2</v>
      </c>
      <c r="C2" s="1152"/>
      <c r="D2" s="1152"/>
      <c r="E2" s="1152"/>
      <c r="F2" s="1152"/>
      <c r="G2" s="1152"/>
      <c r="H2" s="1152"/>
      <c r="I2" s="1152"/>
      <c r="J2" s="1152"/>
      <c r="K2" s="1152"/>
      <c r="L2" s="1152"/>
      <c r="M2" s="1152"/>
      <c r="N2" s="1152"/>
      <c r="O2" s="1152"/>
      <c r="P2" s="1152"/>
    </row>
    <row r="4" spans="1:16" ht="26.25" x14ac:dyDescent="0.25">
      <c r="B4" s="1157" t="s">
        <v>3</v>
      </c>
      <c r="C4" s="1157"/>
      <c r="D4" s="1157"/>
      <c r="E4" s="1157"/>
      <c r="F4" s="1157"/>
      <c r="G4" s="1157"/>
      <c r="H4" s="1157"/>
      <c r="I4" s="1157"/>
      <c r="J4" s="1157"/>
      <c r="K4" s="1157"/>
      <c r="L4" s="1157"/>
      <c r="M4" s="1157"/>
      <c r="N4" s="1157"/>
      <c r="O4" s="1157"/>
      <c r="P4" s="1157"/>
    </row>
    <row r="5" spans="1:16" customFormat="1" ht="21" x14ac:dyDescent="0.35">
      <c r="A5" s="1158" t="s">
        <v>4</v>
      </c>
      <c r="B5" s="1158"/>
      <c r="C5" s="1158"/>
      <c r="D5" s="1158"/>
      <c r="E5" s="1158"/>
      <c r="F5" s="1158"/>
      <c r="G5" s="1158"/>
      <c r="H5" s="1158"/>
      <c r="I5" s="1158"/>
      <c r="J5" s="1158"/>
      <c r="K5" s="1158"/>
      <c r="L5" s="1158"/>
    </row>
    <row r="6" spans="1:16" ht="15.75" thickBot="1" x14ac:dyDescent="0.3"/>
    <row r="7" spans="1:16" ht="21.75" thickBot="1" x14ac:dyDescent="0.3">
      <c r="B7" s="298" t="s">
        <v>5</v>
      </c>
      <c r="C7" s="1118" t="s">
        <v>774</v>
      </c>
      <c r="D7" s="1118"/>
      <c r="E7" s="1118"/>
      <c r="F7" s="1118"/>
      <c r="G7" s="1118"/>
      <c r="H7" s="1118"/>
      <c r="I7" s="1118"/>
      <c r="J7" s="1118"/>
      <c r="K7" s="1118"/>
      <c r="L7" s="1118"/>
      <c r="M7" s="1118"/>
      <c r="N7" s="1119"/>
    </row>
    <row r="8" spans="1:16" ht="16.5" thickBot="1" x14ac:dyDescent="0.3">
      <c r="B8" s="299" t="s">
        <v>6</v>
      </c>
      <c r="C8" s="1118"/>
      <c r="D8" s="1118"/>
      <c r="E8" s="1118"/>
      <c r="F8" s="1118"/>
      <c r="G8" s="1118"/>
      <c r="H8" s="1118"/>
      <c r="I8" s="1118"/>
      <c r="J8" s="1118"/>
      <c r="K8" s="1118"/>
      <c r="L8" s="1118"/>
      <c r="M8" s="1118"/>
      <c r="N8" s="1119"/>
    </row>
    <row r="9" spans="1:16" ht="16.5" thickBot="1" x14ac:dyDescent="0.3">
      <c r="B9" s="299" t="s">
        <v>7</v>
      </c>
      <c r="C9" s="1118"/>
      <c r="D9" s="1118"/>
      <c r="E9" s="1118"/>
      <c r="F9" s="1118"/>
      <c r="G9" s="1118"/>
      <c r="H9" s="1118"/>
      <c r="I9" s="1118"/>
      <c r="J9" s="1118"/>
      <c r="K9" s="1118"/>
      <c r="L9" s="1118"/>
      <c r="M9" s="1118"/>
      <c r="N9" s="1119"/>
    </row>
    <row r="10" spans="1:16" ht="16.5" thickBot="1" x14ac:dyDescent="0.3">
      <c r="B10" s="299" t="s">
        <v>8</v>
      </c>
      <c r="C10" s="1118"/>
      <c r="D10" s="1118"/>
      <c r="E10" s="1118"/>
      <c r="F10" s="1118"/>
      <c r="G10" s="1118"/>
      <c r="H10" s="1118"/>
      <c r="I10" s="1118"/>
      <c r="J10" s="1118"/>
      <c r="K10" s="1118"/>
      <c r="L10" s="1118"/>
      <c r="M10" s="1118"/>
      <c r="N10" s="1119"/>
    </row>
    <row r="11" spans="1:16" ht="16.5" thickBot="1" x14ac:dyDescent="0.3">
      <c r="B11" s="299" t="s">
        <v>9</v>
      </c>
      <c r="C11" s="1154">
        <v>8</v>
      </c>
      <c r="D11" s="1154"/>
      <c r="E11" s="1155"/>
      <c r="F11" s="629"/>
      <c r="G11" s="629"/>
      <c r="H11" s="629"/>
      <c r="I11" s="629"/>
      <c r="J11" s="629"/>
      <c r="K11" s="629"/>
      <c r="L11" s="629"/>
      <c r="M11" s="629"/>
      <c r="N11" s="630"/>
    </row>
    <row r="12" spans="1:16" ht="16.5" thickBot="1" x14ac:dyDescent="0.3">
      <c r="B12" s="300" t="s">
        <v>10</v>
      </c>
      <c r="C12" s="301">
        <v>42022</v>
      </c>
      <c r="D12" s="509"/>
      <c r="E12" s="509"/>
      <c r="F12" s="509"/>
      <c r="G12" s="509"/>
      <c r="H12" s="509"/>
      <c r="I12" s="509"/>
      <c r="J12" s="509"/>
      <c r="K12" s="509"/>
      <c r="L12" s="509"/>
      <c r="M12" s="509"/>
      <c r="N12" s="510"/>
    </row>
    <row r="13" spans="1:16" ht="15.75" x14ac:dyDescent="0.25">
      <c r="B13" s="302"/>
      <c r="C13" s="303"/>
      <c r="D13" s="304"/>
      <c r="E13" s="304"/>
      <c r="F13" s="304"/>
      <c r="G13" s="304"/>
      <c r="H13" s="304"/>
      <c r="I13" s="631"/>
      <c r="J13" s="631"/>
      <c r="K13" s="631"/>
      <c r="L13" s="631"/>
      <c r="M13" s="631"/>
      <c r="N13" s="304"/>
    </row>
    <row r="14" spans="1:16" x14ac:dyDescent="0.25">
      <c r="I14" s="631"/>
      <c r="J14" s="631"/>
      <c r="K14" s="631"/>
      <c r="L14" s="631"/>
      <c r="M14" s="631"/>
      <c r="N14" s="632"/>
    </row>
    <row r="15" spans="1:16" ht="15" customHeight="1" x14ac:dyDescent="0.25">
      <c r="B15" s="1122" t="s">
        <v>11</v>
      </c>
      <c r="C15" s="1122"/>
      <c r="D15" s="633" t="s">
        <v>12</v>
      </c>
      <c r="E15" s="633" t="s">
        <v>13</v>
      </c>
      <c r="F15" s="633" t="s">
        <v>14</v>
      </c>
      <c r="I15" s="305"/>
      <c r="J15" s="305"/>
      <c r="K15" s="305"/>
      <c r="L15" s="305"/>
      <c r="M15" s="305"/>
      <c r="N15" s="632"/>
    </row>
    <row r="16" spans="1:16" x14ac:dyDescent="0.25">
      <c r="B16" s="1122"/>
      <c r="C16" s="1122"/>
      <c r="D16" s="633">
        <v>8</v>
      </c>
      <c r="E16" s="634">
        <v>204278900</v>
      </c>
      <c r="F16" s="634">
        <v>70</v>
      </c>
      <c r="I16" s="306"/>
      <c r="J16" s="306"/>
      <c r="K16" s="306"/>
      <c r="L16" s="306"/>
      <c r="M16" s="306"/>
      <c r="N16" s="632"/>
    </row>
    <row r="17" spans="1:14" x14ac:dyDescent="0.25">
      <c r="B17" s="1122"/>
      <c r="C17" s="1122"/>
      <c r="D17" s="633"/>
      <c r="E17" s="634"/>
      <c r="F17" s="634"/>
      <c r="I17" s="306"/>
      <c r="J17" s="306"/>
      <c r="K17" s="306"/>
      <c r="L17" s="306"/>
      <c r="M17" s="306"/>
      <c r="N17" s="632"/>
    </row>
    <row r="18" spans="1:14" x14ac:dyDescent="0.25">
      <c r="B18" s="1122"/>
      <c r="C18" s="1122"/>
      <c r="D18" s="633"/>
      <c r="E18" s="634"/>
      <c r="F18" s="634"/>
      <c r="I18" s="306"/>
      <c r="J18" s="306"/>
      <c r="K18" s="306"/>
      <c r="L18" s="306"/>
      <c r="M18" s="306"/>
      <c r="N18" s="632"/>
    </row>
    <row r="19" spans="1:14" x14ac:dyDescent="0.25">
      <c r="B19" s="1122"/>
      <c r="C19" s="1122"/>
      <c r="D19" s="633"/>
      <c r="E19" s="635"/>
      <c r="F19" s="634"/>
      <c r="H19" s="307"/>
      <c r="I19" s="306"/>
      <c r="J19" s="306"/>
      <c r="K19" s="306"/>
      <c r="L19" s="306"/>
      <c r="M19" s="306"/>
      <c r="N19" s="636"/>
    </row>
    <row r="20" spans="1:14" x14ac:dyDescent="0.25">
      <c r="B20" s="1122"/>
      <c r="C20" s="1122"/>
      <c r="D20" s="633"/>
      <c r="E20" s="635"/>
      <c r="F20" s="634"/>
      <c r="H20" s="307"/>
      <c r="I20" s="308"/>
      <c r="J20" s="308"/>
      <c r="K20" s="308"/>
      <c r="L20" s="308"/>
      <c r="M20" s="308"/>
      <c r="N20" s="636"/>
    </row>
    <row r="21" spans="1:14" x14ac:dyDescent="0.25">
      <c r="B21" s="1122"/>
      <c r="C21" s="1122"/>
      <c r="D21" s="633"/>
      <c r="E21" s="635"/>
      <c r="F21" s="634"/>
      <c r="H21" s="307"/>
      <c r="I21" s="631"/>
      <c r="J21" s="631"/>
      <c r="K21" s="631"/>
      <c r="L21" s="631"/>
      <c r="M21" s="631"/>
      <c r="N21" s="636"/>
    </row>
    <row r="22" spans="1:14" x14ac:dyDescent="0.25">
      <c r="B22" s="1122"/>
      <c r="C22" s="1122"/>
      <c r="D22" s="633"/>
      <c r="E22" s="635"/>
      <c r="F22" s="634"/>
      <c r="H22" s="307"/>
      <c r="I22" s="631"/>
      <c r="J22" s="631"/>
      <c r="K22" s="631"/>
      <c r="L22" s="631"/>
      <c r="M22" s="631"/>
      <c r="N22" s="636"/>
    </row>
    <row r="23" spans="1:14" ht="15.75" thickBot="1" x14ac:dyDescent="0.3">
      <c r="B23" s="1123" t="s">
        <v>15</v>
      </c>
      <c r="C23" s="1124"/>
      <c r="D23" s="633"/>
      <c r="E23" s="637">
        <f>SUM(E16:E22)</f>
        <v>204278900</v>
      </c>
      <c r="F23" s="634">
        <f>SUM(F16:F22)</f>
        <v>70</v>
      </c>
      <c r="H23" s="307"/>
      <c r="I23" s="631"/>
      <c r="J23" s="631"/>
      <c r="K23" s="631"/>
      <c r="L23" s="631"/>
      <c r="M23" s="631"/>
      <c r="N23" s="636"/>
    </row>
    <row r="24" spans="1:14" ht="45.75" thickBot="1" x14ac:dyDescent="0.3">
      <c r="A24" s="638"/>
      <c r="B24" s="639" t="s">
        <v>16</v>
      </c>
      <c r="C24" s="639" t="s">
        <v>17</v>
      </c>
      <c r="E24" s="305"/>
      <c r="F24" s="305"/>
      <c r="G24" s="305"/>
      <c r="H24" s="305"/>
      <c r="I24" s="640"/>
      <c r="J24" s="640"/>
      <c r="K24" s="640"/>
      <c r="L24" s="640"/>
      <c r="M24" s="640"/>
    </row>
    <row r="25" spans="1:14" ht="15.75" thickBot="1" x14ac:dyDescent="0.3">
      <c r="A25" s="641">
        <v>1</v>
      </c>
      <c r="C25" s="642">
        <f>+F23*80%</f>
        <v>56</v>
      </c>
      <c r="D25" s="643"/>
      <c r="E25" s="644">
        <f>E23</f>
        <v>204278900</v>
      </c>
      <c r="F25" s="309"/>
      <c r="G25" s="309"/>
      <c r="H25" s="309"/>
      <c r="I25" s="645"/>
      <c r="J25" s="645"/>
      <c r="K25" s="645"/>
      <c r="L25" s="645"/>
      <c r="M25" s="645"/>
    </row>
    <row r="26" spans="1:14" x14ac:dyDescent="0.25">
      <c r="A26" s="646"/>
      <c r="C26" s="310"/>
      <c r="D26" s="306"/>
      <c r="E26" s="311"/>
      <c r="F26" s="309"/>
      <c r="G26" s="309"/>
      <c r="H26" s="309"/>
      <c r="I26" s="645"/>
      <c r="J26" s="645"/>
      <c r="K26" s="645"/>
      <c r="L26" s="645"/>
      <c r="M26" s="645"/>
    </row>
    <row r="27" spans="1:14" x14ac:dyDescent="0.25">
      <c r="A27" s="646"/>
      <c r="C27" s="310"/>
      <c r="D27" s="306"/>
      <c r="E27" s="311"/>
      <c r="F27" s="309"/>
      <c r="G27" s="309"/>
      <c r="H27" s="309"/>
      <c r="I27" s="645"/>
      <c r="J27" s="645"/>
      <c r="K27" s="645"/>
      <c r="L27" s="645"/>
      <c r="M27" s="645"/>
    </row>
    <row r="28" spans="1:14" x14ac:dyDescent="0.25">
      <c r="A28" s="646"/>
      <c r="B28" s="647" t="s">
        <v>18</v>
      </c>
      <c r="C28"/>
      <c r="D28"/>
      <c r="E28"/>
      <c r="F28"/>
      <c r="G28"/>
      <c r="H28"/>
      <c r="I28" s="631"/>
      <c r="J28" s="631"/>
      <c r="K28" s="631"/>
      <c r="L28" s="631"/>
      <c r="M28" s="631"/>
      <c r="N28" s="632"/>
    </row>
    <row r="29" spans="1:14" x14ac:dyDescent="0.25">
      <c r="A29" s="646"/>
      <c r="B29"/>
      <c r="C29"/>
      <c r="D29"/>
      <c r="E29"/>
      <c r="F29"/>
      <c r="G29"/>
      <c r="H29"/>
      <c r="I29" s="631"/>
      <c r="J29" s="631"/>
      <c r="K29" s="631"/>
      <c r="L29" s="631"/>
      <c r="M29" s="631"/>
      <c r="N29" s="632"/>
    </row>
    <row r="30" spans="1:14" x14ac:dyDescent="0.25">
      <c r="A30" s="646"/>
      <c r="B30" s="658" t="s">
        <v>19</v>
      </c>
      <c r="C30" s="658" t="s">
        <v>0</v>
      </c>
      <c r="D30" s="658" t="s">
        <v>20</v>
      </c>
      <c r="E30" s="1176" t="s">
        <v>21</v>
      </c>
      <c r="F30" s="1176"/>
      <c r="G30"/>
      <c r="H30"/>
      <c r="I30" s="631"/>
      <c r="J30" s="631"/>
      <c r="K30" s="631"/>
      <c r="L30" s="631"/>
      <c r="M30" s="631"/>
      <c r="N30" s="632"/>
    </row>
    <row r="31" spans="1:14" x14ac:dyDescent="0.25">
      <c r="A31" s="646"/>
      <c r="B31" s="654" t="s">
        <v>22</v>
      </c>
      <c r="C31" s="655" t="s">
        <v>23</v>
      </c>
      <c r="D31" s="655"/>
      <c r="E31" s="1110"/>
      <c r="F31" s="1110"/>
      <c r="G31"/>
      <c r="H31"/>
      <c r="I31" s="631"/>
      <c r="J31" s="631"/>
      <c r="K31" s="631"/>
      <c r="L31" s="631"/>
      <c r="M31" s="631"/>
      <c r="N31" s="632"/>
    </row>
    <row r="32" spans="1:14" x14ac:dyDescent="0.25">
      <c r="A32" s="646"/>
      <c r="B32" s="312" t="s">
        <v>24</v>
      </c>
      <c r="C32" s="523" t="s">
        <v>23</v>
      </c>
      <c r="D32" s="523"/>
      <c r="E32" s="1110"/>
      <c r="F32" s="1110"/>
      <c r="G32"/>
      <c r="H32"/>
      <c r="I32" s="631"/>
      <c r="J32" s="631"/>
      <c r="K32" s="631"/>
      <c r="L32" s="631"/>
      <c r="M32" s="631"/>
      <c r="N32" s="632"/>
    </row>
    <row r="33" spans="1:14" x14ac:dyDescent="0.25">
      <c r="A33" s="646"/>
      <c r="B33" s="654" t="s">
        <v>25</v>
      </c>
      <c r="C33" s="655" t="s">
        <v>23</v>
      </c>
      <c r="D33" s="657"/>
      <c r="E33" s="1110"/>
      <c r="F33" s="1110"/>
      <c r="G33"/>
      <c r="H33"/>
      <c r="I33" s="631"/>
      <c r="J33" s="631"/>
      <c r="K33" s="631"/>
      <c r="L33" s="631"/>
      <c r="M33" s="631"/>
      <c r="N33" s="632"/>
    </row>
    <row r="34" spans="1:14" ht="169.5" customHeight="1" x14ac:dyDescent="0.25">
      <c r="A34" s="688"/>
      <c r="B34" s="654" t="s">
        <v>26</v>
      </c>
      <c r="C34" s="655" t="s">
        <v>23</v>
      </c>
      <c r="D34" s="654"/>
      <c r="E34" s="1110" t="s">
        <v>775</v>
      </c>
      <c r="F34" s="1110"/>
      <c r="G34"/>
      <c r="H34"/>
      <c r="I34" s="631"/>
      <c r="J34" s="631"/>
      <c r="K34" s="631"/>
      <c r="L34" s="631"/>
      <c r="M34" s="631"/>
      <c r="N34" s="632"/>
    </row>
    <row r="35" spans="1:14" x14ac:dyDescent="0.25">
      <c r="A35" s="646"/>
      <c r="B35"/>
      <c r="C35"/>
      <c r="D35"/>
      <c r="E35"/>
      <c r="F35"/>
      <c r="G35"/>
      <c r="H35"/>
      <c r="I35" s="631"/>
      <c r="J35" s="631"/>
      <c r="K35" s="631"/>
      <c r="L35" s="631"/>
      <c r="M35" s="631"/>
      <c r="N35" s="632"/>
    </row>
    <row r="36" spans="1:14" x14ac:dyDescent="0.25">
      <c r="A36" s="646"/>
      <c r="B36"/>
      <c r="C36"/>
      <c r="D36"/>
      <c r="E36"/>
      <c r="F36"/>
      <c r="G36"/>
      <c r="H36"/>
      <c r="I36" s="631"/>
      <c r="J36" s="631"/>
      <c r="K36" s="631"/>
      <c r="L36" s="631"/>
      <c r="M36" s="631"/>
      <c r="N36" s="632"/>
    </row>
    <row r="37" spans="1:14" x14ac:dyDescent="0.25">
      <c r="A37" s="646"/>
      <c r="B37" s="647" t="s">
        <v>27</v>
      </c>
      <c r="C37"/>
      <c r="D37"/>
      <c r="E37"/>
      <c r="F37"/>
      <c r="G37"/>
      <c r="H37"/>
      <c r="I37" s="631"/>
      <c r="J37" s="631"/>
      <c r="K37" s="631"/>
      <c r="L37" s="631"/>
      <c r="M37" s="631"/>
      <c r="N37" s="632"/>
    </row>
    <row r="38" spans="1:14" x14ac:dyDescent="0.25">
      <c r="A38" s="646"/>
      <c r="B38"/>
      <c r="C38"/>
      <c r="D38"/>
      <c r="E38"/>
      <c r="F38"/>
      <c r="G38"/>
      <c r="H38"/>
      <c r="I38" s="631"/>
      <c r="J38" s="631"/>
      <c r="K38" s="631"/>
      <c r="L38" s="631"/>
      <c r="M38" s="631"/>
      <c r="N38" s="632"/>
    </row>
    <row r="39" spans="1:14" x14ac:dyDescent="0.25">
      <c r="A39" s="646"/>
      <c r="B39"/>
      <c r="C39"/>
      <c r="D39"/>
      <c r="E39"/>
      <c r="F39"/>
      <c r="G39"/>
      <c r="H39"/>
      <c r="I39" s="631"/>
      <c r="J39" s="631"/>
      <c r="K39" s="631"/>
      <c r="L39" s="631"/>
      <c r="M39" s="631"/>
      <c r="N39" s="632"/>
    </row>
    <row r="40" spans="1:14" x14ac:dyDescent="0.25">
      <c r="A40" s="646"/>
      <c r="B40" s="658" t="s">
        <v>19</v>
      </c>
      <c r="C40" s="658" t="s">
        <v>28</v>
      </c>
      <c r="D40" s="659" t="s">
        <v>29</v>
      </c>
      <c r="E40" s="659" t="s">
        <v>30</v>
      </c>
      <c r="F40"/>
      <c r="G40"/>
      <c r="H40"/>
      <c r="I40" s="631"/>
      <c r="J40" s="631"/>
      <c r="K40" s="631"/>
      <c r="L40" s="631"/>
      <c r="M40" s="631"/>
      <c r="N40" s="632"/>
    </row>
    <row r="41" spans="1:14" ht="42.75" x14ac:dyDescent="0.25">
      <c r="A41" s="646"/>
      <c r="B41" s="660" t="s">
        <v>31</v>
      </c>
      <c r="C41" s="661">
        <v>40</v>
      </c>
      <c r="D41" s="655">
        <v>0</v>
      </c>
      <c r="E41" s="1125">
        <f>+D41+D42</f>
        <v>0</v>
      </c>
      <c r="F41"/>
      <c r="G41"/>
      <c r="H41"/>
      <c r="I41" s="631"/>
      <c r="J41" s="631"/>
      <c r="K41" s="631"/>
      <c r="L41" s="631"/>
      <c r="M41" s="631"/>
      <c r="N41" s="632"/>
    </row>
    <row r="42" spans="1:14" ht="71.25" x14ac:dyDescent="0.25">
      <c r="A42" s="646"/>
      <c r="B42" s="660" t="s">
        <v>32</v>
      </c>
      <c r="C42" s="661">
        <v>60</v>
      </c>
      <c r="D42" s="655">
        <v>0</v>
      </c>
      <c r="E42" s="1126"/>
      <c r="F42"/>
      <c r="G42"/>
      <c r="H42"/>
      <c r="I42" s="631"/>
      <c r="J42" s="631"/>
      <c r="K42" s="631"/>
      <c r="L42" s="631"/>
      <c r="M42" s="631"/>
      <c r="N42" s="632"/>
    </row>
    <row r="43" spans="1:14" x14ac:dyDescent="0.25">
      <c r="A43" s="646"/>
      <c r="C43" s="310"/>
      <c r="D43" s="306"/>
      <c r="E43" s="311"/>
      <c r="F43" s="309"/>
      <c r="G43" s="309"/>
      <c r="H43" s="309"/>
      <c r="I43" s="645"/>
      <c r="J43" s="645"/>
      <c r="K43" s="645"/>
      <c r="L43" s="645"/>
      <c r="M43" s="645"/>
    </row>
    <row r="44" spans="1:14" x14ac:dyDescent="0.25">
      <c r="A44" s="646"/>
      <c r="C44" s="310"/>
      <c r="D44" s="306"/>
      <c r="E44" s="311"/>
      <c r="F44" s="309"/>
      <c r="G44" s="309"/>
      <c r="H44" s="309"/>
      <c r="I44" s="645"/>
      <c r="J44" s="645"/>
      <c r="K44" s="645"/>
      <c r="L44" s="645"/>
      <c r="M44" s="645"/>
    </row>
    <row r="45" spans="1:14" x14ac:dyDescent="0.25">
      <c r="A45" s="646"/>
      <c r="C45" s="310"/>
      <c r="D45" s="306"/>
      <c r="E45" s="311"/>
      <c r="F45" s="309"/>
      <c r="G45" s="309"/>
      <c r="H45" s="309"/>
      <c r="I45" s="645"/>
      <c r="J45" s="645"/>
      <c r="K45" s="645"/>
      <c r="L45" s="645"/>
      <c r="M45" s="645"/>
    </row>
    <row r="46" spans="1:14" ht="15.75" customHeight="1" thickBot="1" x14ac:dyDescent="0.3">
      <c r="M46" s="1127" t="s">
        <v>485</v>
      </c>
      <c r="N46" s="1127"/>
    </row>
    <row r="47" spans="1:14" x14ac:dyDescent="0.25">
      <c r="B47" s="662" t="s">
        <v>33</v>
      </c>
      <c r="M47" s="663"/>
      <c r="N47" s="663"/>
    </row>
    <row r="48" spans="1:14" ht="15.75" thickBot="1" x14ac:dyDescent="0.3">
      <c r="M48" s="663"/>
      <c r="N48" s="663"/>
    </row>
    <row r="49" spans="1:26" s="631" customFormat="1" ht="60" x14ac:dyDescent="0.25">
      <c r="B49" s="664" t="s">
        <v>34</v>
      </c>
      <c r="C49" s="664" t="s">
        <v>35</v>
      </c>
      <c r="D49" s="664" t="s">
        <v>36</v>
      </c>
      <c r="E49" s="664" t="s">
        <v>37</v>
      </c>
      <c r="F49" s="664" t="s">
        <v>38</v>
      </c>
      <c r="G49" s="664" t="s">
        <v>39</v>
      </c>
      <c r="H49" s="664" t="s">
        <v>40</v>
      </c>
      <c r="I49" s="664" t="s">
        <v>41</v>
      </c>
      <c r="J49" s="664" t="s">
        <v>42</v>
      </c>
      <c r="K49" s="664" t="s">
        <v>43</v>
      </c>
      <c r="L49" s="664" t="s">
        <v>44</v>
      </c>
      <c r="M49" s="665" t="s">
        <v>45</v>
      </c>
      <c r="N49" s="664" t="s">
        <v>46</v>
      </c>
      <c r="O49" s="664" t="s">
        <v>47</v>
      </c>
      <c r="P49" s="666" t="s">
        <v>48</v>
      </c>
      <c r="Q49" s="666" t="s">
        <v>49</v>
      </c>
    </row>
    <row r="50" spans="1:26" s="327" customFormat="1" ht="107.25" customHeight="1" x14ac:dyDescent="0.25">
      <c r="A50" s="316">
        <v>1</v>
      </c>
      <c r="B50" s="317" t="s">
        <v>774</v>
      </c>
      <c r="C50" s="317" t="s">
        <v>774</v>
      </c>
      <c r="D50" s="317" t="s">
        <v>683</v>
      </c>
      <c r="E50" s="317" t="s">
        <v>776</v>
      </c>
      <c r="F50" s="318" t="s">
        <v>0</v>
      </c>
      <c r="G50" s="319" t="s">
        <v>50</v>
      </c>
      <c r="H50" s="320">
        <v>41091</v>
      </c>
      <c r="I50" s="320">
        <v>41121</v>
      </c>
      <c r="J50" s="321" t="s">
        <v>20</v>
      </c>
      <c r="K50" s="322">
        <f>(I50-H50)/30</f>
        <v>1</v>
      </c>
      <c r="L50" s="322">
        <v>0</v>
      </c>
      <c r="M50" s="323">
        <v>70</v>
      </c>
      <c r="N50" s="324" t="s">
        <v>50</v>
      </c>
      <c r="O50" s="325">
        <v>17067517</v>
      </c>
      <c r="P50" s="328">
        <v>54</v>
      </c>
      <c r="Q50" s="237" t="s">
        <v>686</v>
      </c>
      <c r="R50" s="326"/>
      <c r="S50" s="326"/>
      <c r="T50" s="326"/>
      <c r="U50" s="326"/>
      <c r="V50" s="326"/>
      <c r="W50" s="326"/>
      <c r="X50" s="326"/>
      <c r="Y50" s="326"/>
      <c r="Z50" s="326"/>
    </row>
    <row r="51" spans="1:26" s="327" customFormat="1" ht="110.25" customHeight="1" x14ac:dyDescent="0.25">
      <c r="A51" s="316">
        <v>2</v>
      </c>
      <c r="B51" s="317" t="s">
        <v>774</v>
      </c>
      <c r="C51" s="317" t="s">
        <v>774</v>
      </c>
      <c r="D51" s="317" t="s">
        <v>683</v>
      </c>
      <c r="E51" s="317" t="s">
        <v>777</v>
      </c>
      <c r="F51" s="318" t="s">
        <v>0</v>
      </c>
      <c r="G51" s="319" t="s">
        <v>50</v>
      </c>
      <c r="H51" s="320">
        <v>41246</v>
      </c>
      <c r="I51" s="320">
        <v>41988</v>
      </c>
      <c r="J51" s="321" t="s">
        <v>20</v>
      </c>
      <c r="K51" s="322">
        <f>(I51-H51)/30</f>
        <v>24.733333333333334</v>
      </c>
      <c r="L51" s="322">
        <v>0</v>
      </c>
      <c r="M51" s="323">
        <v>70</v>
      </c>
      <c r="N51" s="324" t="s">
        <v>50</v>
      </c>
      <c r="O51" s="325">
        <f>310143050+54197640+26693450</f>
        <v>391034140</v>
      </c>
      <c r="P51" s="328" t="s">
        <v>778</v>
      </c>
      <c r="Q51" s="237" t="s">
        <v>686</v>
      </c>
      <c r="R51" s="326"/>
      <c r="S51" s="326"/>
      <c r="T51" s="326"/>
      <c r="U51" s="326"/>
      <c r="V51" s="326"/>
      <c r="W51" s="326"/>
      <c r="X51" s="326"/>
      <c r="Y51" s="326"/>
      <c r="Z51" s="326"/>
    </row>
    <row r="52" spans="1:26" s="327" customFormat="1" x14ac:dyDescent="0.25">
      <c r="A52" s="316"/>
      <c r="B52" s="329" t="s">
        <v>30</v>
      </c>
      <c r="C52" s="330"/>
      <c r="D52" s="317"/>
      <c r="E52" s="331"/>
      <c r="F52" s="332"/>
      <c r="G52" s="332"/>
      <c r="H52" s="332"/>
      <c r="I52" s="321"/>
      <c r="J52" s="321"/>
      <c r="K52" s="333">
        <f>SUM(K50:K51)</f>
        <v>25.733333333333334</v>
      </c>
      <c r="L52" s="334"/>
      <c r="M52" s="333">
        <v>70</v>
      </c>
      <c r="N52" s="334">
        <f>SUM(N50:N51)</f>
        <v>0</v>
      </c>
      <c r="O52" s="328"/>
      <c r="P52" s="328"/>
      <c r="Q52" s="524"/>
    </row>
    <row r="53" spans="1:26" s="335" customFormat="1" x14ac:dyDescent="0.25">
      <c r="E53" s="336"/>
      <c r="K53" s="337"/>
    </row>
    <row r="54" spans="1:26" s="335" customFormat="1" x14ac:dyDescent="0.25">
      <c r="B54" s="1128" t="s">
        <v>51</v>
      </c>
      <c r="C54" s="1128" t="s">
        <v>52</v>
      </c>
      <c r="D54" s="1130" t="s">
        <v>53</v>
      </c>
      <c r="E54" s="1130"/>
      <c r="H54" s="338"/>
      <c r="K54" s="339"/>
      <c r="L54" s="339"/>
      <c r="M54" s="339"/>
    </row>
    <row r="55" spans="1:26" s="335" customFormat="1" ht="18.75" x14ac:dyDescent="0.25">
      <c r="B55" s="1129"/>
      <c r="C55" s="1129"/>
      <c r="D55" s="512" t="s">
        <v>54</v>
      </c>
      <c r="E55" s="340" t="s">
        <v>55</v>
      </c>
      <c r="F55" s="341" t="s">
        <v>689</v>
      </c>
      <c r="H55" s="342"/>
      <c r="I55" s="343"/>
      <c r="K55" s="343"/>
      <c r="L55" s="339"/>
    </row>
    <row r="56" spans="1:26" s="335" customFormat="1" ht="18.75" x14ac:dyDescent="0.25">
      <c r="B56" s="341" t="s">
        <v>56</v>
      </c>
      <c r="C56" s="344">
        <f>+K52</f>
        <v>25.733333333333334</v>
      </c>
      <c r="D56" s="514" t="s">
        <v>23</v>
      </c>
      <c r="E56" s="514"/>
      <c r="F56" s="345"/>
      <c r="G56" s="346"/>
      <c r="H56" s="347"/>
      <c r="I56" s="347"/>
      <c r="J56" s="346"/>
      <c r="L56" s="348" t="e">
        <f>#REF!+#REF!+#REF!+#REF!</f>
        <v>#REF!</v>
      </c>
      <c r="M56" s="346"/>
    </row>
    <row r="57" spans="1:26" s="335" customFormat="1" ht="18.75" x14ac:dyDescent="0.25">
      <c r="B57" s="341" t="s">
        <v>57</v>
      </c>
      <c r="C57" s="349">
        <f>+M52</f>
        <v>70</v>
      </c>
      <c r="D57" s="514" t="s">
        <v>23</v>
      </c>
      <c r="E57" s="514"/>
      <c r="F57" s="345"/>
    </row>
    <row r="58" spans="1:26" s="335" customFormat="1" x14ac:dyDescent="0.25">
      <c r="B58" s="350"/>
      <c r="C58" s="1028"/>
      <c r="D58" s="1028"/>
      <c r="E58" s="1028"/>
      <c r="F58" s="1028"/>
      <c r="G58" s="1028"/>
      <c r="H58" s="1028"/>
      <c r="I58" s="1028"/>
      <c r="J58" s="1028"/>
      <c r="K58" s="1028"/>
      <c r="L58" s="1028"/>
      <c r="M58" s="1028"/>
      <c r="N58" s="1028"/>
    </row>
    <row r="59" spans="1:26" ht="15.75" thickBot="1" x14ac:dyDescent="0.3"/>
    <row r="60" spans="1:26" ht="27" thickBot="1" x14ac:dyDescent="0.3">
      <c r="B60" s="1156" t="s">
        <v>58</v>
      </c>
      <c r="C60" s="1156"/>
      <c r="D60" s="1156"/>
      <c r="E60" s="1156"/>
      <c r="F60" s="1156"/>
      <c r="G60" s="1156"/>
      <c r="H60" s="1156"/>
      <c r="I60" s="1156"/>
      <c r="J60" s="1156"/>
      <c r="K60" s="1156"/>
      <c r="L60" s="1156"/>
      <c r="M60" s="1156"/>
      <c r="N60" s="1156"/>
    </row>
    <row r="63" spans="1:26" ht="90" x14ac:dyDescent="0.25">
      <c r="B63" s="667" t="s">
        <v>59</v>
      </c>
      <c r="C63" s="668" t="s">
        <v>60</v>
      </c>
      <c r="D63" s="668" t="s">
        <v>61</v>
      </c>
      <c r="E63" s="668" t="s">
        <v>62</v>
      </c>
      <c r="F63" s="668" t="s">
        <v>63</v>
      </c>
      <c r="G63" s="668" t="s">
        <v>64</v>
      </c>
      <c r="H63" s="668" t="s">
        <v>498</v>
      </c>
      <c r="I63" s="667" t="s">
        <v>65</v>
      </c>
      <c r="J63" s="668" t="s">
        <v>66</v>
      </c>
      <c r="K63" s="668" t="s">
        <v>67</v>
      </c>
      <c r="L63" s="668" t="s">
        <v>68</v>
      </c>
      <c r="M63" s="668" t="s">
        <v>69</v>
      </c>
      <c r="N63" s="669" t="s">
        <v>70</v>
      </c>
      <c r="O63" s="669" t="s">
        <v>71</v>
      </c>
      <c r="P63" s="1093" t="s">
        <v>21</v>
      </c>
      <c r="Q63" s="1095"/>
      <c r="R63" s="668" t="s">
        <v>72</v>
      </c>
    </row>
    <row r="64" spans="1:26" ht="30" x14ac:dyDescent="0.25">
      <c r="B64" s="654" t="s">
        <v>690</v>
      </c>
      <c r="C64" s="654" t="s">
        <v>690</v>
      </c>
      <c r="D64" s="670" t="s">
        <v>779</v>
      </c>
      <c r="E64" s="351">
        <v>131</v>
      </c>
      <c r="F64" s="316" t="s">
        <v>50</v>
      </c>
      <c r="G64" s="352" t="s">
        <v>0</v>
      </c>
      <c r="H64" s="316" t="s">
        <v>50</v>
      </c>
      <c r="I64" s="316" t="s">
        <v>50</v>
      </c>
      <c r="J64" s="316" t="s">
        <v>50</v>
      </c>
      <c r="K64" s="316" t="s">
        <v>0</v>
      </c>
      <c r="L64" s="671" t="s">
        <v>0</v>
      </c>
      <c r="M64" s="671" t="s">
        <v>0</v>
      </c>
      <c r="N64" s="671" t="s">
        <v>0</v>
      </c>
      <c r="O64" s="678" t="s">
        <v>0</v>
      </c>
      <c r="P64" s="1116"/>
      <c r="Q64" s="1117"/>
      <c r="R64" s="236" t="s">
        <v>0</v>
      </c>
    </row>
    <row r="65" spans="2:17" x14ac:dyDescent="0.25">
      <c r="B65" s="628" t="s">
        <v>73</v>
      </c>
    </row>
    <row r="66" spans="2:17" x14ac:dyDescent="0.25">
      <c r="B66" s="628" t="s">
        <v>74</v>
      </c>
    </row>
    <row r="67" spans="2:17" x14ac:dyDescent="0.25">
      <c r="B67" s="628" t="s">
        <v>75</v>
      </c>
    </row>
    <row r="69" spans="2:17" ht="15.75" thickBot="1" x14ac:dyDescent="0.3"/>
    <row r="70" spans="2:17" ht="27" thickBot="1" x14ac:dyDescent="0.3">
      <c r="B70" s="1146" t="s">
        <v>76</v>
      </c>
      <c r="C70" s="1147"/>
      <c r="D70" s="1147"/>
      <c r="E70" s="1147"/>
      <c r="F70" s="1147"/>
      <c r="G70" s="1147"/>
      <c r="H70" s="1147"/>
      <c r="I70" s="1147"/>
      <c r="J70" s="1147"/>
      <c r="K70" s="1147"/>
      <c r="L70" s="1147"/>
      <c r="M70" s="1147"/>
      <c r="N70" s="1148"/>
    </row>
    <row r="75" spans="2:17" ht="15" customHeight="1" x14ac:dyDescent="0.25">
      <c r="B75" s="1096" t="s">
        <v>77</v>
      </c>
      <c r="C75" s="1114" t="s">
        <v>78</v>
      </c>
      <c r="D75" s="1114" t="s">
        <v>79</v>
      </c>
      <c r="E75" s="1114" t="s">
        <v>80</v>
      </c>
      <c r="F75" s="1114" t="s">
        <v>81</v>
      </c>
      <c r="G75" s="1114" t="s">
        <v>82</v>
      </c>
      <c r="H75" s="1114" t="s">
        <v>83</v>
      </c>
      <c r="I75" s="1114" t="s">
        <v>84</v>
      </c>
      <c r="J75" s="1114" t="s">
        <v>85</v>
      </c>
      <c r="K75" s="1114"/>
      <c r="L75" s="1114"/>
      <c r="M75" s="1114" t="s">
        <v>86</v>
      </c>
      <c r="N75" s="1114" t="s">
        <v>692</v>
      </c>
      <c r="O75" s="1114" t="s">
        <v>693</v>
      </c>
      <c r="P75" s="1114" t="s">
        <v>21</v>
      </c>
      <c r="Q75" s="1114"/>
    </row>
    <row r="76" spans="2:17" x14ac:dyDescent="0.25">
      <c r="B76" s="1097"/>
      <c r="C76" s="1114"/>
      <c r="D76" s="1114"/>
      <c r="E76" s="1114"/>
      <c r="F76" s="1114"/>
      <c r="G76" s="1114"/>
      <c r="H76" s="1114"/>
      <c r="I76" s="1114"/>
      <c r="J76" s="672" t="s">
        <v>87</v>
      </c>
      <c r="K76" s="673" t="s">
        <v>88</v>
      </c>
      <c r="L76" s="674" t="s">
        <v>89</v>
      </c>
      <c r="M76" s="1114"/>
      <c r="N76" s="1114"/>
      <c r="O76" s="1114"/>
      <c r="P76" s="1114"/>
      <c r="Q76" s="1114"/>
    </row>
    <row r="77" spans="2:17" ht="75" customHeight="1" x14ac:dyDescent="0.25">
      <c r="B77" s="675" t="s">
        <v>90</v>
      </c>
      <c r="C77" s="676">
        <v>70</v>
      </c>
      <c r="D77" s="676" t="s">
        <v>780</v>
      </c>
      <c r="E77" s="676">
        <v>40394028</v>
      </c>
      <c r="F77" s="676" t="s">
        <v>781</v>
      </c>
      <c r="G77" s="676" t="s">
        <v>782</v>
      </c>
      <c r="H77" s="677" t="s">
        <v>783</v>
      </c>
      <c r="I77" s="524" t="s">
        <v>50</v>
      </c>
      <c r="J77" s="678" t="s">
        <v>784</v>
      </c>
      <c r="K77" s="679" t="s">
        <v>785</v>
      </c>
      <c r="L77" s="678" t="s">
        <v>786</v>
      </c>
      <c r="M77" s="671" t="s">
        <v>0</v>
      </c>
      <c r="N77" s="671" t="s">
        <v>0</v>
      </c>
      <c r="O77" s="671" t="s">
        <v>0</v>
      </c>
      <c r="P77" s="1179" t="s">
        <v>787</v>
      </c>
      <c r="Q77" s="1180"/>
    </row>
    <row r="78" spans="2:17" ht="30" x14ac:dyDescent="0.25">
      <c r="B78" s="675" t="s">
        <v>91</v>
      </c>
      <c r="C78" s="676">
        <v>70</v>
      </c>
      <c r="D78" s="675" t="s">
        <v>788</v>
      </c>
      <c r="E78" s="728">
        <v>52124679</v>
      </c>
      <c r="F78" s="728" t="s">
        <v>512</v>
      </c>
      <c r="G78" s="675" t="s">
        <v>789</v>
      </c>
      <c r="H78" s="729" t="s">
        <v>790</v>
      </c>
      <c r="I78" s="524" t="s">
        <v>741</v>
      </c>
      <c r="J78" s="678" t="s">
        <v>705</v>
      </c>
      <c r="K78" s="360" t="s">
        <v>791</v>
      </c>
      <c r="L78" s="360" t="s">
        <v>707</v>
      </c>
      <c r="M78" s="671" t="s">
        <v>0</v>
      </c>
      <c r="N78" s="671" t="s">
        <v>0</v>
      </c>
      <c r="O78" s="671" t="s">
        <v>0</v>
      </c>
      <c r="P78" s="1149"/>
      <c r="Q78" s="1149"/>
    </row>
    <row r="79" spans="2:17" x14ac:dyDescent="0.25">
      <c r="B79" s="683"/>
      <c r="C79" s="684"/>
      <c r="D79" s="683"/>
      <c r="E79" s="685"/>
      <c r="F79" s="685"/>
      <c r="G79" s="683"/>
      <c r="H79" s="686"/>
      <c r="I79" s="353"/>
      <c r="J79" s="687"/>
      <c r="K79" s="305"/>
      <c r="L79" s="305"/>
      <c r="M79" s="688"/>
      <c r="N79" s="688"/>
      <c r="O79" s="688"/>
      <c r="P79" s="689"/>
      <c r="Q79" s="689"/>
    </row>
    <row r="80" spans="2:17" ht="15.75" thickBot="1" x14ac:dyDescent="0.3">
      <c r="B80" s="683"/>
      <c r="C80" s="684"/>
      <c r="D80" s="683"/>
      <c r="E80" s="685"/>
      <c r="F80" s="685"/>
      <c r="G80" s="683"/>
      <c r="H80" s="686"/>
      <c r="I80" s="353"/>
      <c r="J80" s="687"/>
      <c r="K80" s="305"/>
      <c r="L80" s="305"/>
      <c r="M80" s="688"/>
      <c r="N80" s="688"/>
      <c r="O80" s="688"/>
      <c r="P80" s="689"/>
      <c r="Q80" s="689"/>
    </row>
    <row r="81" spans="1:26" ht="27" thickBot="1" x14ac:dyDescent="0.3">
      <c r="B81" s="1146" t="s">
        <v>92</v>
      </c>
      <c r="C81" s="1147"/>
      <c r="D81" s="1147"/>
      <c r="E81" s="1147"/>
      <c r="F81" s="1147"/>
      <c r="G81" s="1147"/>
      <c r="H81" s="1147"/>
      <c r="I81" s="1147"/>
      <c r="J81" s="1147"/>
      <c r="K81" s="1147"/>
      <c r="L81" s="1147"/>
      <c r="M81" s="1147"/>
      <c r="N81" s="1148"/>
    </row>
    <row r="84" spans="1:26" ht="30" x14ac:dyDescent="0.25">
      <c r="B84" s="668" t="s">
        <v>19</v>
      </c>
      <c r="C84" s="668" t="s">
        <v>708</v>
      </c>
      <c r="D84" s="1093" t="s">
        <v>21</v>
      </c>
      <c r="E84" s="1095"/>
    </row>
    <row r="85" spans="1:26" ht="30" x14ac:dyDescent="0.25">
      <c r="B85" s="690" t="s">
        <v>709</v>
      </c>
      <c r="C85" s="691" t="s">
        <v>0</v>
      </c>
      <c r="D85" s="1150"/>
      <c r="E85" s="1150"/>
    </row>
    <row r="88" spans="1:26" ht="26.25" x14ac:dyDescent="0.25">
      <c r="B88" s="1151" t="s">
        <v>93</v>
      </c>
      <c r="C88" s="1152"/>
      <c r="D88" s="1152"/>
      <c r="E88" s="1152"/>
      <c r="F88" s="1152"/>
      <c r="G88" s="1152"/>
      <c r="H88" s="1152"/>
      <c r="I88" s="1152"/>
      <c r="J88" s="1152"/>
      <c r="K88" s="1152"/>
      <c r="L88" s="1152"/>
      <c r="M88" s="1152"/>
      <c r="N88" s="1152"/>
      <c r="O88" s="1152"/>
      <c r="P88" s="1152"/>
    </row>
    <row r="90" spans="1:26" ht="15.75" thickBot="1" x14ac:dyDescent="0.3"/>
    <row r="91" spans="1:26" ht="27" thickBot="1" x14ac:dyDescent="0.3">
      <c r="B91" s="1146" t="s">
        <v>94</v>
      </c>
      <c r="C91" s="1147"/>
      <c r="D91" s="1147"/>
      <c r="E91" s="1147"/>
      <c r="F91" s="1147"/>
      <c r="G91" s="1147"/>
      <c r="H91" s="1147"/>
      <c r="I91" s="1147"/>
      <c r="J91" s="1147"/>
      <c r="K91" s="1147"/>
      <c r="L91" s="1147"/>
      <c r="M91" s="1147"/>
      <c r="N91" s="1148"/>
    </row>
    <row r="93" spans="1:26" ht="15.75" thickBot="1" x14ac:dyDescent="0.3">
      <c r="M93" s="663"/>
      <c r="N93" s="663"/>
    </row>
    <row r="94" spans="1:26" s="631" customFormat="1" ht="60" x14ac:dyDescent="0.25">
      <c r="B94" s="664" t="s">
        <v>34</v>
      </c>
      <c r="C94" s="664" t="s">
        <v>35</v>
      </c>
      <c r="D94" s="664" t="s">
        <v>36</v>
      </c>
      <c r="E94" s="664" t="s">
        <v>37</v>
      </c>
      <c r="F94" s="664" t="s">
        <v>38</v>
      </c>
      <c r="G94" s="664" t="s">
        <v>39</v>
      </c>
      <c r="H94" s="664" t="s">
        <v>40</v>
      </c>
      <c r="I94" s="664" t="s">
        <v>41</v>
      </c>
      <c r="J94" s="664" t="s">
        <v>42</v>
      </c>
      <c r="K94" s="664" t="s">
        <v>43</v>
      </c>
      <c r="L94" s="664" t="s">
        <v>44</v>
      </c>
      <c r="M94" s="665" t="s">
        <v>45</v>
      </c>
      <c r="N94" s="664" t="s">
        <v>46</v>
      </c>
      <c r="O94" s="664" t="s">
        <v>47</v>
      </c>
      <c r="P94" s="666" t="s">
        <v>48</v>
      </c>
      <c r="Q94" s="666" t="s">
        <v>49</v>
      </c>
    </row>
    <row r="95" spans="1:26" s="327" customFormat="1" ht="112.5" customHeight="1" x14ac:dyDescent="0.25">
      <c r="A95" s="316">
        <v>1</v>
      </c>
      <c r="B95" s="317" t="s">
        <v>774</v>
      </c>
      <c r="C95" s="317" t="s">
        <v>774</v>
      </c>
      <c r="D95" s="317" t="s">
        <v>683</v>
      </c>
      <c r="E95" s="317" t="s">
        <v>792</v>
      </c>
      <c r="F95" s="318" t="s">
        <v>0</v>
      </c>
      <c r="G95" s="319" t="s">
        <v>50</v>
      </c>
      <c r="H95" s="320">
        <v>40941</v>
      </c>
      <c r="I95" s="320">
        <v>41090</v>
      </c>
      <c r="J95" s="321" t="s">
        <v>20</v>
      </c>
      <c r="K95" s="322">
        <f>(I95-H95)/30</f>
        <v>4.9666666666666668</v>
      </c>
      <c r="L95" s="322">
        <v>0</v>
      </c>
      <c r="M95" s="323">
        <v>70</v>
      </c>
      <c r="N95" s="324" t="s">
        <v>50</v>
      </c>
      <c r="O95" s="325">
        <v>21182452</v>
      </c>
      <c r="P95" s="328">
        <v>54</v>
      </c>
      <c r="Q95" s="237" t="s">
        <v>686</v>
      </c>
      <c r="R95" s="326"/>
      <c r="S95" s="326"/>
      <c r="T95" s="326"/>
      <c r="U95" s="326"/>
      <c r="V95" s="326"/>
      <c r="W95" s="326"/>
      <c r="X95" s="326"/>
      <c r="Y95" s="326"/>
      <c r="Z95" s="326"/>
    </row>
    <row r="96" spans="1:26" s="327" customFormat="1" x14ac:dyDescent="0.25">
      <c r="A96" s="316"/>
      <c r="B96" s="317"/>
      <c r="C96" s="317"/>
      <c r="D96" s="317"/>
      <c r="E96" s="317"/>
      <c r="F96" s="317"/>
      <c r="G96" s="317"/>
      <c r="H96" s="317"/>
      <c r="I96" s="317"/>
      <c r="J96" s="317"/>
      <c r="K96" s="317"/>
      <c r="L96" s="317"/>
      <c r="M96" s="317"/>
      <c r="N96" s="317"/>
      <c r="O96" s="317"/>
      <c r="P96" s="317"/>
      <c r="Q96" s="317"/>
      <c r="R96" s="326"/>
      <c r="S96" s="326"/>
      <c r="T96" s="326"/>
      <c r="U96" s="326"/>
      <c r="V96" s="326"/>
      <c r="W96" s="326"/>
      <c r="X96" s="326"/>
      <c r="Y96" s="326"/>
      <c r="Z96" s="326"/>
    </row>
    <row r="97" spans="1:17" s="327" customFormat="1" x14ac:dyDescent="0.25">
      <c r="A97" s="316"/>
      <c r="B97" s="329" t="s">
        <v>30</v>
      </c>
      <c r="C97" s="330"/>
      <c r="D97" s="317"/>
      <c r="E97" s="331"/>
      <c r="F97" s="332"/>
      <c r="G97" s="332"/>
      <c r="H97" s="332"/>
      <c r="I97" s="321"/>
      <c r="J97" s="321"/>
      <c r="K97" s="333">
        <f>SUM(K94:K95)</f>
        <v>4.9666666666666668</v>
      </c>
      <c r="L97" s="524"/>
      <c r="M97" s="333">
        <f>SUM(M95:M95)</f>
        <v>70</v>
      </c>
      <c r="N97" s="334"/>
      <c r="O97" s="328"/>
      <c r="P97" s="328"/>
      <c r="Q97" s="524"/>
    </row>
    <row r="98" spans="1:17" x14ac:dyDescent="0.25">
      <c r="B98" s="335"/>
      <c r="C98" s="335"/>
      <c r="D98" s="335"/>
      <c r="E98" s="336"/>
      <c r="F98" s="335"/>
      <c r="G98" s="335"/>
      <c r="H98" s="335"/>
      <c r="I98" s="335"/>
      <c r="J98" s="335"/>
      <c r="K98" s="335"/>
      <c r="L98" s="335"/>
      <c r="M98" s="335"/>
      <c r="N98" s="335"/>
      <c r="O98" s="335"/>
      <c r="P98" s="335"/>
    </row>
    <row r="99" spans="1:17" ht="18.75" x14ac:dyDescent="0.25">
      <c r="B99" s="354" t="s">
        <v>95</v>
      </c>
      <c r="C99" s="692">
        <f>K97</f>
        <v>4.9666666666666668</v>
      </c>
      <c r="H99" s="346"/>
      <c r="I99" s="346"/>
      <c r="J99" s="346"/>
      <c r="K99" s="346"/>
      <c r="L99" s="346"/>
      <c r="M99" s="346"/>
      <c r="N99" s="335"/>
      <c r="O99" s="335"/>
      <c r="P99" s="335"/>
    </row>
    <row r="101" spans="1:17" ht="15.75" thickBot="1" x14ac:dyDescent="0.3"/>
    <row r="102" spans="1:17" ht="30.75" thickBot="1" x14ac:dyDescent="0.3">
      <c r="B102" s="693" t="s">
        <v>96</v>
      </c>
      <c r="C102" s="694" t="s">
        <v>97</v>
      </c>
      <c r="D102" s="693" t="s">
        <v>29</v>
      </c>
      <c r="E102" s="694" t="s">
        <v>98</v>
      </c>
    </row>
    <row r="103" spans="1:17" x14ac:dyDescent="0.25">
      <c r="B103" s="695" t="s">
        <v>99</v>
      </c>
      <c r="C103" s="696">
        <v>20</v>
      </c>
      <c r="D103" s="696">
        <v>0</v>
      </c>
      <c r="E103" s="1181">
        <f>+D103+D104+D105</f>
        <v>0</v>
      </c>
    </row>
    <row r="104" spans="1:17" x14ac:dyDescent="0.25">
      <c r="B104" s="695" t="s">
        <v>100</v>
      </c>
      <c r="C104" s="514">
        <v>30</v>
      </c>
      <c r="D104" s="691">
        <v>0</v>
      </c>
      <c r="E104" s="1182"/>
    </row>
    <row r="105" spans="1:17" ht="15.75" thickBot="1" x14ac:dyDescent="0.3">
      <c r="B105" s="695" t="s">
        <v>101</v>
      </c>
      <c r="C105" s="697">
        <v>40</v>
      </c>
      <c r="D105" s="697">
        <v>0</v>
      </c>
      <c r="E105" s="1183"/>
    </row>
    <row r="107" spans="1:17" ht="15.75" thickBot="1" x14ac:dyDescent="0.3"/>
    <row r="108" spans="1:17" ht="27" thickBot="1" x14ac:dyDescent="0.3">
      <c r="B108" s="1146" t="s">
        <v>102</v>
      </c>
      <c r="C108" s="1147"/>
      <c r="D108" s="1147"/>
      <c r="E108" s="1147"/>
      <c r="F108" s="1147"/>
      <c r="G108" s="1147"/>
      <c r="H108" s="1147"/>
      <c r="I108" s="1147"/>
      <c r="J108" s="1147"/>
      <c r="K108" s="1147"/>
      <c r="L108" s="1147"/>
      <c r="M108" s="1147"/>
      <c r="N108" s="1148"/>
    </row>
    <row r="110" spans="1:17" ht="15" customHeight="1" x14ac:dyDescent="0.25">
      <c r="B110" s="1096" t="s">
        <v>77</v>
      </c>
      <c r="C110" s="1096" t="s">
        <v>78</v>
      </c>
      <c r="D110" s="1096" t="s">
        <v>79</v>
      </c>
      <c r="E110" s="1096" t="s">
        <v>80</v>
      </c>
      <c r="F110" s="1096" t="s">
        <v>81</v>
      </c>
      <c r="G110" s="1096" t="s">
        <v>82</v>
      </c>
      <c r="H110" s="1096" t="s">
        <v>83</v>
      </c>
      <c r="I110" s="1096" t="s">
        <v>84</v>
      </c>
      <c r="J110" s="1093" t="s">
        <v>85</v>
      </c>
      <c r="K110" s="1094"/>
      <c r="L110" s="1095"/>
      <c r="M110" s="1096" t="s">
        <v>86</v>
      </c>
      <c r="N110" s="1096" t="s">
        <v>692</v>
      </c>
      <c r="O110" s="1096" t="s">
        <v>693</v>
      </c>
      <c r="P110" s="1098" t="s">
        <v>21</v>
      </c>
      <c r="Q110" s="1099"/>
    </row>
    <row r="111" spans="1:17" x14ac:dyDescent="0.25">
      <c r="B111" s="1097"/>
      <c r="C111" s="1097"/>
      <c r="D111" s="1097"/>
      <c r="E111" s="1097"/>
      <c r="F111" s="1097"/>
      <c r="G111" s="1097"/>
      <c r="H111" s="1097"/>
      <c r="I111" s="1097"/>
      <c r="J111" s="667" t="s">
        <v>87</v>
      </c>
      <c r="K111" s="667" t="s">
        <v>88</v>
      </c>
      <c r="L111" s="667" t="s">
        <v>89</v>
      </c>
      <c r="M111" s="1097"/>
      <c r="N111" s="1097"/>
      <c r="O111" s="1097"/>
      <c r="P111" s="1100"/>
      <c r="Q111" s="1101"/>
    </row>
    <row r="112" spans="1:17" ht="42" customHeight="1" x14ac:dyDescent="0.25">
      <c r="B112" s="678" t="s">
        <v>720</v>
      </c>
      <c r="C112" s="315" t="s">
        <v>480</v>
      </c>
      <c r="D112" s="351" t="s">
        <v>509</v>
      </c>
      <c r="E112" s="351" t="s">
        <v>509</v>
      </c>
      <c r="F112" s="351" t="s">
        <v>509</v>
      </c>
      <c r="G112" s="351" t="s">
        <v>509</v>
      </c>
      <c r="H112" s="351" t="s">
        <v>509</v>
      </c>
      <c r="I112" s="351" t="s">
        <v>509</v>
      </c>
      <c r="J112" s="351" t="s">
        <v>509</v>
      </c>
      <c r="K112" s="351" t="s">
        <v>509</v>
      </c>
      <c r="L112" s="351" t="s">
        <v>509</v>
      </c>
      <c r="M112" s="351" t="s">
        <v>509</v>
      </c>
      <c r="N112" s="351" t="s">
        <v>509</v>
      </c>
      <c r="O112" s="351" t="s">
        <v>509</v>
      </c>
      <c r="P112" s="1179" t="s">
        <v>793</v>
      </c>
      <c r="Q112" s="1180"/>
    </row>
    <row r="113" spans="2:17" s="700" customFormat="1" ht="42" customHeight="1" x14ac:dyDescent="0.25">
      <c r="B113" s="678" t="s">
        <v>721</v>
      </c>
      <c r="C113" s="678" t="s">
        <v>480</v>
      </c>
      <c r="D113" s="351" t="s">
        <v>509</v>
      </c>
      <c r="E113" s="351" t="s">
        <v>509</v>
      </c>
      <c r="F113" s="351" t="s">
        <v>509</v>
      </c>
      <c r="G113" s="351" t="s">
        <v>794</v>
      </c>
      <c r="H113" s="351" t="s">
        <v>509</v>
      </c>
      <c r="I113" s="351" t="s">
        <v>509</v>
      </c>
      <c r="J113" s="351" t="s">
        <v>509</v>
      </c>
      <c r="K113" s="351" t="s">
        <v>509</v>
      </c>
      <c r="L113" s="351" t="s">
        <v>509</v>
      </c>
      <c r="M113" s="351" t="s">
        <v>509</v>
      </c>
      <c r="N113" s="351" t="s">
        <v>20</v>
      </c>
      <c r="O113" s="351" t="s">
        <v>509</v>
      </c>
      <c r="P113" s="1177" t="s">
        <v>795</v>
      </c>
      <c r="Q113" s="1072"/>
    </row>
    <row r="114" spans="2:17" s="700" customFormat="1" ht="42" customHeight="1" x14ac:dyDescent="0.25">
      <c r="B114" s="678" t="s">
        <v>728</v>
      </c>
      <c r="C114" s="699" t="s">
        <v>729</v>
      </c>
      <c r="D114" s="351" t="s">
        <v>767</v>
      </c>
      <c r="E114" s="351">
        <v>51930119</v>
      </c>
      <c r="F114" s="351" t="s">
        <v>796</v>
      </c>
      <c r="G114" s="351" t="s">
        <v>769</v>
      </c>
      <c r="H114" s="351" t="s">
        <v>741</v>
      </c>
      <c r="I114" s="351" t="s">
        <v>770</v>
      </c>
      <c r="J114" s="351" t="s">
        <v>797</v>
      </c>
      <c r="K114" s="351" t="s">
        <v>798</v>
      </c>
      <c r="L114" s="351" t="s">
        <v>796</v>
      </c>
      <c r="M114" s="351" t="s">
        <v>20</v>
      </c>
      <c r="N114" s="351" t="s">
        <v>0</v>
      </c>
      <c r="O114" s="351" t="s">
        <v>0</v>
      </c>
      <c r="P114" s="1177" t="s">
        <v>2003</v>
      </c>
      <c r="Q114" s="1072"/>
    </row>
    <row r="115" spans="2:17" ht="29.25" customHeight="1" x14ac:dyDescent="0.25">
      <c r="B115" s="656" t="s">
        <v>799</v>
      </c>
      <c r="C115" s="738"/>
      <c r="D115" s="739" t="s">
        <v>509</v>
      </c>
      <c r="E115" s="739" t="s">
        <v>509</v>
      </c>
      <c r="F115" s="739" t="s">
        <v>800</v>
      </c>
      <c r="G115" s="739" t="s">
        <v>801</v>
      </c>
      <c r="H115" s="739" t="s">
        <v>509</v>
      </c>
      <c r="I115" s="739" t="s">
        <v>509</v>
      </c>
      <c r="J115" s="739" t="s">
        <v>509</v>
      </c>
      <c r="K115" s="739" t="s">
        <v>509</v>
      </c>
      <c r="L115" s="739" t="s">
        <v>509</v>
      </c>
      <c r="M115" s="739" t="s">
        <v>509</v>
      </c>
      <c r="N115" s="739" t="s">
        <v>20</v>
      </c>
      <c r="O115" s="739" t="s">
        <v>50</v>
      </c>
      <c r="P115" s="1177" t="s">
        <v>802</v>
      </c>
      <c r="Q115" s="1178"/>
    </row>
    <row r="118" spans="2:17" ht="15.75" thickBot="1" x14ac:dyDescent="0.3"/>
    <row r="119" spans="2:17" ht="30" x14ac:dyDescent="0.25">
      <c r="B119" s="659" t="s">
        <v>19</v>
      </c>
      <c r="C119" s="659" t="s">
        <v>96</v>
      </c>
      <c r="D119" s="667" t="s">
        <v>97</v>
      </c>
      <c r="E119" s="659" t="s">
        <v>29</v>
      </c>
      <c r="F119" s="694" t="s">
        <v>103</v>
      </c>
      <c r="G119" s="701"/>
    </row>
    <row r="120" spans="2:17" ht="108" x14ac:dyDescent="0.2">
      <c r="B120" s="1137" t="s">
        <v>104</v>
      </c>
      <c r="C120" s="702" t="s">
        <v>105</v>
      </c>
      <c r="D120" s="691">
        <v>25</v>
      </c>
      <c r="E120" s="691">
        <v>0</v>
      </c>
      <c r="F120" s="1088">
        <f>+E120+E121+E122</f>
        <v>0</v>
      </c>
      <c r="G120" s="703"/>
    </row>
    <row r="121" spans="2:17" ht="96" x14ac:dyDescent="0.2">
      <c r="B121" s="1137"/>
      <c r="C121" s="702" t="s">
        <v>106</v>
      </c>
      <c r="D121" s="521">
        <v>25</v>
      </c>
      <c r="E121" s="691">
        <v>0</v>
      </c>
      <c r="F121" s="1089"/>
      <c r="G121" s="703"/>
    </row>
    <row r="122" spans="2:17" ht="60" x14ac:dyDescent="0.2">
      <c r="B122" s="1137"/>
      <c r="C122" s="702" t="s">
        <v>107</v>
      </c>
      <c r="D122" s="691">
        <v>10</v>
      </c>
      <c r="E122" s="691">
        <v>0</v>
      </c>
      <c r="F122" s="1090"/>
      <c r="G122" s="703"/>
    </row>
    <row r="123" spans="2:17" x14ac:dyDescent="0.25">
      <c r="C123"/>
    </row>
    <row r="126" spans="2:17" x14ac:dyDescent="0.25">
      <c r="B126" s="647" t="s">
        <v>108</v>
      </c>
    </row>
    <row r="129" spans="2:5" x14ac:dyDescent="0.25">
      <c r="B129" s="658" t="s">
        <v>19</v>
      </c>
      <c r="C129" s="658" t="s">
        <v>28</v>
      </c>
      <c r="D129" s="659" t="s">
        <v>29</v>
      </c>
      <c r="E129" s="659" t="s">
        <v>30</v>
      </c>
    </row>
    <row r="130" spans="2:5" ht="42.75" x14ac:dyDescent="0.25">
      <c r="B130" s="704" t="s">
        <v>735</v>
      </c>
      <c r="C130" s="705">
        <v>40</v>
      </c>
      <c r="D130" s="691">
        <f>+E103</f>
        <v>0</v>
      </c>
      <c r="E130" s="1141">
        <f>+D130+D131</f>
        <v>0</v>
      </c>
    </row>
    <row r="131" spans="2:5" ht="71.25" x14ac:dyDescent="0.25">
      <c r="B131" s="704" t="s">
        <v>736</v>
      </c>
      <c r="C131" s="705">
        <v>60</v>
      </c>
      <c r="D131" s="691">
        <f>+F120</f>
        <v>0</v>
      </c>
      <c r="E131" s="1142"/>
    </row>
  </sheetData>
  <mergeCells count="67">
    <mergeCell ref="C9:N9"/>
    <mergeCell ref="B2:P2"/>
    <mergeCell ref="B4:P4"/>
    <mergeCell ref="A5:L5"/>
    <mergeCell ref="C7:N7"/>
    <mergeCell ref="C8:N8"/>
    <mergeCell ref="P63:Q63"/>
    <mergeCell ref="C10:N10"/>
    <mergeCell ref="C11:E11"/>
    <mergeCell ref="B15:C22"/>
    <mergeCell ref="B23:C23"/>
    <mergeCell ref="E41:E42"/>
    <mergeCell ref="M46:N46"/>
    <mergeCell ref="E34:F34"/>
    <mergeCell ref="E31:F31"/>
    <mergeCell ref="E32:F32"/>
    <mergeCell ref="E33:F33"/>
    <mergeCell ref="B54:B55"/>
    <mergeCell ref="C54:C55"/>
    <mergeCell ref="D54:E54"/>
    <mergeCell ref="C58:N58"/>
    <mergeCell ref="B60:N60"/>
    <mergeCell ref="P64:Q64"/>
    <mergeCell ref="B70:N70"/>
    <mergeCell ref="B75:B76"/>
    <mergeCell ref="C75:C76"/>
    <mergeCell ref="D75:D76"/>
    <mergeCell ref="E75:E76"/>
    <mergeCell ref="F75:F76"/>
    <mergeCell ref="G75:G76"/>
    <mergeCell ref="H75:H76"/>
    <mergeCell ref="I75:I76"/>
    <mergeCell ref="D85:E85"/>
    <mergeCell ref="B88:P88"/>
    <mergeCell ref="B91:N91"/>
    <mergeCell ref="J75:L75"/>
    <mergeCell ref="M75:M76"/>
    <mergeCell ref="N75:N76"/>
    <mergeCell ref="O75:O76"/>
    <mergeCell ref="P75:Q76"/>
    <mergeCell ref="P77:Q77"/>
    <mergeCell ref="E130:E131"/>
    <mergeCell ref="J110:L110"/>
    <mergeCell ref="M110:M111"/>
    <mergeCell ref="N110:N111"/>
    <mergeCell ref="O110:O111"/>
    <mergeCell ref="E110:E111"/>
    <mergeCell ref="F110:F111"/>
    <mergeCell ref="G110:G111"/>
    <mergeCell ref="H110:H111"/>
    <mergeCell ref="I110:I111"/>
    <mergeCell ref="E30:F30"/>
    <mergeCell ref="P113:Q113"/>
    <mergeCell ref="P114:Q114"/>
    <mergeCell ref="P115:Q115"/>
    <mergeCell ref="B120:B122"/>
    <mergeCell ref="F120:F122"/>
    <mergeCell ref="P110:Q111"/>
    <mergeCell ref="P112:Q112"/>
    <mergeCell ref="E103:E105"/>
    <mergeCell ref="B108:N108"/>
    <mergeCell ref="B110:B111"/>
    <mergeCell ref="C110:C111"/>
    <mergeCell ref="D110:D111"/>
    <mergeCell ref="P78:Q78"/>
    <mergeCell ref="B81:N81"/>
    <mergeCell ref="D84:E84"/>
  </mergeCells>
  <dataValidations count="2">
    <dataValidation type="list" allowBlank="1" showInputMessage="1" showErrorMessage="1" sqref="WVE983047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47 WBM983047 VRQ983047 VHU983047 UXY983047 UOC983047 UEG983047 TUK983047 TKO983047 TAS983047 SQW983047 SHA983047 RXE983047 RNI983047 RDM983047 QTQ983047 QJU983047 PZY983047 PQC983047 PGG983047 OWK983047 OMO983047 OCS983047 NSW983047 NJA983047 MZE983047 MPI983047 MFM983047 LVQ983047 LLU983047 LBY983047 KSC983047 KIG983047 JYK983047 JOO983047 JES983047 IUW983047 ILA983047 IBE983047 HRI983047 HHM983047 GXQ983047 GNU983047 GDY983047 FUC983047 FKG983047 FAK983047 EQO983047 EGS983047 DWW983047 DNA983047 DDE983047 CTI983047 CJM983047 BZQ983047 BPU983047 BFY983047 AWC983047 AMG983047 ACK983047 SO983047 IS983047 A983047 WVE917511 WLI917511 WBM917511 VRQ917511 VHU917511 UXY917511 UOC917511 UEG917511 TUK917511 TKO917511 TAS917511 SQW917511 SHA917511 RXE917511 RNI917511 RDM917511 QTQ917511 QJU917511 PZY917511 PQC917511 PGG917511 OWK917511 OMO917511 OCS917511 NSW917511 NJA917511 MZE917511 MPI917511 MFM917511 LVQ917511 LLU917511 LBY917511 KSC917511 KIG917511 JYK917511 JOO917511 JES917511 IUW917511 ILA917511 IBE917511 HRI917511 HHM917511 GXQ917511 GNU917511 GDY917511 FUC917511 FKG917511 FAK917511 EQO917511 EGS917511 DWW917511 DNA917511 DDE917511 CTI917511 CJM917511 BZQ917511 BPU917511 BFY917511 AWC917511 AMG917511 ACK917511 SO917511 IS917511 A917511 WVE851975 WLI851975 WBM851975 VRQ851975 VHU851975 UXY851975 UOC851975 UEG851975 TUK851975 TKO851975 TAS851975 SQW851975 SHA851975 RXE851975 RNI851975 RDM851975 QTQ851975 QJU851975 PZY851975 PQC851975 PGG851975 OWK851975 OMO851975 OCS851975 NSW851975 NJA851975 MZE851975 MPI851975 MFM851975 LVQ851975 LLU851975 LBY851975 KSC851975 KIG851975 JYK851975 JOO851975 JES851975 IUW851975 ILA851975 IBE851975 HRI851975 HHM851975 GXQ851975 GNU851975 GDY851975 FUC851975 FKG851975 FAK851975 EQO851975 EGS851975 DWW851975 DNA851975 DDE851975 CTI851975 CJM851975 BZQ851975 BPU851975 BFY851975 AWC851975 AMG851975 ACK851975 SO851975 IS851975 A851975 WVE786439 WLI786439 WBM786439 VRQ786439 VHU786439 UXY786439 UOC786439 UEG786439 TUK786439 TKO786439 TAS786439 SQW786439 SHA786439 RXE786439 RNI786439 RDM786439 QTQ786439 QJU786439 PZY786439 PQC786439 PGG786439 OWK786439 OMO786439 OCS786439 NSW786439 NJA786439 MZE786439 MPI786439 MFM786439 LVQ786439 LLU786439 LBY786439 KSC786439 KIG786439 JYK786439 JOO786439 JES786439 IUW786439 ILA786439 IBE786439 HRI786439 HHM786439 GXQ786439 GNU786439 GDY786439 FUC786439 FKG786439 FAK786439 EQO786439 EGS786439 DWW786439 DNA786439 DDE786439 CTI786439 CJM786439 BZQ786439 BPU786439 BFY786439 AWC786439 AMG786439 ACK786439 SO786439 IS786439 A786439 WVE720903 WLI720903 WBM720903 VRQ720903 VHU720903 UXY720903 UOC720903 UEG720903 TUK720903 TKO720903 TAS720903 SQW720903 SHA720903 RXE720903 RNI720903 RDM720903 QTQ720903 QJU720903 PZY720903 PQC720903 PGG720903 OWK720903 OMO720903 OCS720903 NSW720903 NJA720903 MZE720903 MPI720903 MFM720903 LVQ720903 LLU720903 LBY720903 KSC720903 KIG720903 JYK720903 JOO720903 JES720903 IUW720903 ILA720903 IBE720903 HRI720903 HHM720903 GXQ720903 GNU720903 GDY720903 FUC720903 FKG720903 FAK720903 EQO720903 EGS720903 DWW720903 DNA720903 DDE720903 CTI720903 CJM720903 BZQ720903 BPU720903 BFY720903 AWC720903 AMG720903 ACK720903 SO720903 IS720903 A720903 WVE655367 WLI655367 WBM655367 VRQ655367 VHU655367 UXY655367 UOC655367 UEG655367 TUK655367 TKO655367 TAS655367 SQW655367 SHA655367 RXE655367 RNI655367 RDM655367 QTQ655367 QJU655367 PZY655367 PQC655367 PGG655367 OWK655367 OMO655367 OCS655367 NSW655367 NJA655367 MZE655367 MPI655367 MFM655367 LVQ655367 LLU655367 LBY655367 KSC655367 KIG655367 JYK655367 JOO655367 JES655367 IUW655367 ILA655367 IBE655367 HRI655367 HHM655367 GXQ655367 GNU655367 GDY655367 FUC655367 FKG655367 FAK655367 EQO655367 EGS655367 DWW655367 DNA655367 DDE655367 CTI655367 CJM655367 BZQ655367 BPU655367 BFY655367 AWC655367 AMG655367 ACK655367 SO655367 IS655367 A655367 WVE589831 WLI589831 WBM589831 VRQ589831 VHU589831 UXY589831 UOC589831 UEG589831 TUK589831 TKO589831 TAS589831 SQW589831 SHA589831 RXE589831 RNI589831 RDM589831 QTQ589831 QJU589831 PZY589831 PQC589831 PGG589831 OWK589831 OMO589831 OCS589831 NSW589831 NJA589831 MZE589831 MPI589831 MFM589831 LVQ589831 LLU589831 LBY589831 KSC589831 KIG589831 JYK589831 JOO589831 JES589831 IUW589831 ILA589831 IBE589831 HRI589831 HHM589831 GXQ589831 GNU589831 GDY589831 FUC589831 FKG589831 FAK589831 EQO589831 EGS589831 DWW589831 DNA589831 DDE589831 CTI589831 CJM589831 BZQ589831 BPU589831 BFY589831 AWC589831 AMG589831 ACK589831 SO589831 IS589831 A589831 WVE524295 WLI524295 WBM524295 VRQ524295 VHU524295 UXY524295 UOC524295 UEG524295 TUK524295 TKO524295 TAS524295 SQW524295 SHA524295 RXE524295 RNI524295 RDM524295 QTQ524295 QJU524295 PZY524295 PQC524295 PGG524295 OWK524295 OMO524295 OCS524295 NSW524295 NJA524295 MZE524295 MPI524295 MFM524295 LVQ524295 LLU524295 LBY524295 KSC524295 KIG524295 JYK524295 JOO524295 JES524295 IUW524295 ILA524295 IBE524295 HRI524295 HHM524295 GXQ524295 GNU524295 GDY524295 FUC524295 FKG524295 FAK524295 EQO524295 EGS524295 DWW524295 DNA524295 DDE524295 CTI524295 CJM524295 BZQ524295 BPU524295 BFY524295 AWC524295 AMG524295 ACK524295 SO524295 IS524295 A524295 WVE458759 WLI458759 WBM458759 VRQ458759 VHU458759 UXY458759 UOC458759 UEG458759 TUK458759 TKO458759 TAS458759 SQW458759 SHA458759 RXE458759 RNI458759 RDM458759 QTQ458759 QJU458759 PZY458759 PQC458759 PGG458759 OWK458759 OMO458759 OCS458759 NSW458759 NJA458759 MZE458759 MPI458759 MFM458759 LVQ458759 LLU458759 LBY458759 KSC458759 KIG458759 JYK458759 JOO458759 JES458759 IUW458759 ILA458759 IBE458759 HRI458759 HHM458759 GXQ458759 GNU458759 GDY458759 FUC458759 FKG458759 FAK458759 EQO458759 EGS458759 DWW458759 DNA458759 DDE458759 CTI458759 CJM458759 BZQ458759 BPU458759 BFY458759 AWC458759 AMG458759 ACK458759 SO458759 IS458759 A458759 WVE393223 WLI393223 WBM393223 VRQ393223 VHU393223 UXY393223 UOC393223 UEG393223 TUK393223 TKO393223 TAS393223 SQW393223 SHA393223 RXE393223 RNI393223 RDM393223 QTQ393223 QJU393223 PZY393223 PQC393223 PGG393223 OWK393223 OMO393223 OCS393223 NSW393223 NJA393223 MZE393223 MPI393223 MFM393223 LVQ393223 LLU393223 LBY393223 KSC393223 KIG393223 JYK393223 JOO393223 JES393223 IUW393223 ILA393223 IBE393223 HRI393223 HHM393223 GXQ393223 GNU393223 GDY393223 FUC393223 FKG393223 FAK393223 EQO393223 EGS393223 DWW393223 DNA393223 DDE393223 CTI393223 CJM393223 BZQ393223 BPU393223 BFY393223 AWC393223 AMG393223 ACK393223 SO393223 IS393223 A393223 WVE327687 WLI327687 WBM327687 VRQ327687 VHU327687 UXY327687 UOC327687 UEG327687 TUK327687 TKO327687 TAS327687 SQW327687 SHA327687 RXE327687 RNI327687 RDM327687 QTQ327687 QJU327687 PZY327687 PQC327687 PGG327687 OWK327687 OMO327687 OCS327687 NSW327687 NJA327687 MZE327687 MPI327687 MFM327687 LVQ327687 LLU327687 LBY327687 KSC327687 KIG327687 JYK327687 JOO327687 JES327687 IUW327687 ILA327687 IBE327687 HRI327687 HHM327687 GXQ327687 GNU327687 GDY327687 FUC327687 FKG327687 FAK327687 EQO327687 EGS327687 DWW327687 DNA327687 DDE327687 CTI327687 CJM327687 BZQ327687 BPU327687 BFY327687 AWC327687 AMG327687 ACK327687 SO327687 IS327687 A327687 WVE262151 WLI262151 WBM262151 VRQ262151 VHU262151 UXY262151 UOC262151 UEG262151 TUK262151 TKO262151 TAS262151 SQW262151 SHA262151 RXE262151 RNI262151 RDM262151 QTQ262151 QJU262151 PZY262151 PQC262151 PGG262151 OWK262151 OMO262151 OCS262151 NSW262151 NJA262151 MZE262151 MPI262151 MFM262151 LVQ262151 LLU262151 LBY262151 KSC262151 KIG262151 JYK262151 JOO262151 JES262151 IUW262151 ILA262151 IBE262151 HRI262151 HHM262151 GXQ262151 GNU262151 GDY262151 FUC262151 FKG262151 FAK262151 EQO262151 EGS262151 DWW262151 DNA262151 DDE262151 CTI262151 CJM262151 BZQ262151 BPU262151 BFY262151 AWC262151 AMG262151 ACK262151 SO262151 IS262151 A262151 WVE196615 WLI196615 WBM196615 VRQ196615 VHU196615 UXY196615 UOC196615 UEG196615 TUK196615 TKO196615 TAS196615 SQW196615 SHA196615 RXE196615 RNI196615 RDM196615 QTQ196615 QJU196615 PZY196615 PQC196615 PGG196615 OWK196615 OMO196615 OCS196615 NSW196615 NJA196615 MZE196615 MPI196615 MFM196615 LVQ196615 LLU196615 LBY196615 KSC196615 KIG196615 JYK196615 JOO196615 JES196615 IUW196615 ILA196615 IBE196615 HRI196615 HHM196615 GXQ196615 GNU196615 GDY196615 FUC196615 FKG196615 FAK196615 EQO196615 EGS196615 DWW196615 DNA196615 DDE196615 CTI196615 CJM196615 BZQ196615 BPU196615 BFY196615 AWC196615 AMG196615 ACK196615 SO196615 IS196615 A196615 WVE131079 WLI131079 WBM131079 VRQ131079 VHU131079 UXY131079 UOC131079 UEG131079 TUK131079 TKO131079 TAS131079 SQW131079 SHA131079 RXE131079 RNI131079 RDM131079 QTQ131079 QJU131079 PZY131079 PQC131079 PGG131079 OWK131079 OMO131079 OCS131079 NSW131079 NJA131079 MZE131079 MPI131079 MFM131079 LVQ131079 LLU131079 LBY131079 KSC131079 KIG131079 JYK131079 JOO131079 JES131079 IUW131079 ILA131079 IBE131079 HRI131079 HHM131079 GXQ131079 GNU131079 GDY131079 FUC131079 FKG131079 FAK131079 EQO131079 EGS131079 DWW131079 DNA131079 DDE131079 CTI131079 CJM131079 BZQ131079 BPU131079 BFY131079 AWC131079 AMG131079 ACK131079 SO131079 IS131079 A131079 WVE65543 WLI65543 WBM65543 VRQ65543 VHU65543 UXY65543 UOC65543 UEG65543 TUK65543 TKO65543 TAS65543 SQW65543 SHA65543 RXE65543 RNI65543 RDM65543 QTQ65543 QJU65543 PZY65543 PQC65543 PGG65543 OWK65543 OMO65543 OCS65543 NSW65543 NJA65543 MZE65543 MPI65543 MFM65543 LVQ65543 LLU65543 LBY65543 KSC65543 KIG65543 JYK65543 JOO65543 JES65543 IUW65543 ILA65543 IBE65543 HRI65543 HHM65543 GXQ65543 GNU65543 GDY65543 FUC65543 FKG65543 FAK65543 EQO65543 EGS65543 DWW65543 DNA65543 DDE65543 CTI65543 CJM65543 BZQ65543 BPU65543 BFY65543 AWC65543 AMG65543 ACK65543 SO65543 IS65543 A65543">
      <formula1>"1,2,3,4,5"</formula1>
    </dataValidation>
    <dataValidation type="decimal" allowBlank="1" showInputMessage="1" showErrorMessage="1" sqref="WVH983047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47 VRT983047 VHX983047 UYB983047 UOF983047 UEJ983047 TUN983047 TKR983047 TAV983047 SQZ983047 SHD983047 RXH983047 RNL983047 RDP983047 QTT983047 QJX983047 QAB983047 PQF983047 PGJ983047 OWN983047 OMR983047 OCV983047 NSZ983047 NJD983047 MZH983047 MPL983047 MFP983047 LVT983047 LLX983047 LCB983047 KSF983047 KIJ983047 JYN983047 JOR983047 JEV983047 IUZ983047 ILD983047 IBH983047 HRL983047 HHP983047 GXT983047 GNX983047 GEB983047 FUF983047 FKJ983047 FAN983047 EQR983047 EGV983047 DWZ983047 DND983047 DDH983047 CTL983047 CJP983047 BZT983047 BPX983047 BGB983047 AWF983047 AMJ983047 ACN983047 SR983047 IV983047 C983047 WVH917511 WLL917511 WBP917511 VRT917511 VHX917511 UYB917511 UOF917511 UEJ917511 TUN917511 TKR917511 TAV917511 SQZ917511 SHD917511 RXH917511 RNL917511 RDP917511 QTT917511 QJX917511 QAB917511 PQF917511 PGJ917511 OWN917511 OMR917511 OCV917511 NSZ917511 NJD917511 MZH917511 MPL917511 MFP917511 LVT917511 LLX917511 LCB917511 KSF917511 KIJ917511 JYN917511 JOR917511 JEV917511 IUZ917511 ILD917511 IBH917511 HRL917511 HHP917511 GXT917511 GNX917511 GEB917511 FUF917511 FKJ917511 FAN917511 EQR917511 EGV917511 DWZ917511 DND917511 DDH917511 CTL917511 CJP917511 BZT917511 BPX917511 BGB917511 AWF917511 AMJ917511 ACN917511 SR917511 IV917511 C917511 WVH851975 WLL851975 WBP851975 VRT851975 VHX851975 UYB851975 UOF851975 UEJ851975 TUN851975 TKR851975 TAV851975 SQZ851975 SHD851975 RXH851975 RNL851975 RDP851975 QTT851975 QJX851975 QAB851975 PQF851975 PGJ851975 OWN851975 OMR851975 OCV851975 NSZ851975 NJD851975 MZH851975 MPL851975 MFP851975 LVT851975 LLX851975 LCB851975 KSF851975 KIJ851975 JYN851975 JOR851975 JEV851975 IUZ851975 ILD851975 IBH851975 HRL851975 HHP851975 GXT851975 GNX851975 GEB851975 FUF851975 FKJ851975 FAN851975 EQR851975 EGV851975 DWZ851975 DND851975 DDH851975 CTL851975 CJP851975 BZT851975 BPX851975 BGB851975 AWF851975 AMJ851975 ACN851975 SR851975 IV851975 C851975 WVH786439 WLL786439 WBP786439 VRT786439 VHX786439 UYB786439 UOF786439 UEJ786439 TUN786439 TKR786439 TAV786439 SQZ786439 SHD786439 RXH786439 RNL786439 RDP786439 QTT786439 QJX786439 QAB786439 PQF786439 PGJ786439 OWN786439 OMR786439 OCV786439 NSZ786439 NJD786439 MZH786439 MPL786439 MFP786439 LVT786439 LLX786439 LCB786439 KSF786439 KIJ786439 JYN786439 JOR786439 JEV786439 IUZ786439 ILD786439 IBH786439 HRL786439 HHP786439 GXT786439 GNX786439 GEB786439 FUF786439 FKJ786439 FAN786439 EQR786439 EGV786439 DWZ786439 DND786439 DDH786439 CTL786439 CJP786439 BZT786439 BPX786439 BGB786439 AWF786439 AMJ786439 ACN786439 SR786439 IV786439 C786439 WVH720903 WLL720903 WBP720903 VRT720903 VHX720903 UYB720903 UOF720903 UEJ720903 TUN720903 TKR720903 TAV720903 SQZ720903 SHD720903 RXH720903 RNL720903 RDP720903 QTT720903 QJX720903 QAB720903 PQF720903 PGJ720903 OWN720903 OMR720903 OCV720903 NSZ720903 NJD720903 MZH720903 MPL720903 MFP720903 LVT720903 LLX720903 LCB720903 KSF720903 KIJ720903 JYN720903 JOR720903 JEV720903 IUZ720903 ILD720903 IBH720903 HRL720903 HHP720903 GXT720903 GNX720903 GEB720903 FUF720903 FKJ720903 FAN720903 EQR720903 EGV720903 DWZ720903 DND720903 DDH720903 CTL720903 CJP720903 BZT720903 BPX720903 BGB720903 AWF720903 AMJ720903 ACN720903 SR720903 IV720903 C720903 WVH655367 WLL655367 WBP655367 VRT655367 VHX655367 UYB655367 UOF655367 UEJ655367 TUN655367 TKR655367 TAV655367 SQZ655367 SHD655367 RXH655367 RNL655367 RDP655367 QTT655367 QJX655367 QAB655367 PQF655367 PGJ655367 OWN655367 OMR655367 OCV655367 NSZ655367 NJD655367 MZH655367 MPL655367 MFP655367 LVT655367 LLX655367 LCB655367 KSF655367 KIJ655367 JYN655367 JOR655367 JEV655367 IUZ655367 ILD655367 IBH655367 HRL655367 HHP655367 GXT655367 GNX655367 GEB655367 FUF655367 FKJ655367 FAN655367 EQR655367 EGV655367 DWZ655367 DND655367 DDH655367 CTL655367 CJP655367 BZT655367 BPX655367 BGB655367 AWF655367 AMJ655367 ACN655367 SR655367 IV655367 C655367 WVH589831 WLL589831 WBP589831 VRT589831 VHX589831 UYB589831 UOF589831 UEJ589831 TUN589831 TKR589831 TAV589831 SQZ589831 SHD589831 RXH589831 RNL589831 RDP589831 QTT589831 QJX589831 QAB589831 PQF589831 PGJ589831 OWN589831 OMR589831 OCV589831 NSZ589831 NJD589831 MZH589831 MPL589831 MFP589831 LVT589831 LLX589831 LCB589831 KSF589831 KIJ589831 JYN589831 JOR589831 JEV589831 IUZ589831 ILD589831 IBH589831 HRL589831 HHP589831 GXT589831 GNX589831 GEB589831 FUF589831 FKJ589831 FAN589831 EQR589831 EGV589831 DWZ589831 DND589831 DDH589831 CTL589831 CJP589831 BZT589831 BPX589831 BGB589831 AWF589831 AMJ589831 ACN589831 SR589831 IV589831 C589831 WVH524295 WLL524295 WBP524295 VRT524295 VHX524295 UYB524295 UOF524295 UEJ524295 TUN524295 TKR524295 TAV524295 SQZ524295 SHD524295 RXH524295 RNL524295 RDP524295 QTT524295 QJX524295 QAB524295 PQF524295 PGJ524295 OWN524295 OMR524295 OCV524295 NSZ524295 NJD524295 MZH524295 MPL524295 MFP524295 LVT524295 LLX524295 LCB524295 KSF524295 KIJ524295 JYN524295 JOR524295 JEV524295 IUZ524295 ILD524295 IBH524295 HRL524295 HHP524295 GXT524295 GNX524295 GEB524295 FUF524295 FKJ524295 FAN524295 EQR524295 EGV524295 DWZ524295 DND524295 DDH524295 CTL524295 CJP524295 BZT524295 BPX524295 BGB524295 AWF524295 AMJ524295 ACN524295 SR524295 IV524295 C524295 WVH458759 WLL458759 WBP458759 VRT458759 VHX458759 UYB458759 UOF458759 UEJ458759 TUN458759 TKR458759 TAV458759 SQZ458759 SHD458759 RXH458759 RNL458759 RDP458759 QTT458759 QJX458759 QAB458759 PQF458759 PGJ458759 OWN458759 OMR458759 OCV458759 NSZ458759 NJD458759 MZH458759 MPL458759 MFP458759 LVT458759 LLX458759 LCB458759 KSF458759 KIJ458759 JYN458759 JOR458759 JEV458759 IUZ458759 ILD458759 IBH458759 HRL458759 HHP458759 GXT458759 GNX458759 GEB458759 FUF458759 FKJ458759 FAN458759 EQR458759 EGV458759 DWZ458759 DND458759 DDH458759 CTL458759 CJP458759 BZT458759 BPX458759 BGB458759 AWF458759 AMJ458759 ACN458759 SR458759 IV458759 C458759 WVH393223 WLL393223 WBP393223 VRT393223 VHX393223 UYB393223 UOF393223 UEJ393223 TUN393223 TKR393223 TAV393223 SQZ393223 SHD393223 RXH393223 RNL393223 RDP393223 QTT393223 QJX393223 QAB393223 PQF393223 PGJ393223 OWN393223 OMR393223 OCV393223 NSZ393223 NJD393223 MZH393223 MPL393223 MFP393223 LVT393223 LLX393223 LCB393223 KSF393223 KIJ393223 JYN393223 JOR393223 JEV393223 IUZ393223 ILD393223 IBH393223 HRL393223 HHP393223 GXT393223 GNX393223 GEB393223 FUF393223 FKJ393223 FAN393223 EQR393223 EGV393223 DWZ393223 DND393223 DDH393223 CTL393223 CJP393223 BZT393223 BPX393223 BGB393223 AWF393223 AMJ393223 ACN393223 SR393223 IV393223 C393223 WVH327687 WLL327687 WBP327687 VRT327687 VHX327687 UYB327687 UOF327687 UEJ327687 TUN327687 TKR327687 TAV327687 SQZ327687 SHD327687 RXH327687 RNL327687 RDP327687 QTT327687 QJX327687 QAB327687 PQF327687 PGJ327687 OWN327687 OMR327687 OCV327687 NSZ327687 NJD327687 MZH327687 MPL327687 MFP327687 LVT327687 LLX327687 LCB327687 KSF327687 KIJ327687 JYN327687 JOR327687 JEV327687 IUZ327687 ILD327687 IBH327687 HRL327687 HHP327687 GXT327687 GNX327687 GEB327687 FUF327687 FKJ327687 FAN327687 EQR327687 EGV327687 DWZ327687 DND327687 DDH327687 CTL327687 CJP327687 BZT327687 BPX327687 BGB327687 AWF327687 AMJ327687 ACN327687 SR327687 IV327687 C327687 WVH262151 WLL262151 WBP262151 VRT262151 VHX262151 UYB262151 UOF262151 UEJ262151 TUN262151 TKR262151 TAV262151 SQZ262151 SHD262151 RXH262151 RNL262151 RDP262151 QTT262151 QJX262151 QAB262151 PQF262151 PGJ262151 OWN262151 OMR262151 OCV262151 NSZ262151 NJD262151 MZH262151 MPL262151 MFP262151 LVT262151 LLX262151 LCB262151 KSF262151 KIJ262151 JYN262151 JOR262151 JEV262151 IUZ262151 ILD262151 IBH262151 HRL262151 HHP262151 GXT262151 GNX262151 GEB262151 FUF262151 FKJ262151 FAN262151 EQR262151 EGV262151 DWZ262151 DND262151 DDH262151 CTL262151 CJP262151 BZT262151 BPX262151 BGB262151 AWF262151 AMJ262151 ACN262151 SR262151 IV262151 C262151 WVH196615 WLL196615 WBP196615 VRT196615 VHX196615 UYB196615 UOF196615 UEJ196615 TUN196615 TKR196615 TAV196615 SQZ196615 SHD196615 RXH196615 RNL196615 RDP196615 QTT196615 QJX196615 QAB196615 PQF196615 PGJ196615 OWN196615 OMR196615 OCV196615 NSZ196615 NJD196615 MZH196615 MPL196615 MFP196615 LVT196615 LLX196615 LCB196615 KSF196615 KIJ196615 JYN196615 JOR196615 JEV196615 IUZ196615 ILD196615 IBH196615 HRL196615 HHP196615 GXT196615 GNX196615 GEB196615 FUF196615 FKJ196615 FAN196615 EQR196615 EGV196615 DWZ196615 DND196615 DDH196615 CTL196615 CJP196615 BZT196615 BPX196615 BGB196615 AWF196615 AMJ196615 ACN196615 SR196615 IV196615 C196615 WVH131079 WLL131079 WBP131079 VRT131079 VHX131079 UYB131079 UOF131079 UEJ131079 TUN131079 TKR131079 TAV131079 SQZ131079 SHD131079 RXH131079 RNL131079 RDP131079 QTT131079 QJX131079 QAB131079 PQF131079 PGJ131079 OWN131079 OMR131079 OCV131079 NSZ131079 NJD131079 MZH131079 MPL131079 MFP131079 LVT131079 LLX131079 LCB131079 KSF131079 KIJ131079 JYN131079 JOR131079 JEV131079 IUZ131079 ILD131079 IBH131079 HRL131079 HHP131079 GXT131079 GNX131079 GEB131079 FUF131079 FKJ131079 FAN131079 EQR131079 EGV131079 DWZ131079 DND131079 DDH131079 CTL131079 CJP131079 BZT131079 BPX131079 BGB131079 AWF131079 AMJ131079 ACN131079 SR131079 IV131079 C131079 WVH65543 WLL65543 WBP65543 VRT65543 VHX65543 UYB65543 UOF65543 UEJ65543 TUN65543 TKR65543 TAV65543 SQZ65543 SHD65543 RXH65543 RNL65543 RDP65543 QTT65543 QJX65543 QAB65543 PQF65543 PGJ65543 OWN65543 OMR65543 OCV65543 NSZ65543 NJD65543 MZH65543 MPL65543 MFP65543 LVT65543 LLX65543 LCB65543 KSF65543 KIJ65543 JYN65543 JOR65543 JEV65543 IUZ65543 ILD65543 IBH65543 HRL65543 HHP65543 GXT65543 GNX65543 GEB65543 FUF65543 FKJ65543 FAN65543 EQR65543 EGV65543 DWZ65543 DND65543 DDH65543 CTL65543 CJP65543 BZT65543 BPX65543 BGB65543 AWF65543 AMJ65543 ACN65543 SR65543 IV65543 C65543 WLL983047">
      <formula1>0</formula1>
      <formula2>1</formula2>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3"/>
  <sheetViews>
    <sheetView topLeftCell="A48" zoomScale="60" zoomScaleNormal="60" zoomScaleSheetLayoutView="85" workbookViewId="0">
      <selection activeCell="D88" sqref="D88:E88"/>
    </sheetView>
  </sheetViews>
  <sheetFormatPr baseColWidth="10" defaultRowHeight="14.25" x14ac:dyDescent="0.25"/>
  <cols>
    <col min="1" max="1" width="3.140625" style="31" bestFit="1" customWidth="1"/>
    <col min="2" max="2" width="58.85546875" style="31" customWidth="1"/>
    <col min="3" max="3" width="31.140625" style="31" customWidth="1"/>
    <col min="4" max="4" width="26.7109375" style="31" customWidth="1"/>
    <col min="5" max="5" width="25" style="31" customWidth="1"/>
    <col min="6" max="7" width="29.7109375" style="31" customWidth="1"/>
    <col min="8" max="8" width="23" style="31" customWidth="1"/>
    <col min="9" max="9" width="27.28515625" style="31" customWidth="1"/>
    <col min="10" max="10" width="29.5703125" style="31" customWidth="1"/>
    <col min="11" max="11" width="33" style="31" customWidth="1"/>
    <col min="12" max="12" width="29.85546875" style="31" customWidth="1"/>
    <col min="13" max="13" width="26.28515625" style="31" customWidth="1"/>
    <col min="14" max="14" width="22.140625" style="31" customWidth="1"/>
    <col min="15" max="15" width="26.140625" style="31" customWidth="1"/>
    <col min="16" max="16" width="19.5703125" style="31" bestFit="1" customWidth="1"/>
    <col min="17" max="17" width="29.28515625" style="31" customWidth="1"/>
    <col min="18" max="18" width="18.28515625" style="31" customWidth="1"/>
    <col min="19" max="22" width="6.42578125" style="31" customWidth="1"/>
    <col min="23" max="251" width="11.42578125" style="31"/>
    <col min="252" max="252" width="1" style="31" customWidth="1"/>
    <col min="253" max="253" width="4.28515625" style="31" customWidth="1"/>
    <col min="254" max="254" width="34.7109375" style="31" customWidth="1"/>
    <col min="255" max="255" width="0" style="31" hidden="1" customWidth="1"/>
    <col min="256" max="256" width="20" style="31" customWidth="1"/>
    <col min="257" max="257" width="20.85546875" style="31" customWidth="1"/>
    <col min="258" max="258" width="25" style="31" customWidth="1"/>
    <col min="259" max="259" width="18.7109375" style="31" customWidth="1"/>
    <col min="260" max="260" width="29.7109375" style="31" customWidth="1"/>
    <col min="261" max="261" width="13.42578125" style="31" customWidth="1"/>
    <col min="262" max="262" width="13.85546875" style="31" customWidth="1"/>
    <col min="263" max="267" width="16.5703125" style="31" customWidth="1"/>
    <col min="268" max="268" width="20.5703125" style="31" customWidth="1"/>
    <col min="269" max="269" width="21.140625" style="31" customWidth="1"/>
    <col min="270" max="270" width="9.5703125" style="31" customWidth="1"/>
    <col min="271" max="271" width="0.42578125" style="31" customWidth="1"/>
    <col min="272" max="278" width="6.42578125" style="31" customWidth="1"/>
    <col min="279" max="507" width="11.42578125" style="31"/>
    <col min="508" max="508" width="1" style="31" customWidth="1"/>
    <col min="509" max="509" width="4.28515625" style="31" customWidth="1"/>
    <col min="510" max="510" width="34.7109375" style="31" customWidth="1"/>
    <col min="511" max="511" width="0" style="31" hidden="1" customWidth="1"/>
    <col min="512" max="512" width="20" style="31" customWidth="1"/>
    <col min="513" max="513" width="20.85546875" style="31" customWidth="1"/>
    <col min="514" max="514" width="25" style="31" customWidth="1"/>
    <col min="515" max="515" width="18.7109375" style="31" customWidth="1"/>
    <col min="516" max="516" width="29.7109375" style="31" customWidth="1"/>
    <col min="517" max="517" width="13.42578125" style="31" customWidth="1"/>
    <col min="518" max="518" width="13.85546875" style="31" customWidth="1"/>
    <col min="519" max="523" width="16.5703125" style="31" customWidth="1"/>
    <col min="524" max="524" width="20.5703125" style="31" customWidth="1"/>
    <col min="525" max="525" width="21.140625" style="31" customWidth="1"/>
    <col min="526" max="526" width="9.5703125" style="31" customWidth="1"/>
    <col min="527" max="527" width="0.42578125" style="31" customWidth="1"/>
    <col min="528" max="534" width="6.42578125" style="31" customWidth="1"/>
    <col min="535" max="763" width="11.42578125" style="31"/>
    <col min="764" max="764" width="1" style="31" customWidth="1"/>
    <col min="765" max="765" width="4.28515625" style="31" customWidth="1"/>
    <col min="766" max="766" width="34.7109375" style="31" customWidth="1"/>
    <col min="767" max="767" width="0" style="31" hidden="1" customWidth="1"/>
    <col min="768" max="768" width="20" style="31" customWidth="1"/>
    <col min="769" max="769" width="20.85546875" style="31" customWidth="1"/>
    <col min="770" max="770" width="25" style="31" customWidth="1"/>
    <col min="771" max="771" width="18.7109375" style="31" customWidth="1"/>
    <col min="772" max="772" width="29.7109375" style="31" customWidth="1"/>
    <col min="773" max="773" width="13.42578125" style="31" customWidth="1"/>
    <col min="774" max="774" width="13.85546875" style="31" customWidth="1"/>
    <col min="775" max="779" width="16.5703125" style="31" customWidth="1"/>
    <col min="780" max="780" width="20.5703125" style="31" customWidth="1"/>
    <col min="781" max="781" width="21.140625" style="31" customWidth="1"/>
    <col min="782" max="782" width="9.5703125" style="31" customWidth="1"/>
    <col min="783" max="783" width="0.42578125" style="31" customWidth="1"/>
    <col min="784" max="790" width="6.42578125" style="31" customWidth="1"/>
    <col min="791" max="1019" width="11.42578125" style="31"/>
    <col min="1020" max="1020" width="1" style="31" customWidth="1"/>
    <col min="1021" max="1021" width="4.28515625" style="31" customWidth="1"/>
    <col min="1022" max="1022" width="34.7109375" style="31" customWidth="1"/>
    <col min="1023" max="1023" width="0" style="31" hidden="1" customWidth="1"/>
    <col min="1024" max="1024" width="20" style="31" customWidth="1"/>
    <col min="1025" max="1025" width="20.85546875" style="31" customWidth="1"/>
    <col min="1026" max="1026" width="25" style="31" customWidth="1"/>
    <col min="1027" max="1027" width="18.7109375" style="31" customWidth="1"/>
    <col min="1028" max="1028" width="29.7109375" style="31" customWidth="1"/>
    <col min="1029" max="1029" width="13.42578125" style="31" customWidth="1"/>
    <col min="1030" max="1030" width="13.85546875" style="31" customWidth="1"/>
    <col min="1031" max="1035" width="16.5703125" style="31" customWidth="1"/>
    <col min="1036" max="1036" width="20.5703125" style="31" customWidth="1"/>
    <col min="1037" max="1037" width="21.140625" style="31" customWidth="1"/>
    <col min="1038" max="1038" width="9.5703125" style="31" customWidth="1"/>
    <col min="1039" max="1039" width="0.42578125" style="31" customWidth="1"/>
    <col min="1040" max="1046" width="6.42578125" style="31" customWidth="1"/>
    <col min="1047" max="1275" width="11.42578125" style="31"/>
    <col min="1276" max="1276" width="1" style="31" customWidth="1"/>
    <col min="1277" max="1277" width="4.28515625" style="31" customWidth="1"/>
    <col min="1278" max="1278" width="34.7109375" style="31" customWidth="1"/>
    <col min="1279" max="1279" width="0" style="31" hidden="1" customWidth="1"/>
    <col min="1280" max="1280" width="20" style="31" customWidth="1"/>
    <col min="1281" max="1281" width="20.85546875" style="31" customWidth="1"/>
    <col min="1282" max="1282" width="25" style="31" customWidth="1"/>
    <col min="1283" max="1283" width="18.7109375" style="31" customWidth="1"/>
    <col min="1284" max="1284" width="29.7109375" style="31" customWidth="1"/>
    <col min="1285" max="1285" width="13.42578125" style="31" customWidth="1"/>
    <col min="1286" max="1286" width="13.85546875" style="31" customWidth="1"/>
    <col min="1287" max="1291" width="16.5703125" style="31" customWidth="1"/>
    <col min="1292" max="1292" width="20.5703125" style="31" customWidth="1"/>
    <col min="1293" max="1293" width="21.140625" style="31" customWidth="1"/>
    <col min="1294" max="1294" width="9.5703125" style="31" customWidth="1"/>
    <col min="1295" max="1295" width="0.42578125" style="31" customWidth="1"/>
    <col min="1296" max="1302" width="6.42578125" style="31" customWidth="1"/>
    <col min="1303" max="1531" width="11.42578125" style="31"/>
    <col min="1532" max="1532" width="1" style="31" customWidth="1"/>
    <col min="1533" max="1533" width="4.28515625" style="31" customWidth="1"/>
    <col min="1534" max="1534" width="34.7109375" style="31" customWidth="1"/>
    <col min="1535" max="1535" width="0" style="31" hidden="1" customWidth="1"/>
    <col min="1536" max="1536" width="20" style="31" customWidth="1"/>
    <col min="1537" max="1537" width="20.85546875" style="31" customWidth="1"/>
    <col min="1538" max="1538" width="25" style="31" customWidth="1"/>
    <col min="1539" max="1539" width="18.7109375" style="31" customWidth="1"/>
    <col min="1540" max="1540" width="29.7109375" style="31" customWidth="1"/>
    <col min="1541" max="1541" width="13.42578125" style="31" customWidth="1"/>
    <col min="1542" max="1542" width="13.85546875" style="31" customWidth="1"/>
    <col min="1543" max="1547" width="16.5703125" style="31" customWidth="1"/>
    <col min="1548" max="1548" width="20.5703125" style="31" customWidth="1"/>
    <col min="1549" max="1549" width="21.140625" style="31" customWidth="1"/>
    <col min="1550" max="1550" width="9.5703125" style="31" customWidth="1"/>
    <col min="1551" max="1551" width="0.42578125" style="31" customWidth="1"/>
    <col min="1552" max="1558" width="6.42578125" style="31" customWidth="1"/>
    <col min="1559" max="1787" width="11.42578125" style="31"/>
    <col min="1788" max="1788" width="1" style="31" customWidth="1"/>
    <col min="1789" max="1789" width="4.28515625" style="31" customWidth="1"/>
    <col min="1790" max="1790" width="34.7109375" style="31" customWidth="1"/>
    <col min="1791" max="1791" width="0" style="31" hidden="1" customWidth="1"/>
    <col min="1792" max="1792" width="20" style="31" customWidth="1"/>
    <col min="1793" max="1793" width="20.85546875" style="31" customWidth="1"/>
    <col min="1794" max="1794" width="25" style="31" customWidth="1"/>
    <col min="1795" max="1795" width="18.7109375" style="31" customWidth="1"/>
    <col min="1796" max="1796" width="29.7109375" style="31" customWidth="1"/>
    <col min="1797" max="1797" width="13.42578125" style="31" customWidth="1"/>
    <col min="1798" max="1798" width="13.85546875" style="31" customWidth="1"/>
    <col min="1799" max="1803" width="16.5703125" style="31" customWidth="1"/>
    <col min="1804" max="1804" width="20.5703125" style="31" customWidth="1"/>
    <col min="1805" max="1805" width="21.140625" style="31" customWidth="1"/>
    <col min="1806" max="1806" width="9.5703125" style="31" customWidth="1"/>
    <col min="1807" max="1807" width="0.42578125" style="31" customWidth="1"/>
    <col min="1808" max="1814" width="6.42578125" style="31" customWidth="1"/>
    <col min="1815" max="2043" width="11.42578125" style="31"/>
    <col min="2044" max="2044" width="1" style="31" customWidth="1"/>
    <col min="2045" max="2045" width="4.28515625" style="31" customWidth="1"/>
    <col min="2046" max="2046" width="34.7109375" style="31" customWidth="1"/>
    <col min="2047" max="2047" width="0" style="31" hidden="1" customWidth="1"/>
    <col min="2048" max="2048" width="20" style="31" customWidth="1"/>
    <col min="2049" max="2049" width="20.85546875" style="31" customWidth="1"/>
    <col min="2050" max="2050" width="25" style="31" customWidth="1"/>
    <col min="2051" max="2051" width="18.7109375" style="31" customWidth="1"/>
    <col min="2052" max="2052" width="29.7109375" style="31" customWidth="1"/>
    <col min="2053" max="2053" width="13.42578125" style="31" customWidth="1"/>
    <col min="2054" max="2054" width="13.85546875" style="31" customWidth="1"/>
    <col min="2055" max="2059" width="16.5703125" style="31" customWidth="1"/>
    <col min="2060" max="2060" width="20.5703125" style="31" customWidth="1"/>
    <col min="2061" max="2061" width="21.140625" style="31" customWidth="1"/>
    <col min="2062" max="2062" width="9.5703125" style="31" customWidth="1"/>
    <col min="2063" max="2063" width="0.42578125" style="31" customWidth="1"/>
    <col min="2064" max="2070" width="6.42578125" style="31" customWidth="1"/>
    <col min="2071" max="2299" width="11.42578125" style="31"/>
    <col min="2300" max="2300" width="1" style="31" customWidth="1"/>
    <col min="2301" max="2301" width="4.28515625" style="31" customWidth="1"/>
    <col min="2302" max="2302" width="34.7109375" style="31" customWidth="1"/>
    <col min="2303" max="2303" width="0" style="31" hidden="1" customWidth="1"/>
    <col min="2304" max="2304" width="20" style="31" customWidth="1"/>
    <col min="2305" max="2305" width="20.85546875" style="31" customWidth="1"/>
    <col min="2306" max="2306" width="25" style="31" customWidth="1"/>
    <col min="2307" max="2307" width="18.7109375" style="31" customWidth="1"/>
    <col min="2308" max="2308" width="29.7109375" style="31" customWidth="1"/>
    <col min="2309" max="2309" width="13.42578125" style="31" customWidth="1"/>
    <col min="2310" max="2310" width="13.85546875" style="31" customWidth="1"/>
    <col min="2311" max="2315" width="16.5703125" style="31" customWidth="1"/>
    <col min="2316" max="2316" width="20.5703125" style="31" customWidth="1"/>
    <col min="2317" max="2317" width="21.140625" style="31" customWidth="1"/>
    <col min="2318" max="2318" width="9.5703125" style="31" customWidth="1"/>
    <col min="2319" max="2319" width="0.42578125" style="31" customWidth="1"/>
    <col min="2320" max="2326" width="6.42578125" style="31" customWidth="1"/>
    <col min="2327" max="2555" width="11.42578125" style="31"/>
    <col min="2556" max="2556" width="1" style="31" customWidth="1"/>
    <col min="2557" max="2557" width="4.28515625" style="31" customWidth="1"/>
    <col min="2558" max="2558" width="34.7109375" style="31" customWidth="1"/>
    <col min="2559" max="2559" width="0" style="31" hidden="1" customWidth="1"/>
    <col min="2560" max="2560" width="20" style="31" customWidth="1"/>
    <col min="2561" max="2561" width="20.85546875" style="31" customWidth="1"/>
    <col min="2562" max="2562" width="25" style="31" customWidth="1"/>
    <col min="2563" max="2563" width="18.7109375" style="31" customWidth="1"/>
    <col min="2564" max="2564" width="29.7109375" style="31" customWidth="1"/>
    <col min="2565" max="2565" width="13.42578125" style="31" customWidth="1"/>
    <col min="2566" max="2566" width="13.85546875" style="31" customWidth="1"/>
    <col min="2567" max="2571" width="16.5703125" style="31" customWidth="1"/>
    <col min="2572" max="2572" width="20.5703125" style="31" customWidth="1"/>
    <col min="2573" max="2573" width="21.140625" style="31" customWidth="1"/>
    <col min="2574" max="2574" width="9.5703125" style="31" customWidth="1"/>
    <col min="2575" max="2575" width="0.42578125" style="31" customWidth="1"/>
    <col min="2576" max="2582" width="6.42578125" style="31" customWidth="1"/>
    <col min="2583" max="2811" width="11.42578125" style="31"/>
    <col min="2812" max="2812" width="1" style="31" customWidth="1"/>
    <col min="2813" max="2813" width="4.28515625" style="31" customWidth="1"/>
    <col min="2814" max="2814" width="34.7109375" style="31" customWidth="1"/>
    <col min="2815" max="2815" width="0" style="31" hidden="1" customWidth="1"/>
    <col min="2816" max="2816" width="20" style="31" customWidth="1"/>
    <col min="2817" max="2817" width="20.85546875" style="31" customWidth="1"/>
    <col min="2818" max="2818" width="25" style="31" customWidth="1"/>
    <col min="2819" max="2819" width="18.7109375" style="31" customWidth="1"/>
    <col min="2820" max="2820" width="29.7109375" style="31" customWidth="1"/>
    <col min="2821" max="2821" width="13.42578125" style="31" customWidth="1"/>
    <col min="2822" max="2822" width="13.85546875" style="31" customWidth="1"/>
    <col min="2823" max="2827" width="16.5703125" style="31" customWidth="1"/>
    <col min="2828" max="2828" width="20.5703125" style="31" customWidth="1"/>
    <col min="2829" max="2829" width="21.140625" style="31" customWidth="1"/>
    <col min="2830" max="2830" width="9.5703125" style="31" customWidth="1"/>
    <col min="2831" max="2831" width="0.42578125" style="31" customWidth="1"/>
    <col min="2832" max="2838" width="6.42578125" style="31" customWidth="1"/>
    <col min="2839" max="3067" width="11.42578125" style="31"/>
    <col min="3068" max="3068" width="1" style="31" customWidth="1"/>
    <col min="3069" max="3069" width="4.28515625" style="31" customWidth="1"/>
    <col min="3070" max="3070" width="34.7109375" style="31" customWidth="1"/>
    <col min="3071" max="3071" width="0" style="31" hidden="1" customWidth="1"/>
    <col min="3072" max="3072" width="20" style="31" customWidth="1"/>
    <col min="3073" max="3073" width="20.85546875" style="31" customWidth="1"/>
    <col min="3074" max="3074" width="25" style="31" customWidth="1"/>
    <col min="3075" max="3075" width="18.7109375" style="31" customWidth="1"/>
    <col min="3076" max="3076" width="29.7109375" style="31" customWidth="1"/>
    <col min="3077" max="3077" width="13.42578125" style="31" customWidth="1"/>
    <col min="3078" max="3078" width="13.85546875" style="31" customWidth="1"/>
    <col min="3079" max="3083" width="16.5703125" style="31" customWidth="1"/>
    <col min="3084" max="3084" width="20.5703125" style="31" customWidth="1"/>
    <col min="3085" max="3085" width="21.140625" style="31" customWidth="1"/>
    <col min="3086" max="3086" width="9.5703125" style="31" customWidth="1"/>
    <col min="3087" max="3087" width="0.42578125" style="31" customWidth="1"/>
    <col min="3088" max="3094" width="6.42578125" style="31" customWidth="1"/>
    <col min="3095" max="3323" width="11.42578125" style="31"/>
    <col min="3324" max="3324" width="1" style="31" customWidth="1"/>
    <col min="3325" max="3325" width="4.28515625" style="31" customWidth="1"/>
    <col min="3326" max="3326" width="34.7109375" style="31" customWidth="1"/>
    <col min="3327" max="3327" width="0" style="31" hidden="1" customWidth="1"/>
    <col min="3328" max="3328" width="20" style="31" customWidth="1"/>
    <col min="3329" max="3329" width="20.85546875" style="31" customWidth="1"/>
    <col min="3330" max="3330" width="25" style="31" customWidth="1"/>
    <col min="3331" max="3331" width="18.7109375" style="31" customWidth="1"/>
    <col min="3332" max="3332" width="29.7109375" style="31" customWidth="1"/>
    <col min="3333" max="3333" width="13.42578125" style="31" customWidth="1"/>
    <col min="3334" max="3334" width="13.85546875" style="31" customWidth="1"/>
    <col min="3335" max="3339" width="16.5703125" style="31" customWidth="1"/>
    <col min="3340" max="3340" width="20.5703125" style="31" customWidth="1"/>
    <col min="3341" max="3341" width="21.140625" style="31" customWidth="1"/>
    <col min="3342" max="3342" width="9.5703125" style="31" customWidth="1"/>
    <col min="3343" max="3343" width="0.42578125" style="31" customWidth="1"/>
    <col min="3344" max="3350" width="6.42578125" style="31" customWidth="1"/>
    <col min="3351" max="3579" width="11.42578125" style="31"/>
    <col min="3580" max="3580" width="1" style="31" customWidth="1"/>
    <col min="3581" max="3581" width="4.28515625" style="31" customWidth="1"/>
    <col min="3582" max="3582" width="34.7109375" style="31" customWidth="1"/>
    <col min="3583" max="3583" width="0" style="31" hidden="1" customWidth="1"/>
    <col min="3584" max="3584" width="20" style="31" customWidth="1"/>
    <col min="3585" max="3585" width="20.85546875" style="31" customWidth="1"/>
    <col min="3586" max="3586" width="25" style="31" customWidth="1"/>
    <col min="3587" max="3587" width="18.7109375" style="31" customWidth="1"/>
    <col min="3588" max="3588" width="29.7109375" style="31" customWidth="1"/>
    <col min="3589" max="3589" width="13.42578125" style="31" customWidth="1"/>
    <col min="3590" max="3590" width="13.85546875" style="31" customWidth="1"/>
    <col min="3591" max="3595" width="16.5703125" style="31" customWidth="1"/>
    <col min="3596" max="3596" width="20.5703125" style="31" customWidth="1"/>
    <col min="3597" max="3597" width="21.140625" style="31" customWidth="1"/>
    <col min="3598" max="3598" width="9.5703125" style="31" customWidth="1"/>
    <col min="3599" max="3599" width="0.42578125" style="31" customWidth="1"/>
    <col min="3600" max="3606" width="6.42578125" style="31" customWidth="1"/>
    <col min="3607" max="3835" width="11.42578125" style="31"/>
    <col min="3836" max="3836" width="1" style="31" customWidth="1"/>
    <col min="3837" max="3837" width="4.28515625" style="31" customWidth="1"/>
    <col min="3838" max="3838" width="34.7109375" style="31" customWidth="1"/>
    <col min="3839" max="3839" width="0" style="31" hidden="1" customWidth="1"/>
    <col min="3840" max="3840" width="20" style="31" customWidth="1"/>
    <col min="3841" max="3841" width="20.85546875" style="31" customWidth="1"/>
    <col min="3842" max="3842" width="25" style="31" customWidth="1"/>
    <col min="3843" max="3843" width="18.7109375" style="31" customWidth="1"/>
    <col min="3844" max="3844" width="29.7109375" style="31" customWidth="1"/>
    <col min="3845" max="3845" width="13.42578125" style="31" customWidth="1"/>
    <col min="3846" max="3846" width="13.85546875" style="31" customWidth="1"/>
    <col min="3847" max="3851" width="16.5703125" style="31" customWidth="1"/>
    <col min="3852" max="3852" width="20.5703125" style="31" customWidth="1"/>
    <col min="3853" max="3853" width="21.140625" style="31" customWidth="1"/>
    <col min="3854" max="3854" width="9.5703125" style="31" customWidth="1"/>
    <col min="3855" max="3855" width="0.42578125" style="31" customWidth="1"/>
    <col min="3856" max="3862" width="6.42578125" style="31" customWidth="1"/>
    <col min="3863" max="4091" width="11.42578125" style="31"/>
    <col min="4092" max="4092" width="1" style="31" customWidth="1"/>
    <col min="4093" max="4093" width="4.28515625" style="31" customWidth="1"/>
    <col min="4094" max="4094" width="34.7109375" style="31" customWidth="1"/>
    <col min="4095" max="4095" width="0" style="31" hidden="1" customWidth="1"/>
    <col min="4096" max="4096" width="20" style="31" customWidth="1"/>
    <col min="4097" max="4097" width="20.85546875" style="31" customWidth="1"/>
    <col min="4098" max="4098" width="25" style="31" customWidth="1"/>
    <col min="4099" max="4099" width="18.7109375" style="31" customWidth="1"/>
    <col min="4100" max="4100" width="29.7109375" style="31" customWidth="1"/>
    <col min="4101" max="4101" width="13.42578125" style="31" customWidth="1"/>
    <col min="4102" max="4102" width="13.85546875" style="31" customWidth="1"/>
    <col min="4103" max="4107" width="16.5703125" style="31" customWidth="1"/>
    <col min="4108" max="4108" width="20.5703125" style="31" customWidth="1"/>
    <col min="4109" max="4109" width="21.140625" style="31" customWidth="1"/>
    <col min="4110" max="4110" width="9.5703125" style="31" customWidth="1"/>
    <col min="4111" max="4111" width="0.42578125" style="31" customWidth="1"/>
    <col min="4112" max="4118" width="6.42578125" style="31" customWidth="1"/>
    <col min="4119" max="4347" width="11.42578125" style="31"/>
    <col min="4348" max="4348" width="1" style="31" customWidth="1"/>
    <col min="4349" max="4349" width="4.28515625" style="31" customWidth="1"/>
    <col min="4350" max="4350" width="34.7109375" style="31" customWidth="1"/>
    <col min="4351" max="4351" width="0" style="31" hidden="1" customWidth="1"/>
    <col min="4352" max="4352" width="20" style="31" customWidth="1"/>
    <col min="4353" max="4353" width="20.85546875" style="31" customWidth="1"/>
    <col min="4354" max="4354" width="25" style="31" customWidth="1"/>
    <col min="4355" max="4355" width="18.7109375" style="31" customWidth="1"/>
    <col min="4356" max="4356" width="29.7109375" style="31" customWidth="1"/>
    <col min="4357" max="4357" width="13.42578125" style="31" customWidth="1"/>
    <col min="4358" max="4358" width="13.85546875" style="31" customWidth="1"/>
    <col min="4359" max="4363" width="16.5703125" style="31" customWidth="1"/>
    <col min="4364" max="4364" width="20.5703125" style="31" customWidth="1"/>
    <col min="4365" max="4365" width="21.140625" style="31" customWidth="1"/>
    <col min="4366" max="4366" width="9.5703125" style="31" customWidth="1"/>
    <col min="4367" max="4367" width="0.42578125" style="31" customWidth="1"/>
    <col min="4368" max="4374" width="6.42578125" style="31" customWidth="1"/>
    <col min="4375" max="4603" width="11.42578125" style="31"/>
    <col min="4604" max="4604" width="1" style="31" customWidth="1"/>
    <col min="4605" max="4605" width="4.28515625" style="31" customWidth="1"/>
    <col min="4606" max="4606" width="34.7109375" style="31" customWidth="1"/>
    <col min="4607" max="4607" width="0" style="31" hidden="1" customWidth="1"/>
    <col min="4608" max="4608" width="20" style="31" customWidth="1"/>
    <col min="4609" max="4609" width="20.85546875" style="31" customWidth="1"/>
    <col min="4610" max="4610" width="25" style="31" customWidth="1"/>
    <col min="4611" max="4611" width="18.7109375" style="31" customWidth="1"/>
    <col min="4612" max="4612" width="29.7109375" style="31" customWidth="1"/>
    <col min="4613" max="4613" width="13.42578125" style="31" customWidth="1"/>
    <col min="4614" max="4614" width="13.85546875" style="31" customWidth="1"/>
    <col min="4615" max="4619" width="16.5703125" style="31" customWidth="1"/>
    <col min="4620" max="4620" width="20.5703125" style="31" customWidth="1"/>
    <col min="4621" max="4621" width="21.140625" style="31" customWidth="1"/>
    <col min="4622" max="4622" width="9.5703125" style="31" customWidth="1"/>
    <col min="4623" max="4623" width="0.42578125" style="31" customWidth="1"/>
    <col min="4624" max="4630" width="6.42578125" style="31" customWidth="1"/>
    <col min="4631" max="4859" width="11.42578125" style="31"/>
    <col min="4860" max="4860" width="1" style="31" customWidth="1"/>
    <col min="4861" max="4861" width="4.28515625" style="31" customWidth="1"/>
    <col min="4862" max="4862" width="34.7109375" style="31" customWidth="1"/>
    <col min="4863" max="4863" width="0" style="31" hidden="1" customWidth="1"/>
    <col min="4864" max="4864" width="20" style="31" customWidth="1"/>
    <col min="4865" max="4865" width="20.85546875" style="31" customWidth="1"/>
    <col min="4866" max="4866" width="25" style="31" customWidth="1"/>
    <col min="4867" max="4867" width="18.7109375" style="31" customWidth="1"/>
    <col min="4868" max="4868" width="29.7109375" style="31" customWidth="1"/>
    <col min="4869" max="4869" width="13.42578125" style="31" customWidth="1"/>
    <col min="4870" max="4870" width="13.85546875" style="31" customWidth="1"/>
    <col min="4871" max="4875" width="16.5703125" style="31" customWidth="1"/>
    <col min="4876" max="4876" width="20.5703125" style="31" customWidth="1"/>
    <col min="4877" max="4877" width="21.140625" style="31" customWidth="1"/>
    <col min="4878" max="4878" width="9.5703125" style="31" customWidth="1"/>
    <col min="4879" max="4879" width="0.42578125" style="31" customWidth="1"/>
    <col min="4880" max="4886" width="6.42578125" style="31" customWidth="1"/>
    <col min="4887" max="5115" width="11.42578125" style="31"/>
    <col min="5116" max="5116" width="1" style="31" customWidth="1"/>
    <col min="5117" max="5117" width="4.28515625" style="31" customWidth="1"/>
    <col min="5118" max="5118" width="34.7109375" style="31" customWidth="1"/>
    <col min="5119" max="5119" width="0" style="31" hidden="1" customWidth="1"/>
    <col min="5120" max="5120" width="20" style="31" customWidth="1"/>
    <col min="5121" max="5121" width="20.85546875" style="31" customWidth="1"/>
    <col min="5122" max="5122" width="25" style="31" customWidth="1"/>
    <col min="5123" max="5123" width="18.7109375" style="31" customWidth="1"/>
    <col min="5124" max="5124" width="29.7109375" style="31" customWidth="1"/>
    <col min="5125" max="5125" width="13.42578125" style="31" customWidth="1"/>
    <col min="5126" max="5126" width="13.85546875" style="31" customWidth="1"/>
    <col min="5127" max="5131" width="16.5703125" style="31" customWidth="1"/>
    <col min="5132" max="5132" width="20.5703125" style="31" customWidth="1"/>
    <col min="5133" max="5133" width="21.140625" style="31" customWidth="1"/>
    <col min="5134" max="5134" width="9.5703125" style="31" customWidth="1"/>
    <col min="5135" max="5135" width="0.42578125" style="31" customWidth="1"/>
    <col min="5136" max="5142" width="6.42578125" style="31" customWidth="1"/>
    <col min="5143" max="5371" width="11.42578125" style="31"/>
    <col min="5372" max="5372" width="1" style="31" customWidth="1"/>
    <col min="5373" max="5373" width="4.28515625" style="31" customWidth="1"/>
    <col min="5374" max="5374" width="34.7109375" style="31" customWidth="1"/>
    <col min="5375" max="5375" width="0" style="31" hidden="1" customWidth="1"/>
    <col min="5376" max="5376" width="20" style="31" customWidth="1"/>
    <col min="5377" max="5377" width="20.85546875" style="31" customWidth="1"/>
    <col min="5378" max="5378" width="25" style="31" customWidth="1"/>
    <col min="5379" max="5379" width="18.7109375" style="31" customWidth="1"/>
    <col min="5380" max="5380" width="29.7109375" style="31" customWidth="1"/>
    <col min="5381" max="5381" width="13.42578125" style="31" customWidth="1"/>
    <col min="5382" max="5382" width="13.85546875" style="31" customWidth="1"/>
    <col min="5383" max="5387" width="16.5703125" style="31" customWidth="1"/>
    <col min="5388" max="5388" width="20.5703125" style="31" customWidth="1"/>
    <col min="5389" max="5389" width="21.140625" style="31" customWidth="1"/>
    <col min="5390" max="5390" width="9.5703125" style="31" customWidth="1"/>
    <col min="5391" max="5391" width="0.42578125" style="31" customWidth="1"/>
    <col min="5392" max="5398" width="6.42578125" style="31" customWidth="1"/>
    <col min="5399" max="5627" width="11.42578125" style="31"/>
    <col min="5628" max="5628" width="1" style="31" customWidth="1"/>
    <col min="5629" max="5629" width="4.28515625" style="31" customWidth="1"/>
    <col min="5630" max="5630" width="34.7109375" style="31" customWidth="1"/>
    <col min="5631" max="5631" width="0" style="31" hidden="1" customWidth="1"/>
    <col min="5632" max="5632" width="20" style="31" customWidth="1"/>
    <col min="5633" max="5633" width="20.85546875" style="31" customWidth="1"/>
    <col min="5634" max="5634" width="25" style="31" customWidth="1"/>
    <col min="5635" max="5635" width="18.7109375" style="31" customWidth="1"/>
    <col min="5636" max="5636" width="29.7109375" style="31" customWidth="1"/>
    <col min="5637" max="5637" width="13.42578125" style="31" customWidth="1"/>
    <col min="5638" max="5638" width="13.85546875" style="31" customWidth="1"/>
    <col min="5639" max="5643" width="16.5703125" style="31" customWidth="1"/>
    <col min="5644" max="5644" width="20.5703125" style="31" customWidth="1"/>
    <col min="5645" max="5645" width="21.140625" style="31" customWidth="1"/>
    <col min="5646" max="5646" width="9.5703125" style="31" customWidth="1"/>
    <col min="5647" max="5647" width="0.42578125" style="31" customWidth="1"/>
    <col min="5648" max="5654" width="6.42578125" style="31" customWidth="1"/>
    <col min="5655" max="5883" width="11.42578125" style="31"/>
    <col min="5884" max="5884" width="1" style="31" customWidth="1"/>
    <col min="5885" max="5885" width="4.28515625" style="31" customWidth="1"/>
    <col min="5886" max="5886" width="34.7109375" style="31" customWidth="1"/>
    <col min="5887" max="5887" width="0" style="31" hidden="1" customWidth="1"/>
    <col min="5888" max="5888" width="20" style="31" customWidth="1"/>
    <col min="5889" max="5889" width="20.85546875" style="31" customWidth="1"/>
    <col min="5890" max="5890" width="25" style="31" customWidth="1"/>
    <col min="5891" max="5891" width="18.7109375" style="31" customWidth="1"/>
    <col min="5892" max="5892" width="29.7109375" style="31" customWidth="1"/>
    <col min="5893" max="5893" width="13.42578125" style="31" customWidth="1"/>
    <col min="5894" max="5894" width="13.85546875" style="31" customWidth="1"/>
    <col min="5895" max="5899" width="16.5703125" style="31" customWidth="1"/>
    <col min="5900" max="5900" width="20.5703125" style="31" customWidth="1"/>
    <col min="5901" max="5901" width="21.140625" style="31" customWidth="1"/>
    <col min="5902" max="5902" width="9.5703125" style="31" customWidth="1"/>
    <col min="5903" max="5903" width="0.42578125" style="31" customWidth="1"/>
    <col min="5904" max="5910" width="6.42578125" style="31" customWidth="1"/>
    <col min="5911" max="6139" width="11.42578125" style="31"/>
    <col min="6140" max="6140" width="1" style="31" customWidth="1"/>
    <col min="6141" max="6141" width="4.28515625" style="31" customWidth="1"/>
    <col min="6142" max="6142" width="34.7109375" style="31" customWidth="1"/>
    <col min="6143" max="6143" width="0" style="31" hidden="1" customWidth="1"/>
    <col min="6144" max="6144" width="20" style="31" customWidth="1"/>
    <col min="6145" max="6145" width="20.85546875" style="31" customWidth="1"/>
    <col min="6146" max="6146" width="25" style="31" customWidth="1"/>
    <col min="6147" max="6147" width="18.7109375" style="31" customWidth="1"/>
    <col min="6148" max="6148" width="29.7109375" style="31" customWidth="1"/>
    <col min="6149" max="6149" width="13.42578125" style="31" customWidth="1"/>
    <col min="6150" max="6150" width="13.85546875" style="31" customWidth="1"/>
    <col min="6151" max="6155" width="16.5703125" style="31" customWidth="1"/>
    <col min="6156" max="6156" width="20.5703125" style="31" customWidth="1"/>
    <col min="6157" max="6157" width="21.140625" style="31" customWidth="1"/>
    <col min="6158" max="6158" width="9.5703125" style="31" customWidth="1"/>
    <col min="6159" max="6159" width="0.42578125" style="31" customWidth="1"/>
    <col min="6160" max="6166" width="6.42578125" style="31" customWidth="1"/>
    <col min="6167" max="6395" width="11.42578125" style="31"/>
    <col min="6396" max="6396" width="1" style="31" customWidth="1"/>
    <col min="6397" max="6397" width="4.28515625" style="31" customWidth="1"/>
    <col min="6398" max="6398" width="34.7109375" style="31" customWidth="1"/>
    <col min="6399" max="6399" width="0" style="31" hidden="1" customWidth="1"/>
    <col min="6400" max="6400" width="20" style="31" customWidth="1"/>
    <col min="6401" max="6401" width="20.85546875" style="31" customWidth="1"/>
    <col min="6402" max="6402" width="25" style="31" customWidth="1"/>
    <col min="6403" max="6403" width="18.7109375" style="31" customWidth="1"/>
    <col min="6404" max="6404" width="29.7109375" style="31" customWidth="1"/>
    <col min="6405" max="6405" width="13.42578125" style="31" customWidth="1"/>
    <col min="6406" max="6406" width="13.85546875" style="31" customWidth="1"/>
    <col min="6407" max="6411" width="16.5703125" style="31" customWidth="1"/>
    <col min="6412" max="6412" width="20.5703125" style="31" customWidth="1"/>
    <col min="6413" max="6413" width="21.140625" style="31" customWidth="1"/>
    <col min="6414" max="6414" width="9.5703125" style="31" customWidth="1"/>
    <col min="6415" max="6415" width="0.42578125" style="31" customWidth="1"/>
    <col min="6416" max="6422" width="6.42578125" style="31" customWidth="1"/>
    <col min="6423" max="6651" width="11.42578125" style="31"/>
    <col min="6652" max="6652" width="1" style="31" customWidth="1"/>
    <col min="6653" max="6653" width="4.28515625" style="31" customWidth="1"/>
    <col min="6654" max="6654" width="34.7109375" style="31" customWidth="1"/>
    <col min="6655" max="6655" width="0" style="31" hidden="1" customWidth="1"/>
    <col min="6656" max="6656" width="20" style="31" customWidth="1"/>
    <col min="6657" max="6657" width="20.85546875" style="31" customWidth="1"/>
    <col min="6658" max="6658" width="25" style="31" customWidth="1"/>
    <col min="6659" max="6659" width="18.7109375" style="31" customWidth="1"/>
    <col min="6660" max="6660" width="29.7109375" style="31" customWidth="1"/>
    <col min="6661" max="6661" width="13.42578125" style="31" customWidth="1"/>
    <col min="6662" max="6662" width="13.85546875" style="31" customWidth="1"/>
    <col min="6663" max="6667" width="16.5703125" style="31" customWidth="1"/>
    <col min="6668" max="6668" width="20.5703125" style="31" customWidth="1"/>
    <col min="6669" max="6669" width="21.140625" style="31" customWidth="1"/>
    <col min="6670" max="6670" width="9.5703125" style="31" customWidth="1"/>
    <col min="6671" max="6671" width="0.42578125" style="31" customWidth="1"/>
    <col min="6672" max="6678" width="6.42578125" style="31" customWidth="1"/>
    <col min="6679" max="6907" width="11.42578125" style="31"/>
    <col min="6908" max="6908" width="1" style="31" customWidth="1"/>
    <col min="6909" max="6909" width="4.28515625" style="31" customWidth="1"/>
    <col min="6910" max="6910" width="34.7109375" style="31" customWidth="1"/>
    <col min="6911" max="6911" width="0" style="31" hidden="1" customWidth="1"/>
    <col min="6912" max="6912" width="20" style="31" customWidth="1"/>
    <col min="6913" max="6913" width="20.85546875" style="31" customWidth="1"/>
    <col min="6914" max="6914" width="25" style="31" customWidth="1"/>
    <col min="6915" max="6915" width="18.7109375" style="31" customWidth="1"/>
    <col min="6916" max="6916" width="29.7109375" style="31" customWidth="1"/>
    <col min="6917" max="6917" width="13.42578125" style="31" customWidth="1"/>
    <col min="6918" max="6918" width="13.85546875" style="31" customWidth="1"/>
    <col min="6919" max="6923" width="16.5703125" style="31" customWidth="1"/>
    <col min="6924" max="6924" width="20.5703125" style="31" customWidth="1"/>
    <col min="6925" max="6925" width="21.140625" style="31" customWidth="1"/>
    <col min="6926" max="6926" width="9.5703125" style="31" customWidth="1"/>
    <col min="6927" max="6927" width="0.42578125" style="31" customWidth="1"/>
    <col min="6928" max="6934" width="6.42578125" style="31" customWidth="1"/>
    <col min="6935" max="7163" width="11.42578125" style="31"/>
    <col min="7164" max="7164" width="1" style="31" customWidth="1"/>
    <col min="7165" max="7165" width="4.28515625" style="31" customWidth="1"/>
    <col min="7166" max="7166" width="34.7109375" style="31" customWidth="1"/>
    <col min="7167" max="7167" width="0" style="31" hidden="1" customWidth="1"/>
    <col min="7168" max="7168" width="20" style="31" customWidth="1"/>
    <col min="7169" max="7169" width="20.85546875" style="31" customWidth="1"/>
    <col min="7170" max="7170" width="25" style="31" customWidth="1"/>
    <col min="7171" max="7171" width="18.7109375" style="31" customWidth="1"/>
    <col min="7172" max="7172" width="29.7109375" style="31" customWidth="1"/>
    <col min="7173" max="7173" width="13.42578125" style="31" customWidth="1"/>
    <col min="7174" max="7174" width="13.85546875" style="31" customWidth="1"/>
    <col min="7175" max="7179" width="16.5703125" style="31" customWidth="1"/>
    <col min="7180" max="7180" width="20.5703125" style="31" customWidth="1"/>
    <col min="7181" max="7181" width="21.140625" style="31" customWidth="1"/>
    <col min="7182" max="7182" width="9.5703125" style="31" customWidth="1"/>
    <col min="7183" max="7183" width="0.42578125" style="31" customWidth="1"/>
    <col min="7184" max="7190" width="6.42578125" style="31" customWidth="1"/>
    <col min="7191" max="7419" width="11.42578125" style="31"/>
    <col min="7420" max="7420" width="1" style="31" customWidth="1"/>
    <col min="7421" max="7421" width="4.28515625" style="31" customWidth="1"/>
    <col min="7422" max="7422" width="34.7109375" style="31" customWidth="1"/>
    <col min="7423" max="7423" width="0" style="31" hidden="1" customWidth="1"/>
    <col min="7424" max="7424" width="20" style="31" customWidth="1"/>
    <col min="7425" max="7425" width="20.85546875" style="31" customWidth="1"/>
    <col min="7426" max="7426" width="25" style="31" customWidth="1"/>
    <col min="7427" max="7427" width="18.7109375" style="31" customWidth="1"/>
    <col min="7428" max="7428" width="29.7109375" style="31" customWidth="1"/>
    <col min="7429" max="7429" width="13.42578125" style="31" customWidth="1"/>
    <col min="7430" max="7430" width="13.85546875" style="31" customWidth="1"/>
    <col min="7431" max="7435" width="16.5703125" style="31" customWidth="1"/>
    <col min="7436" max="7436" width="20.5703125" style="31" customWidth="1"/>
    <col min="7437" max="7437" width="21.140625" style="31" customWidth="1"/>
    <col min="7438" max="7438" width="9.5703125" style="31" customWidth="1"/>
    <col min="7439" max="7439" width="0.42578125" style="31" customWidth="1"/>
    <col min="7440" max="7446" width="6.42578125" style="31" customWidth="1"/>
    <col min="7447" max="7675" width="11.42578125" style="31"/>
    <col min="7676" max="7676" width="1" style="31" customWidth="1"/>
    <col min="7677" max="7677" width="4.28515625" style="31" customWidth="1"/>
    <col min="7678" max="7678" width="34.7109375" style="31" customWidth="1"/>
    <col min="7679" max="7679" width="0" style="31" hidden="1" customWidth="1"/>
    <col min="7680" max="7680" width="20" style="31" customWidth="1"/>
    <col min="7681" max="7681" width="20.85546875" style="31" customWidth="1"/>
    <col min="7682" max="7682" width="25" style="31" customWidth="1"/>
    <col min="7683" max="7683" width="18.7109375" style="31" customWidth="1"/>
    <col min="7684" max="7684" width="29.7109375" style="31" customWidth="1"/>
    <col min="7685" max="7685" width="13.42578125" style="31" customWidth="1"/>
    <col min="7686" max="7686" width="13.85546875" style="31" customWidth="1"/>
    <col min="7687" max="7691" width="16.5703125" style="31" customWidth="1"/>
    <col min="7692" max="7692" width="20.5703125" style="31" customWidth="1"/>
    <col min="7693" max="7693" width="21.140625" style="31" customWidth="1"/>
    <col min="7694" max="7694" width="9.5703125" style="31" customWidth="1"/>
    <col min="7695" max="7695" width="0.42578125" style="31" customWidth="1"/>
    <col min="7696" max="7702" width="6.42578125" style="31" customWidth="1"/>
    <col min="7703" max="7931" width="11.42578125" style="31"/>
    <col min="7932" max="7932" width="1" style="31" customWidth="1"/>
    <col min="7933" max="7933" width="4.28515625" style="31" customWidth="1"/>
    <col min="7934" max="7934" width="34.7109375" style="31" customWidth="1"/>
    <col min="7935" max="7935" width="0" style="31" hidden="1" customWidth="1"/>
    <col min="7936" max="7936" width="20" style="31" customWidth="1"/>
    <col min="7937" max="7937" width="20.85546875" style="31" customWidth="1"/>
    <col min="7938" max="7938" width="25" style="31" customWidth="1"/>
    <col min="7939" max="7939" width="18.7109375" style="31" customWidth="1"/>
    <col min="7940" max="7940" width="29.7109375" style="31" customWidth="1"/>
    <col min="7941" max="7941" width="13.42578125" style="31" customWidth="1"/>
    <col min="7942" max="7942" width="13.85546875" style="31" customWidth="1"/>
    <col min="7943" max="7947" width="16.5703125" style="31" customWidth="1"/>
    <col min="7948" max="7948" width="20.5703125" style="31" customWidth="1"/>
    <col min="7949" max="7949" width="21.140625" style="31" customWidth="1"/>
    <col min="7950" max="7950" width="9.5703125" style="31" customWidth="1"/>
    <col min="7951" max="7951" width="0.42578125" style="31" customWidth="1"/>
    <col min="7952" max="7958" width="6.42578125" style="31" customWidth="1"/>
    <col min="7959" max="8187" width="11.42578125" style="31"/>
    <col min="8188" max="8188" width="1" style="31" customWidth="1"/>
    <col min="8189" max="8189" width="4.28515625" style="31" customWidth="1"/>
    <col min="8190" max="8190" width="34.7109375" style="31" customWidth="1"/>
    <col min="8191" max="8191" width="0" style="31" hidden="1" customWidth="1"/>
    <col min="8192" max="8192" width="20" style="31" customWidth="1"/>
    <col min="8193" max="8193" width="20.85546875" style="31" customWidth="1"/>
    <col min="8194" max="8194" width="25" style="31" customWidth="1"/>
    <col min="8195" max="8195" width="18.7109375" style="31" customWidth="1"/>
    <col min="8196" max="8196" width="29.7109375" style="31" customWidth="1"/>
    <col min="8197" max="8197" width="13.42578125" style="31" customWidth="1"/>
    <col min="8198" max="8198" width="13.85546875" style="31" customWidth="1"/>
    <col min="8199" max="8203" width="16.5703125" style="31" customWidth="1"/>
    <col min="8204" max="8204" width="20.5703125" style="31" customWidth="1"/>
    <col min="8205" max="8205" width="21.140625" style="31" customWidth="1"/>
    <col min="8206" max="8206" width="9.5703125" style="31" customWidth="1"/>
    <col min="8207" max="8207" width="0.42578125" style="31" customWidth="1"/>
    <col min="8208" max="8214" width="6.42578125" style="31" customWidth="1"/>
    <col min="8215" max="8443" width="11.42578125" style="31"/>
    <col min="8444" max="8444" width="1" style="31" customWidth="1"/>
    <col min="8445" max="8445" width="4.28515625" style="31" customWidth="1"/>
    <col min="8446" max="8446" width="34.7109375" style="31" customWidth="1"/>
    <col min="8447" max="8447" width="0" style="31" hidden="1" customWidth="1"/>
    <col min="8448" max="8448" width="20" style="31" customWidth="1"/>
    <col min="8449" max="8449" width="20.85546875" style="31" customWidth="1"/>
    <col min="8450" max="8450" width="25" style="31" customWidth="1"/>
    <col min="8451" max="8451" width="18.7109375" style="31" customWidth="1"/>
    <col min="8452" max="8452" width="29.7109375" style="31" customWidth="1"/>
    <col min="8453" max="8453" width="13.42578125" style="31" customWidth="1"/>
    <col min="8454" max="8454" width="13.85546875" style="31" customWidth="1"/>
    <col min="8455" max="8459" width="16.5703125" style="31" customWidth="1"/>
    <col min="8460" max="8460" width="20.5703125" style="31" customWidth="1"/>
    <col min="8461" max="8461" width="21.140625" style="31" customWidth="1"/>
    <col min="8462" max="8462" width="9.5703125" style="31" customWidth="1"/>
    <col min="8463" max="8463" width="0.42578125" style="31" customWidth="1"/>
    <col min="8464" max="8470" width="6.42578125" style="31" customWidth="1"/>
    <col min="8471" max="8699" width="11.42578125" style="31"/>
    <col min="8700" max="8700" width="1" style="31" customWidth="1"/>
    <col min="8701" max="8701" width="4.28515625" style="31" customWidth="1"/>
    <col min="8702" max="8702" width="34.7109375" style="31" customWidth="1"/>
    <col min="8703" max="8703" width="0" style="31" hidden="1" customWidth="1"/>
    <col min="8704" max="8704" width="20" style="31" customWidth="1"/>
    <col min="8705" max="8705" width="20.85546875" style="31" customWidth="1"/>
    <col min="8706" max="8706" width="25" style="31" customWidth="1"/>
    <col min="8707" max="8707" width="18.7109375" style="31" customWidth="1"/>
    <col min="8708" max="8708" width="29.7109375" style="31" customWidth="1"/>
    <col min="8709" max="8709" width="13.42578125" style="31" customWidth="1"/>
    <col min="8710" max="8710" width="13.85546875" style="31" customWidth="1"/>
    <col min="8711" max="8715" width="16.5703125" style="31" customWidth="1"/>
    <col min="8716" max="8716" width="20.5703125" style="31" customWidth="1"/>
    <col min="8717" max="8717" width="21.140625" style="31" customWidth="1"/>
    <col min="8718" max="8718" width="9.5703125" style="31" customWidth="1"/>
    <col min="8719" max="8719" width="0.42578125" style="31" customWidth="1"/>
    <col min="8720" max="8726" width="6.42578125" style="31" customWidth="1"/>
    <col min="8727" max="8955" width="11.42578125" style="31"/>
    <col min="8956" max="8956" width="1" style="31" customWidth="1"/>
    <col min="8957" max="8957" width="4.28515625" style="31" customWidth="1"/>
    <col min="8958" max="8958" width="34.7109375" style="31" customWidth="1"/>
    <col min="8959" max="8959" width="0" style="31" hidden="1" customWidth="1"/>
    <col min="8960" max="8960" width="20" style="31" customWidth="1"/>
    <col min="8961" max="8961" width="20.85546875" style="31" customWidth="1"/>
    <col min="8962" max="8962" width="25" style="31" customWidth="1"/>
    <col min="8963" max="8963" width="18.7109375" style="31" customWidth="1"/>
    <col min="8964" max="8964" width="29.7109375" style="31" customWidth="1"/>
    <col min="8965" max="8965" width="13.42578125" style="31" customWidth="1"/>
    <col min="8966" max="8966" width="13.85546875" style="31" customWidth="1"/>
    <col min="8967" max="8971" width="16.5703125" style="31" customWidth="1"/>
    <col min="8972" max="8972" width="20.5703125" style="31" customWidth="1"/>
    <col min="8973" max="8973" width="21.140625" style="31" customWidth="1"/>
    <col min="8974" max="8974" width="9.5703125" style="31" customWidth="1"/>
    <col min="8975" max="8975" width="0.42578125" style="31" customWidth="1"/>
    <col min="8976" max="8982" width="6.42578125" style="31" customWidth="1"/>
    <col min="8983" max="9211" width="11.42578125" style="31"/>
    <col min="9212" max="9212" width="1" style="31" customWidth="1"/>
    <col min="9213" max="9213" width="4.28515625" style="31" customWidth="1"/>
    <col min="9214" max="9214" width="34.7109375" style="31" customWidth="1"/>
    <col min="9215" max="9215" width="0" style="31" hidden="1" customWidth="1"/>
    <col min="9216" max="9216" width="20" style="31" customWidth="1"/>
    <col min="9217" max="9217" width="20.85546875" style="31" customWidth="1"/>
    <col min="9218" max="9218" width="25" style="31" customWidth="1"/>
    <col min="9219" max="9219" width="18.7109375" style="31" customWidth="1"/>
    <col min="9220" max="9220" width="29.7109375" style="31" customWidth="1"/>
    <col min="9221" max="9221" width="13.42578125" style="31" customWidth="1"/>
    <col min="9222" max="9222" width="13.85546875" style="31" customWidth="1"/>
    <col min="9223" max="9227" width="16.5703125" style="31" customWidth="1"/>
    <col min="9228" max="9228" width="20.5703125" style="31" customWidth="1"/>
    <col min="9229" max="9229" width="21.140625" style="31" customWidth="1"/>
    <col min="9230" max="9230" width="9.5703125" style="31" customWidth="1"/>
    <col min="9231" max="9231" width="0.42578125" style="31" customWidth="1"/>
    <col min="9232" max="9238" width="6.42578125" style="31" customWidth="1"/>
    <col min="9239" max="9467" width="11.42578125" style="31"/>
    <col min="9468" max="9468" width="1" style="31" customWidth="1"/>
    <col min="9469" max="9469" width="4.28515625" style="31" customWidth="1"/>
    <col min="9470" max="9470" width="34.7109375" style="31" customWidth="1"/>
    <col min="9471" max="9471" width="0" style="31" hidden="1" customWidth="1"/>
    <col min="9472" max="9472" width="20" style="31" customWidth="1"/>
    <col min="9473" max="9473" width="20.85546875" style="31" customWidth="1"/>
    <col min="9474" max="9474" width="25" style="31" customWidth="1"/>
    <col min="9475" max="9475" width="18.7109375" style="31" customWidth="1"/>
    <col min="9476" max="9476" width="29.7109375" style="31" customWidth="1"/>
    <col min="9477" max="9477" width="13.42578125" style="31" customWidth="1"/>
    <col min="9478" max="9478" width="13.85546875" style="31" customWidth="1"/>
    <col min="9479" max="9483" width="16.5703125" style="31" customWidth="1"/>
    <col min="9484" max="9484" width="20.5703125" style="31" customWidth="1"/>
    <col min="9485" max="9485" width="21.140625" style="31" customWidth="1"/>
    <col min="9486" max="9486" width="9.5703125" style="31" customWidth="1"/>
    <col min="9487" max="9487" width="0.42578125" style="31" customWidth="1"/>
    <col min="9488" max="9494" width="6.42578125" style="31" customWidth="1"/>
    <col min="9495" max="9723" width="11.42578125" style="31"/>
    <col min="9724" max="9724" width="1" style="31" customWidth="1"/>
    <col min="9725" max="9725" width="4.28515625" style="31" customWidth="1"/>
    <col min="9726" max="9726" width="34.7109375" style="31" customWidth="1"/>
    <col min="9727" max="9727" width="0" style="31" hidden="1" customWidth="1"/>
    <col min="9728" max="9728" width="20" style="31" customWidth="1"/>
    <col min="9729" max="9729" width="20.85546875" style="31" customWidth="1"/>
    <col min="9730" max="9730" width="25" style="31" customWidth="1"/>
    <col min="9731" max="9731" width="18.7109375" style="31" customWidth="1"/>
    <col min="9732" max="9732" width="29.7109375" style="31" customWidth="1"/>
    <col min="9733" max="9733" width="13.42578125" style="31" customWidth="1"/>
    <col min="9734" max="9734" width="13.85546875" style="31" customWidth="1"/>
    <col min="9735" max="9739" width="16.5703125" style="31" customWidth="1"/>
    <col min="9740" max="9740" width="20.5703125" style="31" customWidth="1"/>
    <col min="9741" max="9741" width="21.140625" style="31" customWidth="1"/>
    <col min="9742" max="9742" width="9.5703125" style="31" customWidth="1"/>
    <col min="9743" max="9743" width="0.42578125" style="31" customWidth="1"/>
    <col min="9744" max="9750" width="6.42578125" style="31" customWidth="1"/>
    <col min="9751" max="9979" width="11.42578125" style="31"/>
    <col min="9980" max="9980" width="1" style="31" customWidth="1"/>
    <col min="9981" max="9981" width="4.28515625" style="31" customWidth="1"/>
    <col min="9982" max="9982" width="34.7109375" style="31" customWidth="1"/>
    <col min="9983" max="9983" width="0" style="31" hidden="1" customWidth="1"/>
    <col min="9984" max="9984" width="20" style="31" customWidth="1"/>
    <col min="9985" max="9985" width="20.85546875" style="31" customWidth="1"/>
    <col min="9986" max="9986" width="25" style="31" customWidth="1"/>
    <col min="9987" max="9987" width="18.7109375" style="31" customWidth="1"/>
    <col min="9988" max="9988" width="29.7109375" style="31" customWidth="1"/>
    <col min="9989" max="9989" width="13.42578125" style="31" customWidth="1"/>
    <col min="9990" max="9990" width="13.85546875" style="31" customWidth="1"/>
    <col min="9991" max="9995" width="16.5703125" style="31" customWidth="1"/>
    <col min="9996" max="9996" width="20.5703125" style="31" customWidth="1"/>
    <col min="9997" max="9997" width="21.140625" style="31" customWidth="1"/>
    <col min="9998" max="9998" width="9.5703125" style="31" customWidth="1"/>
    <col min="9999" max="9999" width="0.42578125" style="31" customWidth="1"/>
    <col min="10000" max="10006" width="6.42578125" style="31" customWidth="1"/>
    <col min="10007" max="10235" width="11.42578125" style="31"/>
    <col min="10236" max="10236" width="1" style="31" customWidth="1"/>
    <col min="10237" max="10237" width="4.28515625" style="31" customWidth="1"/>
    <col min="10238" max="10238" width="34.7109375" style="31" customWidth="1"/>
    <col min="10239" max="10239" width="0" style="31" hidden="1" customWidth="1"/>
    <col min="10240" max="10240" width="20" style="31" customWidth="1"/>
    <col min="10241" max="10241" width="20.85546875" style="31" customWidth="1"/>
    <col min="10242" max="10242" width="25" style="31" customWidth="1"/>
    <col min="10243" max="10243" width="18.7109375" style="31" customWidth="1"/>
    <col min="10244" max="10244" width="29.7109375" style="31" customWidth="1"/>
    <col min="10245" max="10245" width="13.42578125" style="31" customWidth="1"/>
    <col min="10246" max="10246" width="13.85546875" style="31" customWidth="1"/>
    <col min="10247" max="10251" width="16.5703125" style="31" customWidth="1"/>
    <col min="10252" max="10252" width="20.5703125" style="31" customWidth="1"/>
    <col min="10253" max="10253" width="21.140625" style="31" customWidth="1"/>
    <col min="10254" max="10254" width="9.5703125" style="31" customWidth="1"/>
    <col min="10255" max="10255" width="0.42578125" style="31" customWidth="1"/>
    <col min="10256" max="10262" width="6.42578125" style="31" customWidth="1"/>
    <col min="10263" max="10491" width="11.42578125" style="31"/>
    <col min="10492" max="10492" width="1" style="31" customWidth="1"/>
    <col min="10493" max="10493" width="4.28515625" style="31" customWidth="1"/>
    <col min="10494" max="10494" width="34.7109375" style="31" customWidth="1"/>
    <col min="10495" max="10495" width="0" style="31" hidden="1" customWidth="1"/>
    <col min="10496" max="10496" width="20" style="31" customWidth="1"/>
    <col min="10497" max="10497" width="20.85546875" style="31" customWidth="1"/>
    <col min="10498" max="10498" width="25" style="31" customWidth="1"/>
    <col min="10499" max="10499" width="18.7109375" style="31" customWidth="1"/>
    <col min="10500" max="10500" width="29.7109375" style="31" customWidth="1"/>
    <col min="10501" max="10501" width="13.42578125" style="31" customWidth="1"/>
    <col min="10502" max="10502" width="13.85546875" style="31" customWidth="1"/>
    <col min="10503" max="10507" width="16.5703125" style="31" customWidth="1"/>
    <col min="10508" max="10508" width="20.5703125" style="31" customWidth="1"/>
    <col min="10509" max="10509" width="21.140625" style="31" customWidth="1"/>
    <col min="10510" max="10510" width="9.5703125" style="31" customWidth="1"/>
    <col min="10511" max="10511" width="0.42578125" style="31" customWidth="1"/>
    <col min="10512" max="10518" width="6.42578125" style="31" customWidth="1"/>
    <col min="10519" max="10747" width="11.42578125" style="31"/>
    <col min="10748" max="10748" width="1" style="31" customWidth="1"/>
    <col min="10749" max="10749" width="4.28515625" style="31" customWidth="1"/>
    <col min="10750" max="10750" width="34.7109375" style="31" customWidth="1"/>
    <col min="10751" max="10751" width="0" style="31" hidden="1" customWidth="1"/>
    <col min="10752" max="10752" width="20" style="31" customWidth="1"/>
    <col min="10753" max="10753" width="20.85546875" style="31" customWidth="1"/>
    <col min="10754" max="10754" width="25" style="31" customWidth="1"/>
    <col min="10755" max="10755" width="18.7109375" style="31" customWidth="1"/>
    <col min="10756" max="10756" width="29.7109375" style="31" customWidth="1"/>
    <col min="10757" max="10757" width="13.42578125" style="31" customWidth="1"/>
    <col min="10758" max="10758" width="13.85546875" style="31" customWidth="1"/>
    <col min="10759" max="10763" width="16.5703125" style="31" customWidth="1"/>
    <col min="10764" max="10764" width="20.5703125" style="31" customWidth="1"/>
    <col min="10765" max="10765" width="21.140625" style="31" customWidth="1"/>
    <col min="10766" max="10766" width="9.5703125" style="31" customWidth="1"/>
    <col min="10767" max="10767" width="0.42578125" style="31" customWidth="1"/>
    <col min="10768" max="10774" width="6.42578125" style="31" customWidth="1"/>
    <col min="10775" max="11003" width="11.42578125" style="31"/>
    <col min="11004" max="11004" width="1" style="31" customWidth="1"/>
    <col min="11005" max="11005" width="4.28515625" style="31" customWidth="1"/>
    <col min="11006" max="11006" width="34.7109375" style="31" customWidth="1"/>
    <col min="11007" max="11007" width="0" style="31" hidden="1" customWidth="1"/>
    <col min="11008" max="11008" width="20" style="31" customWidth="1"/>
    <col min="11009" max="11009" width="20.85546875" style="31" customWidth="1"/>
    <col min="11010" max="11010" width="25" style="31" customWidth="1"/>
    <col min="11011" max="11011" width="18.7109375" style="31" customWidth="1"/>
    <col min="11012" max="11012" width="29.7109375" style="31" customWidth="1"/>
    <col min="11013" max="11013" width="13.42578125" style="31" customWidth="1"/>
    <col min="11014" max="11014" width="13.85546875" style="31" customWidth="1"/>
    <col min="11015" max="11019" width="16.5703125" style="31" customWidth="1"/>
    <col min="11020" max="11020" width="20.5703125" style="31" customWidth="1"/>
    <col min="11021" max="11021" width="21.140625" style="31" customWidth="1"/>
    <col min="11022" max="11022" width="9.5703125" style="31" customWidth="1"/>
    <col min="11023" max="11023" width="0.42578125" style="31" customWidth="1"/>
    <col min="11024" max="11030" width="6.42578125" style="31" customWidth="1"/>
    <col min="11031" max="11259" width="11.42578125" style="31"/>
    <col min="11260" max="11260" width="1" style="31" customWidth="1"/>
    <col min="11261" max="11261" width="4.28515625" style="31" customWidth="1"/>
    <col min="11262" max="11262" width="34.7109375" style="31" customWidth="1"/>
    <col min="11263" max="11263" width="0" style="31" hidden="1" customWidth="1"/>
    <col min="11264" max="11264" width="20" style="31" customWidth="1"/>
    <col min="11265" max="11265" width="20.85546875" style="31" customWidth="1"/>
    <col min="11266" max="11266" width="25" style="31" customWidth="1"/>
    <col min="11267" max="11267" width="18.7109375" style="31" customWidth="1"/>
    <col min="11268" max="11268" width="29.7109375" style="31" customWidth="1"/>
    <col min="11269" max="11269" width="13.42578125" style="31" customWidth="1"/>
    <col min="11270" max="11270" width="13.85546875" style="31" customWidth="1"/>
    <col min="11271" max="11275" width="16.5703125" style="31" customWidth="1"/>
    <col min="11276" max="11276" width="20.5703125" style="31" customWidth="1"/>
    <col min="11277" max="11277" width="21.140625" style="31" customWidth="1"/>
    <col min="11278" max="11278" width="9.5703125" style="31" customWidth="1"/>
    <col min="11279" max="11279" width="0.42578125" style="31" customWidth="1"/>
    <col min="11280" max="11286" width="6.42578125" style="31" customWidth="1"/>
    <col min="11287" max="11515" width="11.42578125" style="31"/>
    <col min="11516" max="11516" width="1" style="31" customWidth="1"/>
    <col min="11517" max="11517" width="4.28515625" style="31" customWidth="1"/>
    <col min="11518" max="11518" width="34.7109375" style="31" customWidth="1"/>
    <col min="11519" max="11519" width="0" style="31" hidden="1" customWidth="1"/>
    <col min="11520" max="11520" width="20" style="31" customWidth="1"/>
    <col min="11521" max="11521" width="20.85546875" style="31" customWidth="1"/>
    <col min="11522" max="11522" width="25" style="31" customWidth="1"/>
    <col min="11523" max="11523" width="18.7109375" style="31" customWidth="1"/>
    <col min="11524" max="11524" width="29.7109375" style="31" customWidth="1"/>
    <col min="11525" max="11525" width="13.42578125" style="31" customWidth="1"/>
    <col min="11526" max="11526" width="13.85546875" style="31" customWidth="1"/>
    <col min="11527" max="11531" width="16.5703125" style="31" customWidth="1"/>
    <col min="11532" max="11532" width="20.5703125" style="31" customWidth="1"/>
    <col min="11533" max="11533" width="21.140625" style="31" customWidth="1"/>
    <col min="11534" max="11534" width="9.5703125" style="31" customWidth="1"/>
    <col min="11535" max="11535" width="0.42578125" style="31" customWidth="1"/>
    <col min="11536" max="11542" width="6.42578125" style="31" customWidth="1"/>
    <col min="11543" max="11771" width="11.42578125" style="31"/>
    <col min="11772" max="11772" width="1" style="31" customWidth="1"/>
    <col min="11773" max="11773" width="4.28515625" style="31" customWidth="1"/>
    <col min="11774" max="11774" width="34.7109375" style="31" customWidth="1"/>
    <col min="11775" max="11775" width="0" style="31" hidden="1" customWidth="1"/>
    <col min="11776" max="11776" width="20" style="31" customWidth="1"/>
    <col min="11777" max="11777" width="20.85546875" style="31" customWidth="1"/>
    <col min="11778" max="11778" width="25" style="31" customWidth="1"/>
    <col min="11779" max="11779" width="18.7109375" style="31" customWidth="1"/>
    <col min="11780" max="11780" width="29.7109375" style="31" customWidth="1"/>
    <col min="11781" max="11781" width="13.42578125" style="31" customWidth="1"/>
    <col min="11782" max="11782" width="13.85546875" style="31" customWidth="1"/>
    <col min="11783" max="11787" width="16.5703125" style="31" customWidth="1"/>
    <col min="11788" max="11788" width="20.5703125" style="31" customWidth="1"/>
    <col min="11789" max="11789" width="21.140625" style="31" customWidth="1"/>
    <col min="11790" max="11790" width="9.5703125" style="31" customWidth="1"/>
    <col min="11791" max="11791" width="0.42578125" style="31" customWidth="1"/>
    <col min="11792" max="11798" width="6.42578125" style="31" customWidth="1"/>
    <col min="11799" max="12027" width="11.42578125" style="31"/>
    <col min="12028" max="12028" width="1" style="31" customWidth="1"/>
    <col min="12029" max="12029" width="4.28515625" style="31" customWidth="1"/>
    <col min="12030" max="12030" width="34.7109375" style="31" customWidth="1"/>
    <col min="12031" max="12031" width="0" style="31" hidden="1" customWidth="1"/>
    <col min="12032" max="12032" width="20" style="31" customWidth="1"/>
    <col min="12033" max="12033" width="20.85546875" style="31" customWidth="1"/>
    <col min="12034" max="12034" width="25" style="31" customWidth="1"/>
    <col min="12035" max="12035" width="18.7109375" style="31" customWidth="1"/>
    <col min="12036" max="12036" width="29.7109375" style="31" customWidth="1"/>
    <col min="12037" max="12037" width="13.42578125" style="31" customWidth="1"/>
    <col min="12038" max="12038" width="13.85546875" style="31" customWidth="1"/>
    <col min="12039" max="12043" width="16.5703125" style="31" customWidth="1"/>
    <col min="12044" max="12044" width="20.5703125" style="31" customWidth="1"/>
    <col min="12045" max="12045" width="21.140625" style="31" customWidth="1"/>
    <col min="12046" max="12046" width="9.5703125" style="31" customWidth="1"/>
    <col min="12047" max="12047" width="0.42578125" style="31" customWidth="1"/>
    <col min="12048" max="12054" width="6.42578125" style="31" customWidth="1"/>
    <col min="12055" max="12283" width="11.42578125" style="31"/>
    <col min="12284" max="12284" width="1" style="31" customWidth="1"/>
    <col min="12285" max="12285" width="4.28515625" style="31" customWidth="1"/>
    <col min="12286" max="12286" width="34.7109375" style="31" customWidth="1"/>
    <col min="12287" max="12287" width="0" style="31" hidden="1" customWidth="1"/>
    <col min="12288" max="12288" width="20" style="31" customWidth="1"/>
    <col min="12289" max="12289" width="20.85546875" style="31" customWidth="1"/>
    <col min="12290" max="12290" width="25" style="31" customWidth="1"/>
    <col min="12291" max="12291" width="18.7109375" style="31" customWidth="1"/>
    <col min="12292" max="12292" width="29.7109375" style="31" customWidth="1"/>
    <col min="12293" max="12293" width="13.42578125" style="31" customWidth="1"/>
    <col min="12294" max="12294" width="13.85546875" style="31" customWidth="1"/>
    <col min="12295" max="12299" width="16.5703125" style="31" customWidth="1"/>
    <col min="12300" max="12300" width="20.5703125" style="31" customWidth="1"/>
    <col min="12301" max="12301" width="21.140625" style="31" customWidth="1"/>
    <col min="12302" max="12302" width="9.5703125" style="31" customWidth="1"/>
    <col min="12303" max="12303" width="0.42578125" style="31" customWidth="1"/>
    <col min="12304" max="12310" width="6.42578125" style="31" customWidth="1"/>
    <col min="12311" max="12539" width="11.42578125" style="31"/>
    <col min="12540" max="12540" width="1" style="31" customWidth="1"/>
    <col min="12541" max="12541" width="4.28515625" style="31" customWidth="1"/>
    <col min="12542" max="12542" width="34.7109375" style="31" customWidth="1"/>
    <col min="12543" max="12543" width="0" style="31" hidden="1" customWidth="1"/>
    <col min="12544" max="12544" width="20" style="31" customWidth="1"/>
    <col min="12545" max="12545" width="20.85546875" style="31" customWidth="1"/>
    <col min="12546" max="12546" width="25" style="31" customWidth="1"/>
    <col min="12547" max="12547" width="18.7109375" style="31" customWidth="1"/>
    <col min="12548" max="12548" width="29.7109375" style="31" customWidth="1"/>
    <col min="12549" max="12549" width="13.42578125" style="31" customWidth="1"/>
    <col min="12550" max="12550" width="13.85546875" style="31" customWidth="1"/>
    <col min="12551" max="12555" width="16.5703125" style="31" customWidth="1"/>
    <col min="12556" max="12556" width="20.5703125" style="31" customWidth="1"/>
    <col min="12557" max="12557" width="21.140625" style="31" customWidth="1"/>
    <col min="12558" max="12558" width="9.5703125" style="31" customWidth="1"/>
    <col min="12559" max="12559" width="0.42578125" style="31" customWidth="1"/>
    <col min="12560" max="12566" width="6.42578125" style="31" customWidth="1"/>
    <col min="12567" max="12795" width="11.42578125" style="31"/>
    <col min="12796" max="12796" width="1" style="31" customWidth="1"/>
    <col min="12797" max="12797" width="4.28515625" style="31" customWidth="1"/>
    <col min="12798" max="12798" width="34.7109375" style="31" customWidth="1"/>
    <col min="12799" max="12799" width="0" style="31" hidden="1" customWidth="1"/>
    <col min="12800" max="12800" width="20" style="31" customWidth="1"/>
    <col min="12801" max="12801" width="20.85546875" style="31" customWidth="1"/>
    <col min="12802" max="12802" width="25" style="31" customWidth="1"/>
    <col min="12803" max="12803" width="18.7109375" style="31" customWidth="1"/>
    <col min="12804" max="12804" width="29.7109375" style="31" customWidth="1"/>
    <col min="12805" max="12805" width="13.42578125" style="31" customWidth="1"/>
    <col min="12806" max="12806" width="13.85546875" style="31" customWidth="1"/>
    <col min="12807" max="12811" width="16.5703125" style="31" customWidth="1"/>
    <col min="12812" max="12812" width="20.5703125" style="31" customWidth="1"/>
    <col min="12813" max="12813" width="21.140625" style="31" customWidth="1"/>
    <col min="12814" max="12814" width="9.5703125" style="31" customWidth="1"/>
    <col min="12815" max="12815" width="0.42578125" style="31" customWidth="1"/>
    <col min="12816" max="12822" width="6.42578125" style="31" customWidth="1"/>
    <col min="12823" max="13051" width="11.42578125" style="31"/>
    <col min="13052" max="13052" width="1" style="31" customWidth="1"/>
    <col min="13053" max="13053" width="4.28515625" style="31" customWidth="1"/>
    <col min="13054" max="13054" width="34.7109375" style="31" customWidth="1"/>
    <col min="13055" max="13055" width="0" style="31" hidden="1" customWidth="1"/>
    <col min="13056" max="13056" width="20" style="31" customWidth="1"/>
    <col min="13057" max="13057" width="20.85546875" style="31" customWidth="1"/>
    <col min="13058" max="13058" width="25" style="31" customWidth="1"/>
    <col min="13059" max="13059" width="18.7109375" style="31" customWidth="1"/>
    <col min="13060" max="13060" width="29.7109375" style="31" customWidth="1"/>
    <col min="13061" max="13061" width="13.42578125" style="31" customWidth="1"/>
    <col min="13062" max="13062" width="13.85546875" style="31" customWidth="1"/>
    <col min="13063" max="13067" width="16.5703125" style="31" customWidth="1"/>
    <col min="13068" max="13068" width="20.5703125" style="31" customWidth="1"/>
    <col min="13069" max="13069" width="21.140625" style="31" customWidth="1"/>
    <col min="13070" max="13070" width="9.5703125" style="31" customWidth="1"/>
    <col min="13071" max="13071" width="0.42578125" style="31" customWidth="1"/>
    <col min="13072" max="13078" width="6.42578125" style="31" customWidth="1"/>
    <col min="13079" max="13307" width="11.42578125" style="31"/>
    <col min="13308" max="13308" width="1" style="31" customWidth="1"/>
    <col min="13309" max="13309" width="4.28515625" style="31" customWidth="1"/>
    <col min="13310" max="13310" width="34.7109375" style="31" customWidth="1"/>
    <col min="13311" max="13311" width="0" style="31" hidden="1" customWidth="1"/>
    <col min="13312" max="13312" width="20" style="31" customWidth="1"/>
    <col min="13313" max="13313" width="20.85546875" style="31" customWidth="1"/>
    <col min="13314" max="13314" width="25" style="31" customWidth="1"/>
    <col min="13315" max="13315" width="18.7109375" style="31" customWidth="1"/>
    <col min="13316" max="13316" width="29.7109375" style="31" customWidth="1"/>
    <col min="13317" max="13317" width="13.42578125" style="31" customWidth="1"/>
    <col min="13318" max="13318" width="13.85546875" style="31" customWidth="1"/>
    <col min="13319" max="13323" width="16.5703125" style="31" customWidth="1"/>
    <col min="13324" max="13324" width="20.5703125" style="31" customWidth="1"/>
    <col min="13325" max="13325" width="21.140625" style="31" customWidth="1"/>
    <col min="13326" max="13326" width="9.5703125" style="31" customWidth="1"/>
    <col min="13327" max="13327" width="0.42578125" style="31" customWidth="1"/>
    <col min="13328" max="13334" width="6.42578125" style="31" customWidth="1"/>
    <col min="13335" max="13563" width="11.42578125" style="31"/>
    <col min="13564" max="13564" width="1" style="31" customWidth="1"/>
    <col min="13565" max="13565" width="4.28515625" style="31" customWidth="1"/>
    <col min="13566" max="13566" width="34.7109375" style="31" customWidth="1"/>
    <col min="13567" max="13567" width="0" style="31" hidden="1" customWidth="1"/>
    <col min="13568" max="13568" width="20" style="31" customWidth="1"/>
    <col min="13569" max="13569" width="20.85546875" style="31" customWidth="1"/>
    <col min="13570" max="13570" width="25" style="31" customWidth="1"/>
    <col min="13571" max="13571" width="18.7109375" style="31" customWidth="1"/>
    <col min="13572" max="13572" width="29.7109375" style="31" customWidth="1"/>
    <col min="13573" max="13573" width="13.42578125" style="31" customWidth="1"/>
    <col min="13574" max="13574" width="13.85546875" style="31" customWidth="1"/>
    <col min="13575" max="13579" width="16.5703125" style="31" customWidth="1"/>
    <col min="13580" max="13580" width="20.5703125" style="31" customWidth="1"/>
    <col min="13581" max="13581" width="21.140625" style="31" customWidth="1"/>
    <col min="13582" max="13582" width="9.5703125" style="31" customWidth="1"/>
    <col min="13583" max="13583" width="0.42578125" style="31" customWidth="1"/>
    <col min="13584" max="13590" width="6.42578125" style="31" customWidth="1"/>
    <col min="13591" max="13819" width="11.42578125" style="31"/>
    <col min="13820" max="13820" width="1" style="31" customWidth="1"/>
    <col min="13821" max="13821" width="4.28515625" style="31" customWidth="1"/>
    <col min="13822" max="13822" width="34.7109375" style="31" customWidth="1"/>
    <col min="13823" max="13823" width="0" style="31" hidden="1" customWidth="1"/>
    <col min="13824" max="13824" width="20" style="31" customWidth="1"/>
    <col min="13825" max="13825" width="20.85546875" style="31" customWidth="1"/>
    <col min="13826" max="13826" width="25" style="31" customWidth="1"/>
    <col min="13827" max="13827" width="18.7109375" style="31" customWidth="1"/>
    <col min="13828" max="13828" width="29.7109375" style="31" customWidth="1"/>
    <col min="13829" max="13829" width="13.42578125" style="31" customWidth="1"/>
    <col min="13830" max="13830" width="13.85546875" style="31" customWidth="1"/>
    <col min="13831" max="13835" width="16.5703125" style="31" customWidth="1"/>
    <col min="13836" max="13836" width="20.5703125" style="31" customWidth="1"/>
    <col min="13837" max="13837" width="21.140625" style="31" customWidth="1"/>
    <col min="13838" max="13838" width="9.5703125" style="31" customWidth="1"/>
    <col min="13839" max="13839" width="0.42578125" style="31" customWidth="1"/>
    <col min="13840" max="13846" width="6.42578125" style="31" customWidth="1"/>
    <col min="13847" max="14075" width="11.42578125" style="31"/>
    <col min="14076" max="14076" width="1" style="31" customWidth="1"/>
    <col min="14077" max="14077" width="4.28515625" style="31" customWidth="1"/>
    <col min="14078" max="14078" width="34.7109375" style="31" customWidth="1"/>
    <col min="14079" max="14079" width="0" style="31" hidden="1" customWidth="1"/>
    <col min="14080" max="14080" width="20" style="31" customWidth="1"/>
    <col min="14081" max="14081" width="20.85546875" style="31" customWidth="1"/>
    <col min="14082" max="14082" width="25" style="31" customWidth="1"/>
    <col min="14083" max="14083" width="18.7109375" style="31" customWidth="1"/>
    <col min="14084" max="14084" width="29.7109375" style="31" customWidth="1"/>
    <col min="14085" max="14085" width="13.42578125" style="31" customWidth="1"/>
    <col min="14086" max="14086" width="13.85546875" style="31" customWidth="1"/>
    <col min="14087" max="14091" width="16.5703125" style="31" customWidth="1"/>
    <col min="14092" max="14092" width="20.5703125" style="31" customWidth="1"/>
    <col min="14093" max="14093" width="21.140625" style="31" customWidth="1"/>
    <col min="14094" max="14094" width="9.5703125" style="31" customWidth="1"/>
    <col min="14095" max="14095" width="0.42578125" style="31" customWidth="1"/>
    <col min="14096" max="14102" width="6.42578125" style="31" customWidth="1"/>
    <col min="14103" max="14331" width="11.42578125" style="31"/>
    <col min="14332" max="14332" width="1" style="31" customWidth="1"/>
    <col min="14333" max="14333" width="4.28515625" style="31" customWidth="1"/>
    <col min="14334" max="14334" width="34.7109375" style="31" customWidth="1"/>
    <col min="14335" max="14335" width="0" style="31" hidden="1" customWidth="1"/>
    <col min="14336" max="14336" width="20" style="31" customWidth="1"/>
    <col min="14337" max="14337" width="20.85546875" style="31" customWidth="1"/>
    <col min="14338" max="14338" width="25" style="31" customWidth="1"/>
    <col min="14339" max="14339" width="18.7109375" style="31" customWidth="1"/>
    <col min="14340" max="14340" width="29.7109375" style="31" customWidth="1"/>
    <col min="14341" max="14341" width="13.42578125" style="31" customWidth="1"/>
    <col min="14342" max="14342" width="13.85546875" style="31" customWidth="1"/>
    <col min="14343" max="14347" width="16.5703125" style="31" customWidth="1"/>
    <col min="14348" max="14348" width="20.5703125" style="31" customWidth="1"/>
    <col min="14349" max="14349" width="21.140625" style="31" customWidth="1"/>
    <col min="14350" max="14350" width="9.5703125" style="31" customWidth="1"/>
    <col min="14351" max="14351" width="0.42578125" style="31" customWidth="1"/>
    <col min="14352" max="14358" width="6.42578125" style="31" customWidth="1"/>
    <col min="14359" max="14587" width="11.42578125" style="31"/>
    <col min="14588" max="14588" width="1" style="31" customWidth="1"/>
    <col min="14589" max="14589" width="4.28515625" style="31" customWidth="1"/>
    <col min="14590" max="14590" width="34.7109375" style="31" customWidth="1"/>
    <col min="14591" max="14591" width="0" style="31" hidden="1" customWidth="1"/>
    <col min="14592" max="14592" width="20" style="31" customWidth="1"/>
    <col min="14593" max="14593" width="20.85546875" style="31" customWidth="1"/>
    <col min="14594" max="14594" width="25" style="31" customWidth="1"/>
    <col min="14595" max="14595" width="18.7109375" style="31" customWidth="1"/>
    <col min="14596" max="14596" width="29.7109375" style="31" customWidth="1"/>
    <col min="14597" max="14597" width="13.42578125" style="31" customWidth="1"/>
    <col min="14598" max="14598" width="13.85546875" style="31" customWidth="1"/>
    <col min="14599" max="14603" width="16.5703125" style="31" customWidth="1"/>
    <col min="14604" max="14604" width="20.5703125" style="31" customWidth="1"/>
    <col min="14605" max="14605" width="21.140625" style="31" customWidth="1"/>
    <col min="14606" max="14606" width="9.5703125" style="31" customWidth="1"/>
    <col min="14607" max="14607" width="0.42578125" style="31" customWidth="1"/>
    <col min="14608" max="14614" width="6.42578125" style="31" customWidth="1"/>
    <col min="14615" max="14843" width="11.42578125" style="31"/>
    <col min="14844" max="14844" width="1" style="31" customWidth="1"/>
    <col min="14845" max="14845" width="4.28515625" style="31" customWidth="1"/>
    <col min="14846" max="14846" width="34.7109375" style="31" customWidth="1"/>
    <col min="14847" max="14847" width="0" style="31" hidden="1" customWidth="1"/>
    <col min="14848" max="14848" width="20" style="31" customWidth="1"/>
    <col min="14849" max="14849" width="20.85546875" style="31" customWidth="1"/>
    <col min="14850" max="14850" width="25" style="31" customWidth="1"/>
    <col min="14851" max="14851" width="18.7109375" style="31" customWidth="1"/>
    <col min="14852" max="14852" width="29.7109375" style="31" customWidth="1"/>
    <col min="14853" max="14853" width="13.42578125" style="31" customWidth="1"/>
    <col min="14854" max="14854" width="13.85546875" style="31" customWidth="1"/>
    <col min="14855" max="14859" width="16.5703125" style="31" customWidth="1"/>
    <col min="14860" max="14860" width="20.5703125" style="31" customWidth="1"/>
    <col min="14861" max="14861" width="21.140625" style="31" customWidth="1"/>
    <col min="14862" max="14862" width="9.5703125" style="31" customWidth="1"/>
    <col min="14863" max="14863" width="0.42578125" style="31" customWidth="1"/>
    <col min="14864" max="14870" width="6.42578125" style="31" customWidth="1"/>
    <col min="14871" max="15099" width="11.42578125" style="31"/>
    <col min="15100" max="15100" width="1" style="31" customWidth="1"/>
    <col min="15101" max="15101" width="4.28515625" style="31" customWidth="1"/>
    <col min="15102" max="15102" width="34.7109375" style="31" customWidth="1"/>
    <col min="15103" max="15103" width="0" style="31" hidden="1" customWidth="1"/>
    <col min="15104" max="15104" width="20" style="31" customWidth="1"/>
    <col min="15105" max="15105" width="20.85546875" style="31" customWidth="1"/>
    <col min="15106" max="15106" width="25" style="31" customWidth="1"/>
    <col min="15107" max="15107" width="18.7109375" style="31" customWidth="1"/>
    <col min="15108" max="15108" width="29.7109375" style="31" customWidth="1"/>
    <col min="15109" max="15109" width="13.42578125" style="31" customWidth="1"/>
    <col min="15110" max="15110" width="13.85546875" style="31" customWidth="1"/>
    <col min="15111" max="15115" width="16.5703125" style="31" customWidth="1"/>
    <col min="15116" max="15116" width="20.5703125" style="31" customWidth="1"/>
    <col min="15117" max="15117" width="21.140625" style="31" customWidth="1"/>
    <col min="15118" max="15118" width="9.5703125" style="31" customWidth="1"/>
    <col min="15119" max="15119" width="0.42578125" style="31" customWidth="1"/>
    <col min="15120" max="15126" width="6.42578125" style="31" customWidth="1"/>
    <col min="15127" max="15355" width="11.42578125" style="31"/>
    <col min="15356" max="15356" width="1" style="31" customWidth="1"/>
    <col min="15357" max="15357" width="4.28515625" style="31" customWidth="1"/>
    <col min="15358" max="15358" width="34.7109375" style="31" customWidth="1"/>
    <col min="15359" max="15359" width="0" style="31" hidden="1" customWidth="1"/>
    <col min="15360" max="15360" width="20" style="31" customWidth="1"/>
    <col min="15361" max="15361" width="20.85546875" style="31" customWidth="1"/>
    <col min="15362" max="15362" width="25" style="31" customWidth="1"/>
    <col min="15363" max="15363" width="18.7109375" style="31" customWidth="1"/>
    <col min="15364" max="15364" width="29.7109375" style="31" customWidth="1"/>
    <col min="15365" max="15365" width="13.42578125" style="31" customWidth="1"/>
    <col min="15366" max="15366" width="13.85546875" style="31" customWidth="1"/>
    <col min="15367" max="15371" width="16.5703125" style="31" customWidth="1"/>
    <col min="15372" max="15372" width="20.5703125" style="31" customWidth="1"/>
    <col min="15373" max="15373" width="21.140625" style="31" customWidth="1"/>
    <col min="15374" max="15374" width="9.5703125" style="31" customWidth="1"/>
    <col min="15375" max="15375" width="0.42578125" style="31" customWidth="1"/>
    <col min="15376" max="15382" width="6.42578125" style="31" customWidth="1"/>
    <col min="15383" max="15611" width="11.42578125" style="31"/>
    <col min="15612" max="15612" width="1" style="31" customWidth="1"/>
    <col min="15613" max="15613" width="4.28515625" style="31" customWidth="1"/>
    <col min="15614" max="15614" width="34.7109375" style="31" customWidth="1"/>
    <col min="15615" max="15615" width="0" style="31" hidden="1" customWidth="1"/>
    <col min="15616" max="15616" width="20" style="31" customWidth="1"/>
    <col min="15617" max="15617" width="20.85546875" style="31" customWidth="1"/>
    <col min="15618" max="15618" width="25" style="31" customWidth="1"/>
    <col min="15619" max="15619" width="18.7109375" style="31" customWidth="1"/>
    <col min="15620" max="15620" width="29.7109375" style="31" customWidth="1"/>
    <col min="15621" max="15621" width="13.42578125" style="31" customWidth="1"/>
    <col min="15622" max="15622" width="13.85546875" style="31" customWidth="1"/>
    <col min="15623" max="15627" width="16.5703125" style="31" customWidth="1"/>
    <col min="15628" max="15628" width="20.5703125" style="31" customWidth="1"/>
    <col min="15629" max="15629" width="21.140625" style="31" customWidth="1"/>
    <col min="15630" max="15630" width="9.5703125" style="31" customWidth="1"/>
    <col min="15631" max="15631" width="0.42578125" style="31" customWidth="1"/>
    <col min="15632" max="15638" width="6.42578125" style="31" customWidth="1"/>
    <col min="15639" max="15867" width="11.42578125" style="31"/>
    <col min="15868" max="15868" width="1" style="31" customWidth="1"/>
    <col min="15869" max="15869" width="4.28515625" style="31" customWidth="1"/>
    <col min="15870" max="15870" width="34.7109375" style="31" customWidth="1"/>
    <col min="15871" max="15871" width="0" style="31" hidden="1" customWidth="1"/>
    <col min="15872" max="15872" width="20" style="31" customWidth="1"/>
    <col min="15873" max="15873" width="20.85546875" style="31" customWidth="1"/>
    <col min="15874" max="15874" width="25" style="31" customWidth="1"/>
    <col min="15875" max="15875" width="18.7109375" style="31" customWidth="1"/>
    <col min="15876" max="15876" width="29.7109375" style="31" customWidth="1"/>
    <col min="15877" max="15877" width="13.42578125" style="31" customWidth="1"/>
    <col min="15878" max="15878" width="13.85546875" style="31" customWidth="1"/>
    <col min="15879" max="15883" width="16.5703125" style="31" customWidth="1"/>
    <col min="15884" max="15884" width="20.5703125" style="31" customWidth="1"/>
    <col min="15885" max="15885" width="21.140625" style="31" customWidth="1"/>
    <col min="15886" max="15886" width="9.5703125" style="31" customWidth="1"/>
    <col min="15887" max="15887" width="0.42578125" style="31" customWidth="1"/>
    <col min="15888" max="15894" width="6.42578125" style="31" customWidth="1"/>
    <col min="15895" max="16123" width="11.42578125" style="31"/>
    <col min="16124" max="16124" width="1" style="31" customWidth="1"/>
    <col min="16125" max="16125" width="4.28515625" style="31" customWidth="1"/>
    <col min="16126" max="16126" width="34.7109375" style="31" customWidth="1"/>
    <col min="16127" max="16127" width="0" style="31" hidden="1" customWidth="1"/>
    <col min="16128" max="16128" width="20" style="31" customWidth="1"/>
    <col min="16129" max="16129" width="20.85546875" style="31" customWidth="1"/>
    <col min="16130" max="16130" width="25" style="31" customWidth="1"/>
    <col min="16131" max="16131" width="18.7109375" style="31" customWidth="1"/>
    <col min="16132" max="16132" width="29.7109375" style="31" customWidth="1"/>
    <col min="16133" max="16133" width="13.42578125" style="31" customWidth="1"/>
    <col min="16134" max="16134" width="13.85546875" style="31" customWidth="1"/>
    <col min="16135" max="16139" width="16.5703125" style="31" customWidth="1"/>
    <col min="16140" max="16140" width="20.5703125" style="31" customWidth="1"/>
    <col min="16141" max="16141" width="21.140625" style="31" customWidth="1"/>
    <col min="16142" max="16142" width="9.5703125" style="31" customWidth="1"/>
    <col min="16143" max="16143" width="0.42578125" style="31" customWidth="1"/>
    <col min="16144" max="16150" width="6.42578125" style="31" customWidth="1"/>
    <col min="16151" max="16371" width="11.42578125" style="31"/>
    <col min="16372" max="16384" width="11.42578125" style="31" customWidth="1"/>
  </cols>
  <sheetData>
    <row r="2" spans="1:16" ht="15" x14ac:dyDescent="0.25">
      <c r="B2" s="1069" t="s">
        <v>2</v>
      </c>
      <c r="C2" s="1070"/>
      <c r="D2" s="1070"/>
      <c r="E2" s="1070"/>
      <c r="F2" s="1070"/>
      <c r="G2" s="1070"/>
      <c r="H2" s="1070"/>
      <c r="I2" s="1070"/>
      <c r="J2" s="1070"/>
      <c r="K2" s="1070"/>
      <c r="L2" s="1070"/>
      <c r="M2" s="1070"/>
      <c r="N2" s="1070"/>
      <c r="O2" s="1070"/>
      <c r="P2" s="1070"/>
    </row>
    <row r="4" spans="1:16" ht="15" x14ac:dyDescent="0.25">
      <c r="B4" s="1080" t="s">
        <v>3</v>
      </c>
      <c r="C4" s="1080"/>
      <c r="D4" s="1080"/>
      <c r="E4" s="1080"/>
      <c r="F4" s="1080"/>
      <c r="G4" s="1080"/>
      <c r="H4" s="1080"/>
      <c r="I4" s="1080"/>
      <c r="J4" s="1080"/>
      <c r="K4" s="1080"/>
      <c r="L4" s="1080"/>
      <c r="M4" s="1080"/>
      <c r="N4" s="1080"/>
      <c r="O4" s="1080"/>
      <c r="P4" s="1080"/>
    </row>
    <row r="5" spans="1:16" s="59" customFormat="1" ht="15" x14ac:dyDescent="0.25">
      <c r="A5" s="1083" t="s">
        <v>4</v>
      </c>
      <c r="B5" s="1083"/>
      <c r="C5" s="1083"/>
      <c r="D5" s="1083"/>
      <c r="E5" s="1083"/>
      <c r="F5" s="1083"/>
      <c r="G5" s="1083"/>
      <c r="H5" s="1083"/>
      <c r="I5" s="1083"/>
      <c r="J5" s="1083"/>
      <c r="K5" s="1083"/>
      <c r="L5" s="1083"/>
    </row>
    <row r="6" spans="1:16" ht="15" thickBot="1" x14ac:dyDescent="0.3"/>
    <row r="7" spans="1:16" ht="15.75" thickBot="1" x14ac:dyDescent="0.3">
      <c r="B7" s="238" t="s">
        <v>5</v>
      </c>
      <c r="C7" s="1075" t="s">
        <v>1088</v>
      </c>
      <c r="D7" s="1075"/>
      <c r="E7" s="1075"/>
      <c r="F7" s="1075"/>
      <c r="G7" s="1075"/>
      <c r="H7" s="1075"/>
      <c r="I7" s="1075"/>
      <c r="J7" s="1075"/>
      <c r="K7" s="1075"/>
      <c r="L7" s="1075"/>
      <c r="M7" s="1075"/>
      <c r="N7" s="1076"/>
    </row>
    <row r="8" spans="1:16" ht="15.75" thickBot="1" x14ac:dyDescent="0.3">
      <c r="B8" s="238" t="s">
        <v>6</v>
      </c>
      <c r="C8" s="1075" t="s">
        <v>1089</v>
      </c>
      <c r="D8" s="1075"/>
      <c r="E8" s="1075"/>
      <c r="F8" s="1075"/>
      <c r="G8" s="1075"/>
      <c r="H8" s="1075"/>
      <c r="I8" s="1075"/>
      <c r="J8" s="1075"/>
      <c r="K8" s="1075"/>
      <c r="L8" s="1075"/>
      <c r="M8" s="1075"/>
      <c r="N8" s="1076"/>
    </row>
    <row r="9" spans="1:16" ht="15.75" thickBot="1" x14ac:dyDescent="0.3">
      <c r="B9" s="238" t="s">
        <v>7</v>
      </c>
      <c r="C9" s="1075" t="s">
        <v>1090</v>
      </c>
      <c r="D9" s="1075"/>
      <c r="E9" s="1075"/>
      <c r="F9" s="1075"/>
      <c r="G9" s="1075"/>
      <c r="H9" s="1075"/>
      <c r="I9" s="1075"/>
      <c r="J9" s="1075"/>
      <c r="K9" s="1075"/>
      <c r="L9" s="1075"/>
      <c r="M9" s="1075"/>
      <c r="N9" s="1076"/>
    </row>
    <row r="10" spans="1:16" ht="15.75" thickBot="1" x14ac:dyDescent="0.3">
      <c r="B10" s="238" t="s">
        <v>8</v>
      </c>
      <c r="C10" s="1075"/>
      <c r="D10" s="1075"/>
      <c r="E10" s="1075"/>
      <c r="F10" s="1075"/>
      <c r="G10" s="1075"/>
      <c r="H10" s="1075"/>
      <c r="I10" s="1075"/>
      <c r="J10" s="1075"/>
      <c r="K10" s="1075"/>
      <c r="L10" s="1075"/>
      <c r="M10" s="1075"/>
      <c r="N10" s="1076"/>
    </row>
    <row r="11" spans="1:16" ht="15.75" thickBot="1" x14ac:dyDescent="0.3">
      <c r="B11" s="238" t="s">
        <v>9</v>
      </c>
      <c r="C11" s="1077">
        <v>9</v>
      </c>
      <c r="D11" s="1077"/>
      <c r="E11" s="1078"/>
      <c r="F11" s="60"/>
      <c r="G11" s="60"/>
      <c r="H11" s="60"/>
      <c r="I11" s="60"/>
      <c r="J11" s="60"/>
      <c r="K11" s="60"/>
      <c r="L11" s="60"/>
      <c r="M11" s="60"/>
      <c r="N11" s="61"/>
    </row>
    <row r="12" spans="1:16" ht="15.75" thickBot="1" x14ac:dyDescent="0.3">
      <c r="B12" s="35" t="s">
        <v>10</v>
      </c>
      <c r="C12" s="38">
        <v>42023</v>
      </c>
      <c r="D12" s="490"/>
      <c r="E12" s="490"/>
      <c r="F12" s="490"/>
      <c r="G12" s="490"/>
      <c r="H12" s="490"/>
      <c r="I12" s="490"/>
      <c r="J12" s="490"/>
      <c r="K12" s="490"/>
      <c r="L12" s="490"/>
      <c r="M12" s="490"/>
      <c r="N12" s="491"/>
    </row>
    <row r="13" spans="1:16" ht="15" x14ac:dyDescent="0.25">
      <c r="B13" s="36"/>
      <c r="C13" s="39"/>
      <c r="D13" s="239"/>
      <c r="E13" s="239"/>
      <c r="F13" s="239"/>
      <c r="G13" s="239"/>
      <c r="H13" s="239"/>
      <c r="I13" s="62"/>
      <c r="J13" s="62"/>
      <c r="K13" s="62"/>
      <c r="L13" s="62"/>
      <c r="M13" s="62"/>
      <c r="N13" s="239"/>
    </row>
    <row r="14" spans="1:16" ht="15" x14ac:dyDescent="0.25">
      <c r="I14" s="62"/>
      <c r="J14" s="62"/>
      <c r="K14" s="62"/>
      <c r="L14" s="62"/>
      <c r="M14" s="62"/>
      <c r="N14" s="63"/>
    </row>
    <row r="15" spans="1:16" ht="15" x14ac:dyDescent="0.25">
      <c r="B15" s="1071" t="s">
        <v>11</v>
      </c>
      <c r="C15" s="1071"/>
      <c r="D15" s="494" t="s">
        <v>12</v>
      </c>
      <c r="E15" s="494" t="s">
        <v>13</v>
      </c>
      <c r="F15" s="494" t="s">
        <v>14</v>
      </c>
      <c r="G15" s="64"/>
      <c r="I15" s="40"/>
      <c r="J15" s="40"/>
      <c r="K15" s="40"/>
      <c r="L15" s="40"/>
      <c r="M15" s="40"/>
      <c r="N15" s="63"/>
    </row>
    <row r="16" spans="1:16" ht="15" x14ac:dyDescent="0.25">
      <c r="B16" s="1071"/>
      <c r="C16" s="1071"/>
      <c r="D16" s="494">
        <v>9</v>
      </c>
      <c r="E16" s="65">
        <v>787932900</v>
      </c>
      <c r="F16" s="65">
        <v>270</v>
      </c>
      <c r="G16" s="66"/>
      <c r="I16" s="41"/>
      <c r="J16" s="41"/>
      <c r="K16" s="41"/>
      <c r="L16" s="41"/>
      <c r="M16" s="41"/>
      <c r="N16" s="63"/>
    </row>
    <row r="17" spans="1:14" ht="15" x14ac:dyDescent="0.25">
      <c r="B17" s="1071"/>
      <c r="C17" s="1071"/>
      <c r="D17" s="494"/>
      <c r="E17" s="65"/>
      <c r="F17" s="65"/>
      <c r="G17" s="66"/>
      <c r="I17" s="41"/>
      <c r="J17" s="41"/>
      <c r="K17" s="41"/>
      <c r="L17" s="41"/>
      <c r="M17" s="41"/>
      <c r="N17" s="63"/>
    </row>
    <row r="18" spans="1:14" ht="15" x14ac:dyDescent="0.25">
      <c r="B18" s="1071"/>
      <c r="C18" s="1071"/>
      <c r="D18" s="494"/>
      <c r="E18" s="65"/>
      <c r="F18" s="65"/>
      <c r="G18" s="66"/>
      <c r="I18" s="41"/>
      <c r="J18" s="41"/>
      <c r="K18" s="41"/>
      <c r="L18" s="41"/>
      <c r="M18" s="41"/>
      <c r="N18" s="63"/>
    </row>
    <row r="19" spans="1:14" ht="15" x14ac:dyDescent="0.25">
      <c r="B19" s="1071"/>
      <c r="C19" s="1071"/>
      <c r="D19" s="494"/>
      <c r="E19" s="67"/>
      <c r="F19" s="65"/>
      <c r="G19" s="66"/>
      <c r="H19" s="42"/>
      <c r="I19" s="41"/>
      <c r="J19" s="41"/>
      <c r="K19" s="41"/>
      <c r="L19" s="41"/>
      <c r="M19" s="41"/>
      <c r="N19" s="68"/>
    </row>
    <row r="20" spans="1:14" ht="15" x14ac:dyDescent="0.25">
      <c r="B20" s="1071"/>
      <c r="C20" s="1071"/>
      <c r="D20" s="494"/>
      <c r="E20" s="67"/>
      <c r="F20" s="65"/>
      <c r="G20" s="66"/>
      <c r="H20" s="42"/>
      <c r="I20" s="520"/>
      <c r="J20" s="520"/>
      <c r="K20" s="520"/>
      <c r="L20" s="520"/>
      <c r="M20" s="520"/>
      <c r="N20" s="68"/>
    </row>
    <row r="21" spans="1:14" ht="15" x14ac:dyDescent="0.25">
      <c r="B21" s="1071"/>
      <c r="C21" s="1071"/>
      <c r="D21" s="494"/>
      <c r="E21" s="67"/>
      <c r="F21" s="65"/>
      <c r="G21" s="66"/>
      <c r="H21" s="42"/>
      <c r="I21" s="62"/>
      <c r="J21" s="62"/>
      <c r="K21" s="62"/>
      <c r="L21" s="62"/>
      <c r="M21" s="62"/>
      <c r="N21" s="68"/>
    </row>
    <row r="22" spans="1:14" ht="15" x14ac:dyDescent="0.25">
      <c r="B22" s="1071"/>
      <c r="C22" s="1071"/>
      <c r="D22" s="494"/>
      <c r="E22" s="67"/>
      <c r="F22" s="65"/>
      <c r="G22" s="66"/>
      <c r="H22" s="42"/>
      <c r="I22" s="62"/>
      <c r="J22" s="62"/>
      <c r="K22" s="62"/>
      <c r="L22" s="62"/>
      <c r="M22" s="62"/>
      <c r="N22" s="68"/>
    </row>
    <row r="23" spans="1:14" ht="15.75" thickBot="1" x14ac:dyDescent="0.3">
      <c r="B23" s="1056" t="s">
        <v>15</v>
      </c>
      <c r="C23" s="1058"/>
      <c r="D23" s="494"/>
      <c r="E23" s="69">
        <f>SUM(E16:E22)</f>
        <v>787932900</v>
      </c>
      <c r="F23" s="65">
        <f>SUM(F16:F22)</f>
        <v>270</v>
      </c>
      <c r="G23" s="66"/>
      <c r="H23" s="42"/>
      <c r="I23" s="62"/>
      <c r="J23" s="62"/>
      <c r="K23" s="62"/>
      <c r="L23" s="62"/>
      <c r="M23" s="62"/>
      <c r="N23" s="68"/>
    </row>
    <row r="24" spans="1:14" ht="43.5" thickBot="1" x14ac:dyDescent="0.3">
      <c r="A24" s="35"/>
      <c r="B24" s="525" t="s">
        <v>16</v>
      </c>
      <c r="C24" s="525" t="s">
        <v>17</v>
      </c>
      <c r="E24" s="40"/>
      <c r="F24" s="40"/>
      <c r="G24" s="40"/>
      <c r="H24" s="40"/>
      <c r="I24" s="36"/>
      <c r="J24" s="36"/>
      <c r="K24" s="36"/>
      <c r="L24" s="36"/>
      <c r="M24" s="36"/>
    </row>
    <row r="25" spans="1:14" ht="15.75" thickBot="1" x14ac:dyDescent="0.3">
      <c r="A25" s="70">
        <v>1</v>
      </c>
      <c r="C25" s="71">
        <f>+F23*80%</f>
        <v>216</v>
      </c>
      <c r="D25" s="41"/>
      <c r="E25" s="72">
        <f>E23</f>
        <v>787932900</v>
      </c>
      <c r="F25" s="44"/>
      <c r="G25" s="44"/>
      <c r="H25" s="44"/>
      <c r="I25" s="73"/>
      <c r="J25" s="73"/>
      <c r="K25" s="73"/>
      <c r="L25" s="73"/>
      <c r="M25" s="73"/>
    </row>
    <row r="26" spans="1:14" ht="15" x14ac:dyDescent="0.25">
      <c r="A26" s="74"/>
      <c r="C26" s="17"/>
      <c r="D26" s="41"/>
      <c r="E26" s="45"/>
      <c r="F26" s="44"/>
      <c r="G26" s="44"/>
      <c r="H26" s="44"/>
      <c r="I26" s="73"/>
      <c r="J26" s="73"/>
      <c r="K26" s="73"/>
      <c r="L26" s="73"/>
      <c r="M26" s="73"/>
    </row>
    <row r="27" spans="1:14" ht="15" x14ac:dyDescent="0.25">
      <c r="A27" s="74"/>
      <c r="C27" s="17"/>
      <c r="D27" s="41"/>
      <c r="E27" s="45"/>
      <c r="F27" s="44"/>
      <c r="G27" s="44"/>
      <c r="H27" s="44"/>
      <c r="I27" s="73"/>
      <c r="J27" s="73"/>
      <c r="K27" s="73"/>
      <c r="L27" s="73"/>
      <c r="M27" s="73"/>
    </row>
    <row r="28" spans="1:14" ht="15" x14ac:dyDescent="0.2">
      <c r="A28" s="74"/>
      <c r="B28" s="75" t="s">
        <v>18</v>
      </c>
      <c r="C28" s="59"/>
      <c r="D28" s="59"/>
      <c r="E28" s="59"/>
      <c r="F28" s="59"/>
      <c r="G28" s="59"/>
      <c r="H28" s="59"/>
      <c r="I28" s="62"/>
      <c r="J28" s="62"/>
      <c r="K28" s="62"/>
      <c r="L28" s="62"/>
      <c r="M28" s="62"/>
      <c r="N28" s="63"/>
    </row>
    <row r="29" spans="1:14" ht="15" x14ac:dyDescent="0.2">
      <c r="A29" s="74"/>
      <c r="B29" s="59"/>
      <c r="C29" s="59"/>
      <c r="D29" s="59"/>
      <c r="E29" s="59"/>
      <c r="F29" s="59"/>
      <c r="G29" s="59"/>
      <c r="H29" s="59"/>
      <c r="I29" s="62"/>
      <c r="J29" s="62"/>
      <c r="K29" s="62"/>
      <c r="L29" s="62"/>
      <c r="M29" s="62"/>
      <c r="N29" s="63"/>
    </row>
    <row r="30" spans="1:14" ht="15" x14ac:dyDescent="0.2">
      <c r="A30" s="74"/>
      <c r="B30" s="494" t="s">
        <v>19</v>
      </c>
      <c r="C30" s="494" t="s">
        <v>0</v>
      </c>
      <c r="D30" s="494" t="s">
        <v>20</v>
      </c>
      <c r="E30" s="59"/>
      <c r="F30" s="59"/>
      <c r="G30" s="59"/>
      <c r="H30" s="59"/>
      <c r="I30" s="62"/>
      <c r="J30" s="62"/>
      <c r="K30" s="62"/>
      <c r="L30" s="62"/>
      <c r="M30" s="62"/>
      <c r="N30" s="63"/>
    </row>
    <row r="31" spans="1:14" ht="15" x14ac:dyDescent="0.2">
      <c r="A31" s="74"/>
      <c r="B31" s="508" t="s">
        <v>22</v>
      </c>
      <c r="C31" s="398" t="s">
        <v>23</v>
      </c>
      <c r="D31" s="500"/>
      <c r="E31" s="59"/>
      <c r="F31" s="59"/>
      <c r="G31" s="59"/>
      <c r="H31" s="59"/>
      <c r="I31" s="62"/>
      <c r="J31" s="62"/>
      <c r="K31" s="62"/>
      <c r="L31" s="62"/>
      <c r="M31" s="62"/>
      <c r="N31" s="63"/>
    </row>
    <row r="32" spans="1:14" ht="15" x14ac:dyDescent="0.2">
      <c r="A32" s="74"/>
      <c r="B32" s="508" t="s">
        <v>24</v>
      </c>
      <c r="C32" s="100" t="s">
        <v>23</v>
      </c>
      <c r="D32" s="500"/>
      <c r="E32" s="59"/>
      <c r="F32" s="59"/>
      <c r="G32" s="59"/>
      <c r="H32" s="59"/>
      <c r="I32" s="62"/>
      <c r="J32" s="62"/>
      <c r="K32" s="62"/>
      <c r="L32" s="62"/>
      <c r="M32" s="62"/>
      <c r="N32" s="63"/>
    </row>
    <row r="33" spans="1:14" ht="15" x14ac:dyDescent="0.2">
      <c r="A33" s="74"/>
      <c r="B33" s="508" t="s">
        <v>25</v>
      </c>
      <c r="C33" s="500" t="s">
        <v>23</v>
      </c>
      <c r="D33" s="508"/>
      <c r="E33" s="59"/>
      <c r="F33" s="59"/>
      <c r="G33" s="59"/>
      <c r="H33" s="59"/>
      <c r="I33" s="62"/>
      <c r="J33" s="62"/>
      <c r="K33" s="62"/>
      <c r="L33" s="62"/>
      <c r="M33" s="62"/>
      <c r="N33" s="63"/>
    </row>
    <row r="34" spans="1:14" ht="15" x14ac:dyDescent="0.2">
      <c r="A34" s="74"/>
      <c r="B34" s="508" t="s">
        <v>26</v>
      </c>
      <c r="C34" s="500" t="s">
        <v>23</v>
      </c>
      <c r="D34" s="500"/>
      <c r="E34" s="59"/>
      <c r="F34" s="59"/>
      <c r="G34" s="59"/>
      <c r="H34" s="59"/>
      <c r="I34" s="62"/>
      <c r="J34" s="62"/>
      <c r="K34" s="62"/>
      <c r="L34" s="62"/>
      <c r="M34" s="62"/>
      <c r="N34" s="63"/>
    </row>
    <row r="35" spans="1:14" ht="15" x14ac:dyDescent="0.2">
      <c r="A35" s="74"/>
      <c r="B35" s="59"/>
      <c r="C35" s="59"/>
      <c r="D35" s="59"/>
      <c r="E35" s="59"/>
      <c r="F35" s="59"/>
      <c r="G35" s="59"/>
      <c r="H35" s="59"/>
      <c r="I35" s="62"/>
      <c r="J35" s="62"/>
      <c r="K35" s="62"/>
      <c r="L35" s="62"/>
      <c r="M35" s="62"/>
      <c r="N35" s="63"/>
    </row>
    <row r="36" spans="1:14" ht="15" x14ac:dyDescent="0.2">
      <c r="A36" s="74"/>
      <c r="B36" s="59"/>
      <c r="C36" s="59"/>
      <c r="D36" s="59"/>
      <c r="E36" s="59"/>
      <c r="F36" s="59"/>
      <c r="G36" s="59"/>
      <c r="H36" s="59"/>
      <c r="I36" s="62"/>
      <c r="J36" s="62"/>
      <c r="K36" s="62"/>
      <c r="L36" s="62"/>
      <c r="M36" s="62"/>
      <c r="N36" s="63"/>
    </row>
    <row r="37" spans="1:14" ht="15" x14ac:dyDescent="0.2">
      <c r="A37" s="74"/>
      <c r="B37" s="75" t="s">
        <v>27</v>
      </c>
      <c r="C37" s="59"/>
      <c r="D37" s="59"/>
      <c r="E37" s="59"/>
      <c r="F37" s="59"/>
      <c r="G37" s="59"/>
      <c r="H37" s="59"/>
      <c r="I37" s="62"/>
      <c r="J37" s="62"/>
      <c r="K37" s="62"/>
      <c r="L37" s="62"/>
      <c r="M37" s="62"/>
      <c r="N37" s="63"/>
    </row>
    <row r="38" spans="1:14" ht="15" x14ac:dyDescent="0.2">
      <c r="A38" s="74"/>
      <c r="B38" s="59"/>
      <c r="C38" s="59"/>
      <c r="D38" s="59"/>
      <c r="E38" s="59"/>
      <c r="F38" s="59"/>
      <c r="G38" s="59"/>
      <c r="H38" s="59"/>
      <c r="I38" s="62"/>
      <c r="J38" s="62"/>
      <c r="K38" s="62"/>
      <c r="L38" s="62"/>
      <c r="M38" s="62"/>
      <c r="N38" s="63"/>
    </row>
    <row r="39" spans="1:14" ht="15" x14ac:dyDescent="0.2">
      <c r="A39" s="74"/>
      <c r="B39" s="59"/>
      <c r="C39" s="59"/>
      <c r="D39" s="59"/>
      <c r="E39" s="59"/>
      <c r="F39" s="59"/>
      <c r="G39" s="59"/>
      <c r="H39" s="59"/>
      <c r="I39" s="62"/>
      <c r="J39" s="62"/>
      <c r="K39" s="62"/>
      <c r="L39" s="62"/>
      <c r="M39" s="62"/>
      <c r="N39" s="63"/>
    </row>
    <row r="40" spans="1:14" ht="15" x14ac:dyDescent="0.2">
      <c r="A40" s="74"/>
      <c r="B40" s="494" t="s">
        <v>19</v>
      </c>
      <c r="C40" s="494" t="s">
        <v>28</v>
      </c>
      <c r="D40" s="493" t="s">
        <v>29</v>
      </c>
      <c r="E40" s="493" t="s">
        <v>30</v>
      </c>
      <c r="F40" s="59"/>
      <c r="G40" s="59"/>
      <c r="H40" s="59"/>
      <c r="I40" s="62"/>
      <c r="J40" s="62"/>
      <c r="K40" s="62"/>
      <c r="L40" s="62"/>
      <c r="M40" s="62"/>
      <c r="N40" s="63"/>
    </row>
    <row r="41" spans="1:14" ht="42.75" x14ac:dyDescent="0.2">
      <c r="A41" s="74"/>
      <c r="B41" s="505" t="s">
        <v>31</v>
      </c>
      <c r="C41" s="503">
        <v>40</v>
      </c>
      <c r="D41" s="500"/>
      <c r="E41" s="1052">
        <f>+D41+D42</f>
        <v>10</v>
      </c>
      <c r="F41" s="59"/>
      <c r="G41" s="59"/>
      <c r="H41" s="59"/>
      <c r="I41" s="62"/>
      <c r="J41" s="62"/>
      <c r="K41" s="62"/>
      <c r="L41" s="62"/>
      <c r="M41" s="62"/>
      <c r="N41" s="63"/>
    </row>
    <row r="42" spans="1:14" ht="71.25" x14ac:dyDescent="0.2">
      <c r="A42" s="74"/>
      <c r="B42" s="505" t="s">
        <v>32</v>
      </c>
      <c r="C42" s="503">
        <v>60</v>
      </c>
      <c r="D42" s="500">
        <v>10</v>
      </c>
      <c r="E42" s="1053"/>
      <c r="F42" s="59"/>
      <c r="G42" s="59"/>
      <c r="H42" s="59"/>
      <c r="I42" s="62"/>
      <c r="J42" s="62"/>
      <c r="K42" s="62"/>
      <c r="L42" s="62"/>
      <c r="M42" s="62"/>
      <c r="N42" s="63"/>
    </row>
    <row r="43" spans="1:14" ht="15" x14ac:dyDescent="0.25">
      <c r="A43" s="74"/>
      <c r="C43" s="17"/>
      <c r="D43" s="41"/>
      <c r="E43" s="45"/>
      <c r="F43" s="44"/>
      <c r="G43" s="44"/>
      <c r="H43" s="44"/>
      <c r="I43" s="73"/>
      <c r="J43" s="73"/>
      <c r="K43" s="73"/>
      <c r="L43" s="73"/>
      <c r="M43" s="73"/>
    </row>
    <row r="44" spans="1:14" ht="15" x14ac:dyDescent="0.25">
      <c r="A44" s="74"/>
      <c r="C44" s="17"/>
      <c r="D44" s="41"/>
      <c r="E44" s="45"/>
      <c r="F44" s="44"/>
      <c r="G44" s="44"/>
      <c r="H44" s="44"/>
      <c r="I44" s="73"/>
      <c r="J44" s="73"/>
      <c r="K44" s="73"/>
      <c r="L44" s="73"/>
      <c r="M44" s="73"/>
    </row>
    <row r="45" spans="1:14" ht="15" x14ac:dyDescent="0.25">
      <c r="A45" s="74"/>
      <c r="C45" s="17"/>
      <c r="D45" s="41"/>
      <c r="E45" s="45"/>
      <c r="F45" s="44"/>
      <c r="G45" s="44"/>
      <c r="H45" s="44"/>
      <c r="I45" s="73"/>
      <c r="J45" s="73"/>
      <c r="K45" s="73"/>
      <c r="L45" s="73"/>
      <c r="M45" s="73"/>
    </row>
    <row r="46" spans="1:14" ht="15" thickBot="1" x14ac:dyDescent="0.3">
      <c r="M46" s="1079" t="s">
        <v>485</v>
      </c>
      <c r="N46" s="1079"/>
    </row>
    <row r="47" spans="1:14" ht="15" x14ac:dyDescent="0.25">
      <c r="B47" s="75" t="s">
        <v>33</v>
      </c>
      <c r="M47" s="77"/>
      <c r="N47" s="77"/>
    </row>
    <row r="48" spans="1:14" ht="15" thickBot="1" x14ac:dyDescent="0.3">
      <c r="M48" s="77"/>
      <c r="N48" s="77"/>
    </row>
    <row r="49" spans="1:26" s="62" customFormat="1" ht="75" x14ac:dyDescent="0.25">
      <c r="B49" s="78" t="s">
        <v>34</v>
      </c>
      <c r="C49" s="78" t="s">
        <v>35</v>
      </c>
      <c r="D49" s="78" t="s">
        <v>36</v>
      </c>
      <c r="E49" s="78" t="s">
        <v>37</v>
      </c>
      <c r="F49" s="78" t="s">
        <v>38</v>
      </c>
      <c r="G49" s="78" t="s">
        <v>39</v>
      </c>
      <c r="H49" s="78" t="s">
        <v>40</v>
      </c>
      <c r="I49" s="78" t="s">
        <v>41</v>
      </c>
      <c r="J49" s="78" t="s">
        <v>42</v>
      </c>
      <c r="K49" s="78" t="s">
        <v>43</v>
      </c>
      <c r="L49" s="78" t="s">
        <v>44</v>
      </c>
      <c r="M49" s="79" t="s">
        <v>45</v>
      </c>
      <c r="N49" s="78" t="s">
        <v>46</v>
      </c>
      <c r="O49" s="78" t="s">
        <v>47</v>
      </c>
      <c r="P49" s="497" t="s">
        <v>48</v>
      </c>
      <c r="Q49" s="497" t="s">
        <v>49</v>
      </c>
      <c r="R49" s="497" t="s">
        <v>49</v>
      </c>
    </row>
    <row r="50" spans="1:26" s="495" customFormat="1" ht="62.25" customHeight="1" x14ac:dyDescent="0.2">
      <c r="A50" s="503">
        <v>1</v>
      </c>
      <c r="B50" s="498" t="s">
        <v>1088</v>
      </c>
      <c r="C50" s="498" t="s">
        <v>1088</v>
      </c>
      <c r="D50" s="503" t="s">
        <v>486</v>
      </c>
      <c r="E50" s="503" t="s">
        <v>1960</v>
      </c>
      <c r="F50" s="503" t="s">
        <v>0</v>
      </c>
      <c r="G50" s="537">
        <v>1</v>
      </c>
      <c r="H50" s="7">
        <v>40452</v>
      </c>
      <c r="I50" s="7">
        <v>40525</v>
      </c>
      <c r="J50" s="503" t="s">
        <v>20</v>
      </c>
      <c r="K50" s="99">
        <f>(I50-H50)/30</f>
        <v>2.4333333333333331</v>
      </c>
      <c r="L50" s="498"/>
      <c r="M50" s="503">
        <v>150</v>
      </c>
      <c r="N50" s="503">
        <v>150</v>
      </c>
      <c r="O50" s="538">
        <v>26477520</v>
      </c>
      <c r="P50" s="503">
        <v>114</v>
      </c>
      <c r="Q50" s="528"/>
      <c r="R50" s="1184" t="s">
        <v>1961</v>
      </c>
      <c r="S50" s="8"/>
      <c r="T50" s="8"/>
      <c r="U50" s="8"/>
      <c r="V50" s="8"/>
      <c r="W50" s="8"/>
      <c r="X50" s="8"/>
      <c r="Y50" s="8"/>
      <c r="Z50" s="8"/>
    </row>
    <row r="51" spans="1:26" s="495" customFormat="1" ht="62.25" customHeight="1" x14ac:dyDescent="0.2">
      <c r="A51" s="503">
        <f>+A50+1</f>
        <v>2</v>
      </c>
      <c r="B51" s="498" t="s">
        <v>1088</v>
      </c>
      <c r="C51" s="498" t="s">
        <v>1088</v>
      </c>
      <c r="D51" s="503" t="s">
        <v>486</v>
      </c>
      <c r="E51" s="503" t="s">
        <v>1962</v>
      </c>
      <c r="F51" s="503" t="s">
        <v>20</v>
      </c>
      <c r="G51" s="537">
        <v>1</v>
      </c>
      <c r="H51" s="7">
        <v>40569</v>
      </c>
      <c r="I51" s="7">
        <v>40908</v>
      </c>
      <c r="J51" s="503" t="s">
        <v>20</v>
      </c>
      <c r="K51" s="503"/>
      <c r="L51" s="503">
        <f>(I51-H51)/30</f>
        <v>11.3</v>
      </c>
      <c r="M51" s="498"/>
      <c r="N51" s="498"/>
      <c r="O51" s="538">
        <v>63296000</v>
      </c>
      <c r="P51" s="503">
        <v>114</v>
      </c>
      <c r="Q51" s="528" t="s">
        <v>1963</v>
      </c>
      <c r="R51" s="1185"/>
      <c r="S51" s="8"/>
      <c r="T51" s="8"/>
      <c r="U51" s="8"/>
      <c r="V51" s="8"/>
      <c r="W51" s="8"/>
      <c r="X51" s="8"/>
      <c r="Y51" s="8"/>
      <c r="Z51" s="8"/>
    </row>
    <row r="52" spans="1:26" s="495" customFormat="1" ht="62.25" customHeight="1" x14ac:dyDescent="0.2">
      <c r="A52" s="503">
        <f t="shared" ref="A52:A57" si="0">+A51+1</f>
        <v>3</v>
      </c>
      <c r="B52" s="498" t="s">
        <v>1088</v>
      </c>
      <c r="C52" s="498" t="s">
        <v>1088</v>
      </c>
      <c r="D52" s="4" t="s">
        <v>486</v>
      </c>
      <c r="E52" s="4" t="s">
        <v>1964</v>
      </c>
      <c r="F52" s="5" t="s">
        <v>0</v>
      </c>
      <c r="G52" s="223">
        <v>1</v>
      </c>
      <c r="H52" s="224">
        <v>40561</v>
      </c>
      <c r="I52" s="224">
        <v>40908</v>
      </c>
      <c r="J52" s="225" t="s">
        <v>20</v>
      </c>
      <c r="K52" s="99">
        <f>(I52-H52)/30</f>
        <v>11.566666666666666</v>
      </c>
      <c r="L52" s="253"/>
      <c r="M52" s="252"/>
      <c r="N52" s="219"/>
      <c r="O52" s="254">
        <v>99995182</v>
      </c>
      <c r="P52" s="251">
        <v>114</v>
      </c>
      <c r="Q52" s="528"/>
      <c r="R52" s="1185"/>
      <c r="S52" s="8"/>
      <c r="T52" s="8"/>
      <c r="U52" s="8"/>
      <c r="V52" s="8"/>
      <c r="W52" s="8"/>
      <c r="X52" s="8"/>
      <c r="Y52" s="8"/>
      <c r="Z52" s="8"/>
    </row>
    <row r="53" spans="1:26" s="495" customFormat="1" ht="62.25" customHeight="1" x14ac:dyDescent="0.25">
      <c r="A53" s="503">
        <f t="shared" si="0"/>
        <v>4</v>
      </c>
      <c r="B53" s="498" t="s">
        <v>1088</v>
      </c>
      <c r="C53" s="498" t="s">
        <v>1088</v>
      </c>
      <c r="D53" s="4" t="s">
        <v>486</v>
      </c>
      <c r="E53" s="4" t="s">
        <v>1965</v>
      </c>
      <c r="F53" s="5" t="s">
        <v>0</v>
      </c>
      <c r="G53" s="240">
        <v>1</v>
      </c>
      <c r="H53" s="224">
        <v>40939</v>
      </c>
      <c r="I53" s="224">
        <v>41090</v>
      </c>
      <c r="J53" s="225" t="s">
        <v>20</v>
      </c>
      <c r="K53" s="99">
        <f>(I53-H53)/30</f>
        <v>5.0333333333333332</v>
      </c>
      <c r="L53" s="265"/>
      <c r="M53" s="6">
        <v>150</v>
      </c>
      <c r="N53" s="4" t="s">
        <v>1966</v>
      </c>
      <c r="O53" s="243">
        <v>53964018</v>
      </c>
      <c r="P53" s="251">
        <v>115</v>
      </c>
      <c r="Q53" s="498"/>
      <c r="R53" s="1185"/>
      <c r="S53" s="8"/>
      <c r="T53" s="8"/>
      <c r="U53" s="8"/>
      <c r="V53" s="8"/>
      <c r="W53" s="8"/>
      <c r="X53" s="8"/>
      <c r="Y53" s="8"/>
      <c r="Z53" s="8"/>
    </row>
    <row r="54" spans="1:26" s="495" customFormat="1" ht="62.25" customHeight="1" x14ac:dyDescent="0.25">
      <c r="A54" s="503">
        <f t="shared" si="0"/>
        <v>5</v>
      </c>
      <c r="B54" s="498" t="s">
        <v>1088</v>
      </c>
      <c r="C54" s="498" t="s">
        <v>1088</v>
      </c>
      <c r="D54" s="4" t="s">
        <v>486</v>
      </c>
      <c r="E54" s="4" t="s">
        <v>1967</v>
      </c>
      <c r="F54" s="5" t="s">
        <v>0</v>
      </c>
      <c r="G54" s="240">
        <v>1</v>
      </c>
      <c r="H54" s="224">
        <v>41246</v>
      </c>
      <c r="I54" s="224">
        <v>41939</v>
      </c>
      <c r="J54" s="225" t="s">
        <v>20</v>
      </c>
      <c r="K54" s="99">
        <f>(I54-H54)/30</f>
        <v>23.1</v>
      </c>
      <c r="L54" s="225"/>
      <c r="M54" s="6">
        <v>270</v>
      </c>
      <c r="N54" s="6">
        <v>270</v>
      </c>
      <c r="O54" s="243">
        <v>1122796368</v>
      </c>
      <c r="P54" s="251">
        <v>116</v>
      </c>
      <c r="Q54" s="498" t="s">
        <v>1968</v>
      </c>
      <c r="R54" s="1185"/>
      <c r="S54" s="8"/>
      <c r="T54" s="8"/>
      <c r="U54" s="8"/>
      <c r="V54" s="8"/>
      <c r="W54" s="8"/>
      <c r="X54" s="8"/>
      <c r="Y54" s="8"/>
      <c r="Z54" s="8"/>
    </row>
    <row r="55" spans="1:26" s="495" customFormat="1" ht="62.25" customHeight="1" x14ac:dyDescent="0.25">
      <c r="A55" s="503">
        <f t="shared" si="0"/>
        <v>6</v>
      </c>
      <c r="B55" s="498" t="s">
        <v>1088</v>
      </c>
      <c r="C55" s="498" t="s">
        <v>1088</v>
      </c>
      <c r="D55" s="4" t="s">
        <v>486</v>
      </c>
      <c r="E55" s="4" t="s">
        <v>1969</v>
      </c>
      <c r="F55" s="5" t="s">
        <v>0</v>
      </c>
      <c r="G55" s="240">
        <v>1</v>
      </c>
      <c r="H55" s="224">
        <v>41939</v>
      </c>
      <c r="I55" s="421">
        <v>41988</v>
      </c>
      <c r="J55" s="225" t="s">
        <v>20</v>
      </c>
      <c r="K55" s="99">
        <f>(I55-H55)/30</f>
        <v>1.6333333333333333</v>
      </c>
      <c r="L55" s="225"/>
      <c r="M55" s="6">
        <v>270</v>
      </c>
      <c r="N55" s="6">
        <v>270</v>
      </c>
      <c r="O55" s="243">
        <v>163960450</v>
      </c>
      <c r="P55" s="243" t="s">
        <v>1970</v>
      </c>
      <c r="Q55" s="498"/>
      <c r="R55" s="1185"/>
      <c r="S55" s="8"/>
      <c r="T55" s="8"/>
      <c r="U55" s="8"/>
      <c r="V55" s="8"/>
      <c r="W55" s="8"/>
      <c r="X55" s="8"/>
      <c r="Y55" s="8"/>
      <c r="Z55" s="8"/>
    </row>
    <row r="56" spans="1:26" s="495" customFormat="1" x14ac:dyDescent="0.25">
      <c r="A56" s="503">
        <f t="shared" si="0"/>
        <v>7</v>
      </c>
      <c r="B56" s="4"/>
      <c r="C56" s="5"/>
      <c r="D56" s="4"/>
      <c r="E56" s="240"/>
      <c r="F56" s="5"/>
      <c r="G56" s="5"/>
      <c r="H56" s="224"/>
      <c r="I56" s="227"/>
      <c r="J56" s="225"/>
      <c r="K56" s="225"/>
      <c r="L56" s="225"/>
      <c r="M56" s="228"/>
      <c r="N56" s="228"/>
      <c r="O56" s="243"/>
      <c r="P56" s="243"/>
      <c r="Q56" s="498"/>
      <c r="R56" s="8"/>
      <c r="S56" s="8"/>
      <c r="T56" s="8"/>
      <c r="U56" s="8"/>
      <c r="V56" s="8"/>
      <c r="W56" s="8"/>
      <c r="X56" s="8"/>
      <c r="Y56" s="8"/>
      <c r="Z56" s="8"/>
    </row>
    <row r="57" spans="1:26" s="495" customFormat="1" x14ac:dyDescent="0.25">
      <c r="A57" s="503">
        <f t="shared" si="0"/>
        <v>8</v>
      </c>
      <c r="B57" s="4"/>
      <c r="C57" s="5"/>
      <c r="D57" s="4"/>
      <c r="E57" s="240"/>
      <c r="F57" s="5"/>
      <c r="G57" s="5"/>
      <c r="H57" s="224"/>
      <c r="I57" s="224"/>
      <c r="J57" s="225"/>
      <c r="K57" s="225"/>
      <c r="L57" s="225"/>
      <c r="M57" s="228"/>
      <c r="N57" s="228"/>
      <c r="O57" s="243"/>
      <c r="P57" s="243"/>
      <c r="Q57" s="498"/>
      <c r="R57" s="8"/>
      <c r="S57" s="8"/>
      <c r="T57" s="8"/>
      <c r="U57" s="8"/>
      <c r="V57" s="8"/>
      <c r="W57" s="8"/>
      <c r="X57" s="8"/>
      <c r="Y57" s="8"/>
      <c r="Z57" s="8"/>
    </row>
    <row r="58" spans="1:26" s="495" customFormat="1" x14ac:dyDescent="0.25">
      <c r="A58" s="503"/>
      <c r="B58" s="26" t="s">
        <v>30</v>
      </c>
      <c r="C58" s="5"/>
      <c r="D58" s="4"/>
      <c r="E58" s="240"/>
      <c r="F58" s="5"/>
      <c r="G58" s="5"/>
      <c r="H58" s="5"/>
      <c r="I58" s="225"/>
      <c r="J58" s="225"/>
      <c r="K58" s="228">
        <f>SUM(K50:K55)</f>
        <v>43.766666666666666</v>
      </c>
      <c r="L58" s="228">
        <f>SUM(L51:L57)</f>
        <v>11.3</v>
      </c>
      <c r="M58" s="6">
        <v>270</v>
      </c>
      <c r="N58" s="4" t="s">
        <v>1971</v>
      </c>
      <c r="O58" s="243"/>
      <c r="P58" s="243"/>
      <c r="Q58" s="498"/>
    </row>
    <row r="59" spans="1:26" x14ac:dyDescent="0.25">
      <c r="E59" s="46"/>
      <c r="K59" s="47"/>
    </row>
    <row r="60" spans="1:26" ht="15" x14ac:dyDescent="0.25">
      <c r="B60" s="1049" t="s">
        <v>51</v>
      </c>
      <c r="C60" s="1049" t="s">
        <v>52</v>
      </c>
      <c r="D60" s="1080" t="s">
        <v>53</v>
      </c>
      <c r="E60" s="1080"/>
      <c r="K60" s="48"/>
      <c r="L60" s="48"/>
      <c r="M60" s="48"/>
    </row>
    <row r="61" spans="1:26" ht="15" x14ac:dyDescent="0.25">
      <c r="B61" s="1051"/>
      <c r="C61" s="1051"/>
      <c r="D61" s="493" t="s">
        <v>0</v>
      </c>
      <c r="E61" s="49" t="s">
        <v>20</v>
      </c>
      <c r="H61" s="244"/>
      <c r="I61" s="51"/>
      <c r="K61" s="51"/>
      <c r="L61" s="48"/>
    </row>
    <row r="62" spans="1:26" ht="15" x14ac:dyDescent="0.25">
      <c r="B62" s="50" t="s">
        <v>56</v>
      </c>
      <c r="C62" s="52">
        <f>+K58</f>
        <v>43.766666666666666</v>
      </c>
      <c r="D62" s="500" t="s">
        <v>23</v>
      </c>
      <c r="E62" s="500"/>
      <c r="F62" s="245"/>
      <c r="G62" s="245"/>
      <c r="H62" s="245"/>
      <c r="I62" s="245"/>
      <c r="J62" s="245"/>
      <c r="L62" s="412" t="e">
        <f>[1]Hoja1!#REF!+[1]Hoja1!#REF!+K52+K53</f>
        <v>#REF!</v>
      </c>
      <c r="M62" s="245"/>
    </row>
    <row r="63" spans="1:26" ht="15" x14ac:dyDescent="0.25">
      <c r="B63" s="50" t="s">
        <v>57</v>
      </c>
      <c r="C63" s="54">
        <f>M58</f>
        <v>270</v>
      </c>
      <c r="D63" s="500" t="s">
        <v>23</v>
      </c>
      <c r="E63" s="500"/>
    </row>
    <row r="64" spans="1:26" x14ac:dyDescent="0.25">
      <c r="B64" s="74"/>
      <c r="C64" s="1081"/>
      <c r="D64" s="1081"/>
      <c r="E64" s="1081"/>
      <c r="F64" s="1081"/>
      <c r="G64" s="1081"/>
      <c r="H64" s="1081"/>
      <c r="I64" s="1081"/>
      <c r="J64" s="1081"/>
      <c r="K64" s="1081"/>
      <c r="L64" s="1081"/>
      <c r="M64" s="1081"/>
      <c r="N64" s="1081"/>
    </row>
    <row r="65" spans="2:18" ht="15" thickBot="1" x14ac:dyDescent="0.3"/>
    <row r="66" spans="2:18" ht="15.75" thickBot="1" x14ac:dyDescent="0.3">
      <c r="B66" s="1082" t="s">
        <v>58</v>
      </c>
      <c r="C66" s="1082"/>
      <c r="D66" s="1082"/>
      <c r="E66" s="1082"/>
      <c r="F66" s="1082"/>
      <c r="G66" s="1082"/>
      <c r="H66" s="1082"/>
      <c r="I66" s="1082"/>
      <c r="J66" s="1082"/>
      <c r="K66" s="1082"/>
      <c r="L66" s="1082"/>
      <c r="M66" s="1082"/>
      <c r="N66" s="1082"/>
    </row>
    <row r="69" spans="2:18" ht="90" x14ac:dyDescent="0.25">
      <c r="B69" s="494" t="s">
        <v>59</v>
      </c>
      <c r="C69" s="80" t="s">
        <v>60</v>
      </c>
      <c r="D69" s="80" t="s">
        <v>61</v>
      </c>
      <c r="E69" s="80" t="s">
        <v>62</v>
      </c>
      <c r="F69" s="80" t="s">
        <v>63</v>
      </c>
      <c r="G69" s="80" t="s">
        <v>64</v>
      </c>
      <c r="H69" s="80" t="s">
        <v>498</v>
      </c>
      <c r="I69" s="494" t="s">
        <v>65</v>
      </c>
      <c r="J69" s="80" t="s">
        <v>66</v>
      </c>
      <c r="K69" s="80" t="s">
        <v>67</v>
      </c>
      <c r="L69" s="80" t="s">
        <v>68</v>
      </c>
      <c r="M69" s="80" t="s">
        <v>69</v>
      </c>
      <c r="N69" s="81" t="s">
        <v>70</v>
      </c>
      <c r="O69" s="81" t="s">
        <v>71</v>
      </c>
      <c r="P69" s="1056" t="s">
        <v>21</v>
      </c>
      <c r="Q69" s="1058"/>
      <c r="R69" s="80" t="s">
        <v>72</v>
      </c>
    </row>
    <row r="70" spans="2:18" ht="28.5" x14ac:dyDescent="0.25">
      <c r="B70" s="508" t="s">
        <v>499</v>
      </c>
      <c r="C70" s="525" t="s">
        <v>117</v>
      </c>
      <c r="D70" s="525" t="s">
        <v>1091</v>
      </c>
      <c r="E70" s="525">
        <v>195</v>
      </c>
      <c r="F70" s="503"/>
      <c r="G70" s="496" t="s">
        <v>1092</v>
      </c>
      <c r="H70" s="503"/>
      <c r="I70" s="503"/>
      <c r="J70" s="503"/>
      <c r="K70" s="525" t="s">
        <v>0</v>
      </c>
      <c r="L70" s="525" t="s">
        <v>0</v>
      </c>
      <c r="M70" s="525" t="s">
        <v>0</v>
      </c>
      <c r="N70" s="525" t="s">
        <v>0</v>
      </c>
      <c r="O70" s="525" t="s">
        <v>0</v>
      </c>
      <c r="P70" s="1046" t="s">
        <v>1093</v>
      </c>
      <c r="Q70" s="1047"/>
      <c r="R70" s="503" t="s">
        <v>0</v>
      </c>
    </row>
    <row r="71" spans="2:18" ht="28.5" x14ac:dyDescent="0.2">
      <c r="B71" s="508" t="s">
        <v>499</v>
      </c>
      <c r="C71" s="525" t="s">
        <v>117</v>
      </c>
      <c r="D71" s="56" t="s">
        <v>1094</v>
      </c>
      <c r="E71" s="56">
        <v>75</v>
      </c>
      <c r="F71" s="516"/>
      <c r="G71" s="496" t="s">
        <v>1092</v>
      </c>
      <c r="H71" s="516"/>
      <c r="I71" s="508"/>
      <c r="J71" s="11"/>
      <c r="K71" s="11" t="s">
        <v>0</v>
      </c>
      <c r="L71" s="508" t="s">
        <v>0</v>
      </c>
      <c r="M71" s="508" t="s">
        <v>0</v>
      </c>
      <c r="N71" s="508" t="s">
        <v>0</v>
      </c>
      <c r="O71" s="508" t="s">
        <v>0</v>
      </c>
      <c r="P71" s="1056" t="s">
        <v>1093</v>
      </c>
      <c r="Q71" s="1058"/>
      <c r="R71" s="500" t="s">
        <v>0</v>
      </c>
    </row>
    <row r="72" spans="2:18" ht="15" x14ac:dyDescent="0.2">
      <c r="B72" s="11"/>
      <c r="C72" s="11"/>
      <c r="D72" s="56"/>
      <c r="E72" s="56"/>
      <c r="F72" s="516"/>
      <c r="G72" s="58"/>
      <c r="H72" s="516"/>
      <c r="I72" s="508"/>
      <c r="J72" s="11"/>
      <c r="K72" s="11"/>
      <c r="L72" s="508"/>
      <c r="M72" s="508"/>
      <c r="N72" s="508"/>
      <c r="O72" s="508"/>
      <c r="P72" s="1056"/>
      <c r="Q72" s="1058"/>
      <c r="R72" s="508"/>
    </row>
    <row r="73" spans="2:18" ht="15" x14ac:dyDescent="0.2">
      <c r="B73" s="11"/>
      <c r="C73" s="11"/>
      <c r="D73" s="56"/>
      <c r="E73" s="56"/>
      <c r="F73" s="516"/>
      <c r="G73" s="58"/>
      <c r="H73" s="516"/>
      <c r="I73" s="508"/>
      <c r="J73" s="11"/>
      <c r="K73" s="11"/>
      <c r="L73" s="508"/>
      <c r="M73" s="508"/>
      <c r="N73" s="508"/>
      <c r="O73" s="508"/>
      <c r="P73" s="1056"/>
      <c r="Q73" s="1058"/>
      <c r="R73" s="508"/>
    </row>
    <row r="74" spans="2:18" ht="15" x14ac:dyDescent="0.2">
      <c r="B74" s="11"/>
      <c r="C74" s="11"/>
      <c r="D74" s="56"/>
      <c r="E74" s="56"/>
      <c r="F74" s="516"/>
      <c r="G74" s="58"/>
      <c r="H74" s="516"/>
      <c r="I74" s="508"/>
      <c r="J74" s="11"/>
      <c r="K74" s="11"/>
      <c r="L74" s="508"/>
      <c r="M74" s="508"/>
      <c r="N74" s="508"/>
      <c r="O74" s="508"/>
      <c r="P74" s="1056"/>
      <c r="Q74" s="1058"/>
      <c r="R74" s="508"/>
    </row>
    <row r="75" spans="2:18" ht="15" x14ac:dyDescent="0.2">
      <c r="B75" s="11"/>
      <c r="C75" s="11"/>
      <c r="D75" s="56"/>
      <c r="E75" s="56"/>
      <c r="F75" s="516"/>
      <c r="G75" s="58"/>
      <c r="H75" s="516"/>
      <c r="I75" s="508"/>
      <c r="J75" s="11"/>
      <c r="K75" s="11"/>
      <c r="L75" s="508"/>
      <c r="M75" s="508"/>
      <c r="N75" s="508"/>
      <c r="O75" s="508"/>
      <c r="P75" s="1056"/>
      <c r="Q75" s="1058"/>
      <c r="R75" s="508"/>
    </row>
    <row r="76" spans="2:18" ht="15" x14ac:dyDescent="0.25">
      <c r="B76" s="508"/>
      <c r="C76" s="508"/>
      <c r="D76" s="508"/>
      <c r="E76" s="508"/>
      <c r="F76" s="508"/>
      <c r="G76" s="131"/>
      <c r="H76" s="508"/>
      <c r="I76" s="508"/>
      <c r="J76" s="508"/>
      <c r="K76" s="508"/>
      <c r="L76" s="508"/>
      <c r="M76" s="508"/>
      <c r="N76" s="508"/>
      <c r="O76" s="508"/>
      <c r="P76" s="1056"/>
      <c r="Q76" s="1058"/>
      <c r="R76" s="508"/>
    </row>
    <row r="77" spans="2:18" x14ac:dyDescent="0.25">
      <c r="B77" s="31" t="s">
        <v>73</v>
      </c>
      <c r="H77" s="508"/>
      <c r="I77" s="508"/>
    </row>
    <row r="78" spans="2:18" x14ac:dyDescent="0.25">
      <c r="B78" s="31" t="s">
        <v>74</v>
      </c>
    </row>
    <row r="79" spans="2:18" x14ac:dyDescent="0.25">
      <c r="B79" s="31" t="s">
        <v>75</v>
      </c>
    </row>
    <row r="81" spans="2:17" ht="15" thickBot="1" x14ac:dyDescent="0.3"/>
    <row r="82" spans="2:17" ht="15.75" thickBot="1" x14ac:dyDescent="0.3">
      <c r="B82" s="1063" t="s">
        <v>76</v>
      </c>
      <c r="C82" s="1064"/>
      <c r="D82" s="1064"/>
      <c r="E82" s="1064"/>
      <c r="F82" s="1064"/>
      <c r="G82" s="1064"/>
      <c r="H82" s="1064"/>
      <c r="I82" s="1064"/>
      <c r="J82" s="1064"/>
      <c r="K82" s="1064"/>
      <c r="L82" s="1064"/>
      <c r="M82" s="1064"/>
      <c r="N82" s="1065"/>
    </row>
    <row r="86" spans="2:17" ht="15" x14ac:dyDescent="0.25">
      <c r="B86" s="1054" t="s">
        <v>77</v>
      </c>
      <c r="C86" s="1071" t="s">
        <v>78</v>
      </c>
      <c r="D86" s="1071" t="s">
        <v>79</v>
      </c>
      <c r="E86" s="1071" t="s">
        <v>80</v>
      </c>
      <c r="F86" s="1071" t="s">
        <v>81</v>
      </c>
      <c r="G86" s="1071" t="s">
        <v>82</v>
      </c>
      <c r="H86" s="1071" t="s">
        <v>83</v>
      </c>
      <c r="I86" s="1071" t="s">
        <v>84</v>
      </c>
      <c r="J86" s="1071" t="s">
        <v>85</v>
      </c>
      <c r="K86" s="1071"/>
      <c r="L86" s="1071"/>
      <c r="M86" s="1071" t="s">
        <v>86</v>
      </c>
      <c r="N86" s="1071" t="s">
        <v>478</v>
      </c>
      <c r="O86" s="1071" t="s">
        <v>479</v>
      </c>
      <c r="P86" s="1071" t="s">
        <v>21</v>
      </c>
      <c r="Q86" s="1071"/>
    </row>
    <row r="87" spans="2:17" ht="28.5" x14ac:dyDescent="0.2">
      <c r="B87" s="1055"/>
      <c r="C87" s="1071"/>
      <c r="D87" s="1071"/>
      <c r="E87" s="1071"/>
      <c r="F87" s="1071"/>
      <c r="G87" s="1071"/>
      <c r="H87" s="1071"/>
      <c r="I87" s="1071"/>
      <c r="J87" s="56" t="s">
        <v>87</v>
      </c>
      <c r="K87" s="37" t="s">
        <v>88</v>
      </c>
      <c r="L87" s="11" t="s">
        <v>89</v>
      </c>
      <c r="M87" s="1071"/>
      <c r="N87" s="1071"/>
      <c r="O87" s="1071"/>
      <c r="P87" s="1071"/>
      <c r="Q87" s="1071"/>
    </row>
    <row r="88" spans="2:17" ht="71.25" x14ac:dyDescent="0.2">
      <c r="B88" s="2" t="s">
        <v>90</v>
      </c>
      <c r="C88" s="103" t="s">
        <v>120</v>
      </c>
      <c r="D88" s="2" t="s">
        <v>1095</v>
      </c>
      <c r="E88" s="3">
        <v>52499350</v>
      </c>
      <c r="F88" s="498" t="s">
        <v>1096</v>
      </c>
      <c r="G88" s="498" t="s">
        <v>845</v>
      </c>
      <c r="H88" s="82">
        <v>38450</v>
      </c>
      <c r="I88" s="154">
        <v>125229</v>
      </c>
      <c r="J88" s="498" t="s">
        <v>1097</v>
      </c>
      <c r="K88" s="82" t="s">
        <v>1098</v>
      </c>
      <c r="L88" s="82" t="s">
        <v>1099</v>
      </c>
      <c r="M88" s="498" t="s">
        <v>0</v>
      </c>
      <c r="N88" s="498" t="s">
        <v>0</v>
      </c>
      <c r="O88" s="498" t="s">
        <v>0</v>
      </c>
      <c r="P88" s="1074"/>
      <c r="Q88" s="1074"/>
    </row>
    <row r="89" spans="2:17" ht="123" customHeight="1" x14ac:dyDescent="0.2">
      <c r="B89" s="2" t="s">
        <v>90</v>
      </c>
      <c r="C89" s="103" t="s">
        <v>120</v>
      </c>
      <c r="D89" s="2" t="s">
        <v>1100</v>
      </c>
      <c r="E89" s="3">
        <v>52299085</v>
      </c>
      <c r="F89" s="498" t="s">
        <v>125</v>
      </c>
      <c r="G89" s="498" t="s">
        <v>1101</v>
      </c>
      <c r="H89" s="82">
        <v>41256</v>
      </c>
      <c r="I89" s="154" t="s">
        <v>121</v>
      </c>
      <c r="J89" s="498" t="s">
        <v>1102</v>
      </c>
      <c r="K89" s="82" t="s">
        <v>1103</v>
      </c>
      <c r="L89" s="82" t="s">
        <v>1104</v>
      </c>
      <c r="M89" s="498" t="s">
        <v>0</v>
      </c>
      <c r="N89" s="498" t="s">
        <v>0</v>
      </c>
      <c r="O89" s="498" t="s">
        <v>0</v>
      </c>
      <c r="P89" s="1074"/>
      <c r="Q89" s="1074"/>
    </row>
    <row r="90" spans="2:17" ht="71.25" x14ac:dyDescent="0.2">
      <c r="B90" s="37" t="s">
        <v>91</v>
      </c>
      <c r="C90" s="103" t="s">
        <v>120</v>
      </c>
      <c r="D90" s="2" t="s">
        <v>1105</v>
      </c>
      <c r="E90" s="3">
        <v>52581675</v>
      </c>
      <c r="F90" s="498" t="s">
        <v>109</v>
      </c>
      <c r="G90" s="498" t="s">
        <v>769</v>
      </c>
      <c r="H90" s="82">
        <v>40788</v>
      </c>
      <c r="I90" s="154">
        <v>128796</v>
      </c>
      <c r="J90" s="498" t="s">
        <v>1097</v>
      </c>
      <c r="K90" s="82" t="s">
        <v>1106</v>
      </c>
      <c r="L90" s="82" t="s">
        <v>1107</v>
      </c>
      <c r="M90" s="498" t="s">
        <v>0</v>
      </c>
      <c r="N90" s="498" t="s">
        <v>0</v>
      </c>
      <c r="O90" s="498" t="s">
        <v>0</v>
      </c>
      <c r="P90" s="1074" t="s">
        <v>1108</v>
      </c>
      <c r="Q90" s="1074"/>
    </row>
    <row r="91" spans="2:17" x14ac:dyDescent="0.2">
      <c r="B91" s="37" t="s">
        <v>307</v>
      </c>
      <c r="C91" s="528"/>
      <c r="D91" s="214"/>
      <c r="E91" s="276"/>
      <c r="F91" s="276"/>
      <c r="G91" s="214"/>
      <c r="H91" s="399"/>
      <c r="I91" s="498"/>
      <c r="J91" s="498"/>
      <c r="K91" s="37"/>
      <c r="L91" s="37"/>
      <c r="M91" s="508"/>
      <c r="N91" s="508"/>
      <c r="O91" s="508"/>
      <c r="P91" s="1175" t="s">
        <v>1109</v>
      </c>
      <c r="Q91" s="1175"/>
    </row>
    <row r="92" spans="2:17" x14ac:dyDescent="0.2">
      <c r="B92" s="37" t="s">
        <v>1110</v>
      </c>
      <c r="C92" s="528"/>
      <c r="D92" s="214"/>
      <c r="E92" s="276"/>
      <c r="F92" s="276"/>
      <c r="G92" s="214"/>
      <c r="H92" s="399"/>
      <c r="I92" s="498"/>
      <c r="J92" s="498"/>
      <c r="K92" s="37"/>
      <c r="L92" s="37"/>
      <c r="M92" s="508"/>
      <c r="N92" s="508"/>
      <c r="O92" s="508"/>
      <c r="P92" s="1175" t="s">
        <v>1111</v>
      </c>
      <c r="Q92" s="1175"/>
    </row>
    <row r="93" spans="2:17" x14ac:dyDescent="0.2">
      <c r="B93" s="37" t="s">
        <v>1112</v>
      </c>
      <c r="C93" s="528"/>
      <c r="D93" s="214"/>
      <c r="E93" s="276"/>
      <c r="F93" s="276"/>
      <c r="G93" s="214"/>
      <c r="H93" s="399"/>
      <c r="I93" s="498"/>
      <c r="J93" s="498"/>
      <c r="K93" s="37"/>
      <c r="L93" s="37"/>
      <c r="M93" s="508"/>
      <c r="N93" s="508"/>
      <c r="O93" s="508"/>
      <c r="P93" s="1175" t="s">
        <v>1111</v>
      </c>
      <c r="Q93" s="1175"/>
    </row>
    <row r="94" spans="2:17" x14ac:dyDescent="0.2">
      <c r="B94" s="37" t="s">
        <v>1113</v>
      </c>
      <c r="C94" s="528"/>
      <c r="D94" s="214"/>
      <c r="E94" s="276"/>
      <c r="F94" s="276"/>
      <c r="G94" s="214"/>
      <c r="H94" s="399"/>
      <c r="I94" s="498"/>
      <c r="J94" s="498"/>
      <c r="K94" s="37"/>
      <c r="L94" s="37"/>
      <c r="M94" s="508"/>
      <c r="N94" s="508"/>
      <c r="O94" s="508"/>
      <c r="P94" s="1175" t="s">
        <v>1111</v>
      </c>
      <c r="Q94" s="1175"/>
    </row>
    <row r="95" spans="2:17" x14ac:dyDescent="0.2">
      <c r="B95" s="37" t="s">
        <v>1114</v>
      </c>
      <c r="C95" s="528"/>
      <c r="D95" s="214"/>
      <c r="E95" s="276"/>
      <c r="F95" s="276"/>
      <c r="G95" s="214"/>
      <c r="H95" s="399"/>
      <c r="I95" s="498"/>
      <c r="J95" s="498"/>
      <c r="K95" s="37"/>
      <c r="L95" s="37"/>
      <c r="M95" s="508"/>
      <c r="N95" s="508"/>
      <c r="O95" s="508"/>
      <c r="P95" s="1175" t="s">
        <v>1109</v>
      </c>
      <c r="Q95" s="1175"/>
    </row>
    <row r="96" spans="2:17" ht="15" thickBot="1" x14ac:dyDescent="0.3"/>
    <row r="97" spans="1:26" ht="15.75" thickBot="1" x14ac:dyDescent="0.3">
      <c r="B97" s="1063" t="s">
        <v>92</v>
      </c>
      <c r="C97" s="1064"/>
      <c r="D97" s="1064"/>
      <c r="E97" s="1064"/>
      <c r="F97" s="1064"/>
      <c r="G97" s="1064"/>
      <c r="H97" s="1064"/>
      <c r="I97" s="1064"/>
      <c r="J97" s="1064"/>
      <c r="K97" s="1064"/>
      <c r="L97" s="1064"/>
      <c r="M97" s="1064"/>
      <c r="N97" s="1065"/>
    </row>
    <row r="100" spans="1:26" ht="30" x14ac:dyDescent="0.25">
      <c r="B100" s="80" t="s">
        <v>19</v>
      </c>
      <c r="C100" s="80" t="s">
        <v>72</v>
      </c>
      <c r="D100" s="1056" t="s">
        <v>21</v>
      </c>
      <c r="E100" s="1058"/>
    </row>
    <row r="101" spans="1:26" ht="42.75" x14ac:dyDescent="0.25">
      <c r="B101" s="525" t="s">
        <v>1115</v>
      </c>
      <c r="C101" s="500" t="s">
        <v>0</v>
      </c>
      <c r="D101" s="1073"/>
      <c r="E101" s="1073"/>
    </row>
    <row r="104" spans="1:26" ht="15" x14ac:dyDescent="0.25">
      <c r="B104" s="1069" t="s">
        <v>93</v>
      </c>
      <c r="C104" s="1070"/>
      <c r="D104" s="1070"/>
      <c r="E104" s="1070"/>
      <c r="F104" s="1070"/>
      <c r="G104" s="1070"/>
      <c r="H104" s="1070"/>
      <c r="I104" s="1070"/>
      <c r="J104" s="1070"/>
      <c r="K104" s="1070"/>
      <c r="L104" s="1070"/>
      <c r="M104" s="1070"/>
      <c r="N104" s="1070"/>
      <c r="O104" s="1070"/>
      <c r="P104" s="1070"/>
    </row>
    <row r="106" spans="1:26" ht="15" thickBot="1" x14ac:dyDescent="0.3"/>
    <row r="107" spans="1:26" ht="15.75" thickBot="1" x14ac:dyDescent="0.3">
      <c r="B107" s="1063" t="s">
        <v>94</v>
      </c>
      <c r="C107" s="1064"/>
      <c r="D107" s="1064"/>
      <c r="E107" s="1064"/>
      <c r="F107" s="1064"/>
      <c r="G107" s="1064"/>
      <c r="H107" s="1064"/>
      <c r="I107" s="1064"/>
      <c r="J107" s="1064"/>
      <c r="K107" s="1064"/>
      <c r="L107" s="1064"/>
      <c r="M107" s="1064"/>
      <c r="N107" s="1065"/>
    </row>
    <row r="109" spans="1:26" ht="15" thickBot="1" x14ac:dyDescent="0.3">
      <c r="M109" s="77"/>
      <c r="N109" s="77"/>
    </row>
    <row r="110" spans="1:26" s="62" customFormat="1" ht="75" x14ac:dyDescent="0.25">
      <c r="B110" s="78" t="s">
        <v>34</v>
      </c>
      <c r="C110" s="78" t="s">
        <v>35</v>
      </c>
      <c r="D110" s="78" t="s">
        <v>36</v>
      </c>
      <c r="E110" s="78" t="s">
        <v>37</v>
      </c>
      <c r="F110" s="78" t="s">
        <v>38</v>
      </c>
      <c r="G110" s="78" t="s">
        <v>39</v>
      </c>
      <c r="H110" s="78" t="s">
        <v>40</v>
      </c>
      <c r="I110" s="78" t="s">
        <v>41</v>
      </c>
      <c r="J110" s="78" t="s">
        <v>42</v>
      </c>
      <c r="K110" s="78" t="s">
        <v>43</v>
      </c>
      <c r="L110" s="78" t="s">
        <v>44</v>
      </c>
      <c r="M110" s="79" t="s">
        <v>45</v>
      </c>
      <c r="N110" s="78" t="s">
        <v>46</v>
      </c>
      <c r="O110" s="78" t="s">
        <v>47</v>
      </c>
      <c r="P110" s="497" t="s">
        <v>48</v>
      </c>
      <c r="Q110" s="497" t="s">
        <v>49</v>
      </c>
    </row>
    <row r="111" spans="1:26" s="495" customFormat="1" x14ac:dyDescent="0.25">
      <c r="A111" s="503">
        <v>1</v>
      </c>
      <c r="B111" s="4"/>
      <c r="C111" s="5"/>
      <c r="D111" s="4"/>
      <c r="E111" s="4"/>
      <c r="F111" s="5"/>
      <c r="G111" s="223"/>
      <c r="H111" s="247"/>
      <c r="I111" s="247"/>
      <c r="J111" s="225"/>
      <c r="K111" s="248"/>
      <c r="L111" s="228"/>
      <c r="M111" s="4"/>
      <c r="N111" s="228"/>
      <c r="O111" s="243"/>
      <c r="P111" s="243"/>
      <c r="Q111" s="498"/>
      <c r="R111" s="8"/>
      <c r="S111" s="8"/>
      <c r="T111" s="8"/>
      <c r="U111" s="8"/>
      <c r="V111" s="8"/>
      <c r="W111" s="8"/>
      <c r="X111" s="8"/>
      <c r="Y111" s="8"/>
      <c r="Z111" s="8"/>
    </row>
    <row r="112" spans="1:26" s="495" customFormat="1" x14ac:dyDescent="0.25">
      <c r="A112" s="503">
        <f>+A111+1</f>
        <v>2</v>
      </c>
      <c r="B112" s="4"/>
      <c r="C112" s="5"/>
      <c r="D112" s="4"/>
      <c r="E112" s="4"/>
      <c r="F112" s="5"/>
      <c r="G112" s="5"/>
      <c r="H112" s="247"/>
      <c r="I112" s="247"/>
      <c r="J112" s="225"/>
      <c r="K112" s="248"/>
      <c r="L112" s="225"/>
      <c r="M112" s="4"/>
      <c r="N112" s="228"/>
      <c r="O112" s="243"/>
      <c r="P112" s="243"/>
      <c r="Q112" s="498"/>
      <c r="R112" s="8"/>
      <c r="S112" s="8"/>
      <c r="T112" s="8"/>
      <c r="U112" s="8"/>
      <c r="V112" s="8"/>
      <c r="W112" s="8"/>
      <c r="X112" s="8"/>
      <c r="Y112" s="8"/>
      <c r="Z112" s="8"/>
    </row>
    <row r="113" spans="1:26" s="495" customFormat="1" x14ac:dyDescent="0.25">
      <c r="A113" s="503">
        <f t="shared" ref="A113:A118" si="1">+A112+1</f>
        <v>3</v>
      </c>
      <c r="B113" s="4"/>
      <c r="C113" s="4"/>
      <c r="D113" s="4"/>
      <c r="E113" s="6"/>
      <c r="F113" s="498"/>
      <c r="G113" s="498"/>
      <c r="H113" s="498"/>
      <c r="I113" s="498"/>
      <c r="J113" s="498"/>
      <c r="K113" s="498"/>
      <c r="L113" s="498"/>
      <c r="M113" s="498"/>
      <c r="N113" s="498"/>
      <c r="O113" s="498"/>
      <c r="P113" s="498"/>
      <c r="Q113" s="498"/>
      <c r="R113" s="8"/>
      <c r="S113" s="8"/>
      <c r="T113" s="8"/>
      <c r="U113" s="8"/>
      <c r="V113" s="8"/>
      <c r="W113" s="8"/>
      <c r="X113" s="8"/>
      <c r="Y113" s="8"/>
      <c r="Z113" s="8"/>
    </row>
    <row r="114" spans="1:26" s="495" customFormat="1" x14ac:dyDescent="0.25">
      <c r="A114" s="503">
        <f t="shared" si="1"/>
        <v>4</v>
      </c>
      <c r="B114" s="4"/>
      <c r="C114" s="5"/>
      <c r="D114" s="4"/>
      <c r="E114" s="240"/>
      <c r="F114" s="5"/>
      <c r="G114" s="228"/>
      <c r="H114" s="228"/>
      <c r="I114" s="228"/>
      <c r="J114" s="225"/>
      <c r="K114" s="228"/>
      <c r="L114" s="228"/>
      <c r="M114" s="228"/>
      <c r="N114" s="228"/>
      <c r="O114" s="228"/>
      <c r="P114" s="228"/>
      <c r="Q114" s="498"/>
      <c r="R114" s="8"/>
      <c r="S114" s="8"/>
      <c r="T114" s="8"/>
      <c r="U114" s="8"/>
      <c r="V114" s="8"/>
      <c r="W114" s="8"/>
      <c r="X114" s="8"/>
      <c r="Y114" s="8"/>
      <c r="Z114" s="8"/>
    </row>
    <row r="115" spans="1:26" s="495" customFormat="1" x14ac:dyDescent="0.25">
      <c r="A115" s="503">
        <f t="shared" si="1"/>
        <v>5</v>
      </c>
      <c r="B115" s="4"/>
      <c r="C115" s="5"/>
      <c r="D115" s="4"/>
      <c r="E115" s="240"/>
      <c r="F115" s="5"/>
      <c r="G115" s="5"/>
      <c r="H115" s="5"/>
      <c r="I115" s="225"/>
      <c r="J115" s="225"/>
      <c r="K115" s="225"/>
      <c r="L115" s="225"/>
      <c r="M115" s="228"/>
      <c r="N115" s="228"/>
      <c r="O115" s="243"/>
      <c r="P115" s="243"/>
      <c r="Q115" s="498"/>
      <c r="R115" s="8"/>
      <c r="S115" s="8"/>
      <c r="T115" s="8"/>
      <c r="U115" s="8"/>
      <c r="V115" s="8"/>
      <c r="W115" s="8"/>
      <c r="X115" s="8"/>
      <c r="Y115" s="8"/>
      <c r="Z115" s="8"/>
    </row>
    <row r="116" spans="1:26" s="495" customFormat="1" x14ac:dyDescent="0.25">
      <c r="A116" s="503">
        <f t="shared" si="1"/>
        <v>6</v>
      </c>
      <c r="B116" s="4"/>
      <c r="C116" s="5"/>
      <c r="D116" s="4"/>
      <c r="E116" s="240"/>
      <c r="F116" s="5"/>
      <c r="G116" s="5"/>
      <c r="H116" s="5"/>
      <c r="I116" s="225"/>
      <c r="J116" s="225"/>
      <c r="K116" s="225"/>
      <c r="L116" s="225"/>
      <c r="M116" s="228"/>
      <c r="N116" s="228"/>
      <c r="O116" s="243"/>
      <c r="P116" s="243"/>
      <c r="Q116" s="498"/>
      <c r="R116" s="8"/>
      <c r="S116" s="8"/>
      <c r="T116" s="8"/>
      <c r="U116" s="8"/>
      <c r="V116" s="8"/>
      <c r="W116" s="8"/>
      <c r="X116" s="8"/>
      <c r="Y116" s="8"/>
      <c r="Z116" s="8"/>
    </row>
    <row r="117" spans="1:26" s="495" customFormat="1" x14ac:dyDescent="0.25">
      <c r="A117" s="503">
        <f t="shared" si="1"/>
        <v>7</v>
      </c>
      <c r="B117" s="4"/>
      <c r="C117" s="5"/>
      <c r="D117" s="4"/>
      <c r="E117" s="240"/>
      <c r="F117" s="5"/>
      <c r="G117" s="5"/>
      <c r="H117" s="5"/>
      <c r="I117" s="225"/>
      <c r="J117" s="225"/>
      <c r="K117" s="225"/>
      <c r="L117" s="225"/>
      <c r="M117" s="228"/>
      <c r="N117" s="228"/>
      <c r="O117" s="243"/>
      <c r="P117" s="243"/>
      <c r="Q117" s="498"/>
      <c r="R117" s="8"/>
      <c r="S117" s="8"/>
      <c r="T117" s="8"/>
      <c r="U117" s="8"/>
      <c r="V117" s="8"/>
      <c r="W117" s="8"/>
      <c r="X117" s="8"/>
      <c r="Y117" s="8"/>
      <c r="Z117" s="8"/>
    </row>
    <row r="118" spans="1:26" s="495" customFormat="1" x14ac:dyDescent="0.25">
      <c r="A118" s="503">
        <f t="shared" si="1"/>
        <v>8</v>
      </c>
      <c r="B118" s="4"/>
      <c r="C118" s="5"/>
      <c r="D118" s="4"/>
      <c r="E118" s="240"/>
      <c r="F118" s="5"/>
      <c r="G118" s="5"/>
      <c r="H118" s="5"/>
      <c r="I118" s="225"/>
      <c r="J118" s="225"/>
      <c r="K118" s="225"/>
      <c r="L118" s="225"/>
      <c r="M118" s="228"/>
      <c r="N118" s="228"/>
      <c r="O118" s="243"/>
      <c r="P118" s="243"/>
      <c r="Q118" s="498"/>
      <c r="R118" s="8"/>
      <c r="S118" s="8"/>
      <c r="T118" s="8"/>
      <c r="U118" s="8"/>
      <c r="V118" s="8"/>
      <c r="W118" s="8"/>
      <c r="X118" s="8"/>
      <c r="Y118" s="8"/>
      <c r="Z118" s="8"/>
    </row>
    <row r="119" spans="1:26" s="495" customFormat="1" ht="15" x14ac:dyDescent="0.25">
      <c r="A119" s="503"/>
      <c r="B119" s="26" t="s">
        <v>30</v>
      </c>
      <c r="C119" s="5"/>
      <c r="D119" s="4"/>
      <c r="E119" s="240"/>
      <c r="F119" s="5"/>
      <c r="G119" s="5"/>
      <c r="H119" s="5"/>
      <c r="I119" s="225"/>
      <c r="J119" s="225"/>
      <c r="K119" s="241">
        <f>SUM(K111:K118)</f>
        <v>0</v>
      </c>
      <c r="L119" s="242">
        <f t="shared" ref="L119:N119" si="2">SUM(L111:L118)</f>
        <v>0</v>
      </c>
      <c r="M119" s="241">
        <f t="shared" si="2"/>
        <v>0</v>
      </c>
      <c r="N119" s="242">
        <f t="shared" si="2"/>
        <v>0</v>
      </c>
      <c r="O119" s="243"/>
      <c r="P119" s="243"/>
      <c r="Q119" s="498"/>
    </row>
    <row r="120" spans="1:26" x14ac:dyDescent="0.25">
      <c r="E120" s="46"/>
    </row>
    <row r="121" spans="1:26" ht="15" x14ac:dyDescent="0.25">
      <c r="B121" s="50" t="s">
        <v>95</v>
      </c>
      <c r="C121" s="52">
        <f>+K119</f>
        <v>0</v>
      </c>
      <c r="H121" s="245"/>
      <c r="I121" s="245"/>
      <c r="J121" s="245"/>
      <c r="K121" s="245"/>
      <c r="L121" s="245"/>
      <c r="M121" s="245"/>
    </row>
    <row r="123" spans="1:26" ht="15" thickBot="1" x14ac:dyDescent="0.3"/>
    <row r="124" spans="1:26" ht="30.75" thickBot="1" x14ac:dyDescent="0.3">
      <c r="B124" s="86" t="s">
        <v>96</v>
      </c>
      <c r="C124" s="87" t="s">
        <v>97</v>
      </c>
      <c r="D124" s="86" t="s">
        <v>29</v>
      </c>
      <c r="E124" s="87" t="s">
        <v>98</v>
      </c>
    </row>
    <row r="125" spans="1:26" x14ac:dyDescent="0.25">
      <c r="B125" s="503" t="s">
        <v>99</v>
      </c>
      <c r="C125" s="88">
        <v>20</v>
      </c>
      <c r="D125" s="88">
        <v>0</v>
      </c>
      <c r="E125" s="1066">
        <f>+D125+D126+D127</f>
        <v>0</v>
      </c>
    </row>
    <row r="126" spans="1:26" x14ac:dyDescent="0.25">
      <c r="B126" s="503" t="s">
        <v>100</v>
      </c>
      <c r="C126" s="500">
        <v>30</v>
      </c>
      <c r="D126" s="500">
        <v>0</v>
      </c>
      <c r="E126" s="1067"/>
    </row>
    <row r="127" spans="1:26" ht="15" thickBot="1" x14ac:dyDescent="0.3">
      <c r="B127" s="503" t="s">
        <v>101</v>
      </c>
      <c r="C127" s="89">
        <v>40</v>
      </c>
      <c r="D127" s="89">
        <v>0</v>
      </c>
      <c r="E127" s="1068"/>
    </row>
    <row r="129" spans="2:17" ht="15" thickBot="1" x14ac:dyDescent="0.3"/>
    <row r="130" spans="2:17" ht="15.75" thickBot="1" x14ac:dyDescent="0.3">
      <c r="B130" s="1063" t="s">
        <v>102</v>
      </c>
      <c r="C130" s="1064"/>
      <c r="D130" s="1064"/>
      <c r="E130" s="1064"/>
      <c r="F130" s="1064"/>
      <c r="G130" s="1064"/>
      <c r="H130" s="1064"/>
      <c r="I130" s="1064"/>
      <c r="J130" s="1064"/>
      <c r="K130" s="1064"/>
      <c r="L130" s="1064"/>
      <c r="M130" s="1064"/>
      <c r="N130" s="1065"/>
    </row>
    <row r="132" spans="2:17" ht="15" x14ac:dyDescent="0.25">
      <c r="B132" s="1054" t="s">
        <v>77</v>
      </c>
      <c r="C132" s="1054" t="s">
        <v>78</v>
      </c>
      <c r="D132" s="1054" t="s">
        <v>79</v>
      </c>
      <c r="E132" s="1054" t="s">
        <v>80</v>
      </c>
      <c r="F132" s="1054" t="s">
        <v>81</v>
      </c>
      <c r="G132" s="1054" t="s">
        <v>82</v>
      </c>
      <c r="H132" s="1054" t="s">
        <v>83</v>
      </c>
      <c r="I132" s="1054" t="s">
        <v>84</v>
      </c>
      <c r="J132" s="1056" t="s">
        <v>85</v>
      </c>
      <c r="K132" s="1057"/>
      <c r="L132" s="1058"/>
      <c r="M132" s="1054" t="s">
        <v>86</v>
      </c>
      <c r="N132" s="1054" t="s">
        <v>478</v>
      </c>
      <c r="O132" s="1054" t="s">
        <v>479</v>
      </c>
      <c r="P132" s="1059" t="s">
        <v>21</v>
      </c>
      <c r="Q132" s="1060"/>
    </row>
    <row r="133" spans="2:17" ht="30" x14ac:dyDescent="0.25">
      <c r="B133" s="1055"/>
      <c r="C133" s="1055"/>
      <c r="D133" s="1055"/>
      <c r="E133" s="1055"/>
      <c r="F133" s="1055"/>
      <c r="G133" s="1055"/>
      <c r="H133" s="1055"/>
      <c r="I133" s="1055"/>
      <c r="J133" s="494" t="s">
        <v>87</v>
      </c>
      <c r="K133" s="494" t="s">
        <v>88</v>
      </c>
      <c r="L133" s="494" t="s">
        <v>89</v>
      </c>
      <c r="M133" s="1055"/>
      <c r="N133" s="1055"/>
      <c r="O133" s="1055"/>
      <c r="P133" s="1061"/>
      <c r="Q133" s="1062"/>
    </row>
    <row r="134" spans="2:17" ht="42.75" x14ac:dyDescent="0.2">
      <c r="B134" s="37" t="s">
        <v>115</v>
      </c>
      <c r="C134" s="257" t="s">
        <v>729</v>
      </c>
      <c r="D134" s="525" t="s">
        <v>1116</v>
      </c>
      <c r="E134" s="503">
        <v>52496606</v>
      </c>
      <c r="F134" s="525" t="s">
        <v>1117</v>
      </c>
      <c r="G134" s="525" t="s">
        <v>1118</v>
      </c>
      <c r="H134" s="34">
        <v>39168</v>
      </c>
      <c r="I134" s="525" t="s">
        <v>1119</v>
      </c>
      <c r="J134" s="525" t="s">
        <v>1088</v>
      </c>
      <c r="K134" s="525" t="s">
        <v>1120</v>
      </c>
      <c r="L134" s="525" t="s">
        <v>525</v>
      </c>
      <c r="M134" s="508" t="s">
        <v>0</v>
      </c>
      <c r="N134" s="508" t="s">
        <v>0</v>
      </c>
      <c r="O134" s="508" t="s">
        <v>0</v>
      </c>
      <c r="P134" s="1042"/>
      <c r="Q134" s="1043"/>
    </row>
    <row r="135" spans="2:17" s="90" customFormat="1" x14ac:dyDescent="0.2">
      <c r="B135" s="2" t="s">
        <v>1121</v>
      </c>
      <c r="C135" s="528"/>
      <c r="D135" s="9"/>
      <c r="E135" s="516"/>
      <c r="F135" s="2"/>
      <c r="G135" s="2"/>
      <c r="H135" s="287"/>
      <c r="I135" s="525"/>
      <c r="J135" s="529"/>
      <c r="K135" s="529"/>
      <c r="L135" s="2"/>
      <c r="M135" s="111"/>
      <c r="N135" s="111"/>
      <c r="O135" s="111"/>
      <c r="P135" s="1175" t="s">
        <v>1109</v>
      </c>
      <c r="Q135" s="1175"/>
    </row>
    <row r="136" spans="2:17" s="90" customFormat="1" x14ac:dyDescent="0.2">
      <c r="B136" s="2" t="s">
        <v>1114</v>
      </c>
      <c r="C136" s="528"/>
      <c r="D136" s="9"/>
      <c r="E136" s="516"/>
      <c r="F136" s="9"/>
      <c r="G136" s="525"/>
      <c r="H136" s="9"/>
      <c r="I136" s="525"/>
      <c r="J136" s="2"/>
      <c r="K136" s="2"/>
      <c r="L136" s="2"/>
      <c r="M136" s="111"/>
      <c r="N136" s="111"/>
      <c r="O136" s="111"/>
      <c r="P136" s="1175" t="s">
        <v>1109</v>
      </c>
      <c r="Q136" s="1175"/>
    </row>
    <row r="137" spans="2:17" x14ac:dyDescent="0.2">
      <c r="B137" s="37"/>
      <c r="C137" s="528"/>
      <c r="D137" s="11"/>
      <c r="E137" s="11"/>
      <c r="F137" s="11"/>
      <c r="G137" s="11"/>
      <c r="H137" s="11"/>
      <c r="I137" s="11"/>
      <c r="J137" s="11"/>
      <c r="K137" s="11"/>
      <c r="L137" s="11"/>
      <c r="M137" s="11"/>
      <c r="N137" s="11"/>
      <c r="O137" s="11"/>
      <c r="P137" s="501"/>
      <c r="Q137" s="502"/>
    </row>
    <row r="140" spans="2:17" ht="15" thickBot="1" x14ac:dyDescent="0.3"/>
    <row r="141" spans="2:17" ht="30" x14ac:dyDescent="0.25">
      <c r="B141" s="493" t="s">
        <v>19</v>
      </c>
      <c r="C141" s="493" t="s">
        <v>96</v>
      </c>
      <c r="D141" s="494" t="s">
        <v>97</v>
      </c>
      <c r="E141" s="493" t="s">
        <v>29</v>
      </c>
      <c r="F141" s="87" t="s">
        <v>103</v>
      </c>
      <c r="G141" s="64"/>
    </row>
    <row r="142" spans="2:17" ht="156.75" x14ac:dyDescent="0.2">
      <c r="B142" s="1048" t="s">
        <v>104</v>
      </c>
      <c r="C142" s="528" t="s">
        <v>105</v>
      </c>
      <c r="D142" s="500">
        <v>25</v>
      </c>
      <c r="E142" s="500">
        <v>0</v>
      </c>
      <c r="F142" s="1049">
        <f>+E142+E143+E144</f>
        <v>10</v>
      </c>
      <c r="G142" s="492"/>
    </row>
    <row r="143" spans="2:17" ht="114" x14ac:dyDescent="0.2">
      <c r="B143" s="1048"/>
      <c r="C143" s="528" t="s">
        <v>106</v>
      </c>
      <c r="D143" s="503">
        <v>25</v>
      </c>
      <c r="E143" s="500">
        <v>0</v>
      </c>
      <c r="F143" s="1050"/>
      <c r="G143" s="492"/>
    </row>
    <row r="144" spans="2:17" ht="99.75" x14ac:dyDescent="0.2">
      <c r="B144" s="1048"/>
      <c r="C144" s="528" t="s">
        <v>107</v>
      </c>
      <c r="D144" s="500">
        <v>10</v>
      </c>
      <c r="E144" s="500">
        <v>10</v>
      </c>
      <c r="F144" s="1051"/>
      <c r="G144" s="492"/>
    </row>
    <row r="145" spans="2:5" x14ac:dyDescent="0.2">
      <c r="C145" s="59"/>
    </row>
    <row r="148" spans="2:5" ht="15" x14ac:dyDescent="0.25">
      <c r="B148" s="75" t="s">
        <v>108</v>
      </c>
    </row>
    <row r="151" spans="2:5" ht="15" x14ac:dyDescent="0.25">
      <c r="B151" s="494" t="s">
        <v>19</v>
      </c>
      <c r="C151" s="494" t="s">
        <v>28</v>
      </c>
      <c r="D151" s="493" t="s">
        <v>29</v>
      </c>
      <c r="E151" s="493" t="s">
        <v>30</v>
      </c>
    </row>
    <row r="152" spans="2:5" ht="42.75" x14ac:dyDescent="0.25">
      <c r="B152" s="505" t="s">
        <v>31</v>
      </c>
      <c r="C152" s="503">
        <v>40</v>
      </c>
      <c r="D152" s="500">
        <f>+E125</f>
        <v>0</v>
      </c>
      <c r="E152" s="1052">
        <f>+D152+D153</f>
        <v>10</v>
      </c>
    </row>
    <row r="153" spans="2:5" ht="71.25" x14ac:dyDescent="0.25">
      <c r="B153" s="505" t="s">
        <v>32</v>
      </c>
      <c r="C153" s="503">
        <v>60</v>
      </c>
      <c r="D153" s="500">
        <f>+F142</f>
        <v>10</v>
      </c>
      <c r="E153" s="1053"/>
    </row>
  </sheetData>
  <mergeCells count="74">
    <mergeCell ref="M46:N46"/>
    <mergeCell ref="B2:P2"/>
    <mergeCell ref="B4:P4"/>
    <mergeCell ref="A5:L5"/>
    <mergeCell ref="C7:N7"/>
    <mergeCell ref="C8:N8"/>
    <mergeCell ref="C9:N9"/>
    <mergeCell ref="C10:N10"/>
    <mergeCell ref="C11:E11"/>
    <mergeCell ref="B15:C22"/>
    <mergeCell ref="B23:C23"/>
    <mergeCell ref="E41:E42"/>
    <mergeCell ref="P74:Q74"/>
    <mergeCell ref="R50:R55"/>
    <mergeCell ref="B60:B61"/>
    <mergeCell ref="C60:C61"/>
    <mergeCell ref="D60:E60"/>
    <mergeCell ref="C64:N64"/>
    <mergeCell ref="B66:N66"/>
    <mergeCell ref="P69:Q69"/>
    <mergeCell ref="P70:Q70"/>
    <mergeCell ref="P71:Q71"/>
    <mergeCell ref="P72:Q72"/>
    <mergeCell ref="P73:Q73"/>
    <mergeCell ref="P86:Q87"/>
    <mergeCell ref="P75:Q75"/>
    <mergeCell ref="P76:Q76"/>
    <mergeCell ref="B82:N82"/>
    <mergeCell ref="B86:B87"/>
    <mergeCell ref="C86:C87"/>
    <mergeCell ref="D86:D87"/>
    <mergeCell ref="E86:E87"/>
    <mergeCell ref="F86:F87"/>
    <mergeCell ref="G86:G87"/>
    <mergeCell ref="H86:H87"/>
    <mergeCell ref="I86:I87"/>
    <mergeCell ref="J86:L86"/>
    <mergeCell ref="M86:M87"/>
    <mergeCell ref="N86:N87"/>
    <mergeCell ref="O86:O87"/>
    <mergeCell ref="B104:P104"/>
    <mergeCell ref="P88:Q88"/>
    <mergeCell ref="P89:Q89"/>
    <mergeCell ref="P90:Q90"/>
    <mergeCell ref="P91:Q91"/>
    <mergeCell ref="P92:Q92"/>
    <mergeCell ref="P93:Q93"/>
    <mergeCell ref="P94:Q94"/>
    <mergeCell ref="P95:Q95"/>
    <mergeCell ref="B97:N97"/>
    <mergeCell ref="D100:E100"/>
    <mergeCell ref="D101:E101"/>
    <mergeCell ref="O132:O133"/>
    <mergeCell ref="P132:Q133"/>
    <mergeCell ref="B107:N107"/>
    <mergeCell ref="E125:E127"/>
    <mergeCell ref="B130:N130"/>
    <mergeCell ref="B132:B133"/>
    <mergeCell ref="C132:C133"/>
    <mergeCell ref="D132:D133"/>
    <mergeCell ref="E132:E133"/>
    <mergeCell ref="F132:F133"/>
    <mergeCell ref="G132:G133"/>
    <mergeCell ref="H132:H133"/>
    <mergeCell ref="E152:E153"/>
    <mergeCell ref="I132:I133"/>
    <mergeCell ref="J132:L132"/>
    <mergeCell ref="M132:M133"/>
    <mergeCell ref="N132:N133"/>
    <mergeCell ref="P134:Q134"/>
    <mergeCell ref="P135:Q135"/>
    <mergeCell ref="P136:Q136"/>
    <mergeCell ref="B142:B144"/>
    <mergeCell ref="F142:F144"/>
  </mergeCells>
  <dataValidations count="2">
    <dataValidation type="decimal" allowBlank="1" showInputMessage="1" showErrorMessage="1" sqref="WVH983069 WVH25:WVH45 WLL25:WLL45 WBP25:WBP45 VRT25:VRT45 VHX25:VHX45 UYB25:UYB45 UOF25:UOF45 UEJ25:UEJ45 TUN25:TUN45 TKR25:TKR45 TAV25:TAV45 SQZ25:SQZ45 SHD25:SHD45 RXH25:RXH45 RNL25:RNL45 RDP25:RDP45 QTT25:QTT45 QJX25:QJX45 QAB25:QAB45 PQF25:PQF45 PGJ25:PGJ45 OWN25:OWN45 OMR25:OMR45 OCV25:OCV45 NSZ25:NSZ45 NJD25:NJD45 MZH25:MZH45 MPL25:MPL45 MFP25:MFP45 LVT25:LVT45 LLX25:LLX45 LCB25:LCB45 KSF25:KSF45 KIJ25:KIJ45 JYN25:JYN45 JOR25:JOR45 JEV25:JEV45 IUZ25:IUZ45 ILD25:ILD45 IBH25:IBH45 HRL25:HRL45 HHP25:HHP45 GXT25:GXT45 GNX25:GNX45 GEB25:GEB45 FUF25:FUF45 FKJ25:FKJ45 FAN25:FAN45 EQR25:EQR45 EGV25:EGV45 DWZ25:DWZ45 DND25:DND45 DDH25:DDH45 CTL25:CTL45 CJP25:CJP45 BZT25:BZT45 BPX25:BPX45 BGB25:BGB45 AWF25:AWF45 AMJ25:AMJ45 ACN25:ACN45 SR25:SR45 IV25:IV45 WBP983069 VRT983069 VHX983069 UYB983069 UOF983069 UEJ983069 TUN983069 TKR983069 TAV983069 SQZ983069 SHD983069 RXH983069 RNL983069 RDP983069 QTT983069 QJX983069 QAB983069 PQF983069 PGJ983069 OWN983069 OMR983069 OCV983069 NSZ983069 NJD983069 MZH983069 MPL983069 MFP983069 LVT983069 LLX983069 LCB983069 KSF983069 KIJ983069 JYN983069 JOR983069 JEV983069 IUZ983069 ILD983069 IBH983069 HRL983069 HHP983069 GXT983069 GNX983069 GEB983069 FUF983069 FKJ983069 FAN983069 EQR983069 EGV983069 DWZ983069 DND983069 DDH983069 CTL983069 CJP983069 BZT983069 BPX983069 BGB983069 AWF983069 AMJ983069 ACN983069 SR983069 IV983069 C983069 WVH917533 WLL917533 WBP917533 VRT917533 VHX917533 UYB917533 UOF917533 UEJ917533 TUN917533 TKR917533 TAV917533 SQZ917533 SHD917533 RXH917533 RNL917533 RDP917533 QTT917533 QJX917533 QAB917533 PQF917533 PGJ917533 OWN917533 OMR917533 OCV917533 NSZ917533 NJD917533 MZH917533 MPL917533 MFP917533 LVT917533 LLX917533 LCB917533 KSF917533 KIJ917533 JYN917533 JOR917533 JEV917533 IUZ917533 ILD917533 IBH917533 HRL917533 HHP917533 GXT917533 GNX917533 GEB917533 FUF917533 FKJ917533 FAN917533 EQR917533 EGV917533 DWZ917533 DND917533 DDH917533 CTL917533 CJP917533 BZT917533 BPX917533 BGB917533 AWF917533 AMJ917533 ACN917533 SR917533 IV917533 C917533 WVH851997 WLL851997 WBP851997 VRT851997 VHX851997 UYB851997 UOF851997 UEJ851997 TUN851997 TKR851997 TAV851997 SQZ851997 SHD851997 RXH851997 RNL851997 RDP851997 QTT851997 QJX851997 QAB851997 PQF851997 PGJ851997 OWN851997 OMR851997 OCV851997 NSZ851997 NJD851997 MZH851997 MPL851997 MFP851997 LVT851997 LLX851997 LCB851997 KSF851997 KIJ851997 JYN851997 JOR851997 JEV851997 IUZ851997 ILD851997 IBH851997 HRL851997 HHP851997 GXT851997 GNX851997 GEB851997 FUF851997 FKJ851997 FAN851997 EQR851997 EGV851997 DWZ851997 DND851997 DDH851997 CTL851997 CJP851997 BZT851997 BPX851997 BGB851997 AWF851997 AMJ851997 ACN851997 SR851997 IV851997 C851997 WVH786461 WLL786461 WBP786461 VRT786461 VHX786461 UYB786461 UOF786461 UEJ786461 TUN786461 TKR786461 TAV786461 SQZ786461 SHD786461 RXH786461 RNL786461 RDP786461 QTT786461 QJX786461 QAB786461 PQF786461 PGJ786461 OWN786461 OMR786461 OCV786461 NSZ786461 NJD786461 MZH786461 MPL786461 MFP786461 LVT786461 LLX786461 LCB786461 KSF786461 KIJ786461 JYN786461 JOR786461 JEV786461 IUZ786461 ILD786461 IBH786461 HRL786461 HHP786461 GXT786461 GNX786461 GEB786461 FUF786461 FKJ786461 FAN786461 EQR786461 EGV786461 DWZ786461 DND786461 DDH786461 CTL786461 CJP786461 BZT786461 BPX786461 BGB786461 AWF786461 AMJ786461 ACN786461 SR786461 IV786461 C786461 WVH720925 WLL720925 WBP720925 VRT720925 VHX720925 UYB720925 UOF720925 UEJ720925 TUN720925 TKR720925 TAV720925 SQZ720925 SHD720925 RXH720925 RNL720925 RDP720925 QTT720925 QJX720925 QAB720925 PQF720925 PGJ720925 OWN720925 OMR720925 OCV720925 NSZ720925 NJD720925 MZH720925 MPL720925 MFP720925 LVT720925 LLX720925 LCB720925 KSF720925 KIJ720925 JYN720925 JOR720925 JEV720925 IUZ720925 ILD720925 IBH720925 HRL720925 HHP720925 GXT720925 GNX720925 GEB720925 FUF720925 FKJ720925 FAN720925 EQR720925 EGV720925 DWZ720925 DND720925 DDH720925 CTL720925 CJP720925 BZT720925 BPX720925 BGB720925 AWF720925 AMJ720925 ACN720925 SR720925 IV720925 C720925 WVH655389 WLL655389 WBP655389 VRT655389 VHX655389 UYB655389 UOF655389 UEJ655389 TUN655389 TKR655389 TAV655389 SQZ655389 SHD655389 RXH655389 RNL655389 RDP655389 QTT655389 QJX655389 QAB655389 PQF655389 PGJ655389 OWN655389 OMR655389 OCV655389 NSZ655389 NJD655389 MZH655389 MPL655389 MFP655389 LVT655389 LLX655389 LCB655389 KSF655389 KIJ655389 JYN655389 JOR655389 JEV655389 IUZ655389 ILD655389 IBH655389 HRL655389 HHP655389 GXT655389 GNX655389 GEB655389 FUF655389 FKJ655389 FAN655389 EQR655389 EGV655389 DWZ655389 DND655389 DDH655389 CTL655389 CJP655389 BZT655389 BPX655389 BGB655389 AWF655389 AMJ655389 ACN655389 SR655389 IV655389 C655389 WVH589853 WLL589853 WBP589853 VRT589853 VHX589853 UYB589853 UOF589853 UEJ589853 TUN589853 TKR589853 TAV589853 SQZ589853 SHD589853 RXH589853 RNL589853 RDP589853 QTT589853 QJX589853 QAB589853 PQF589853 PGJ589853 OWN589853 OMR589853 OCV589853 NSZ589853 NJD589853 MZH589853 MPL589853 MFP589853 LVT589853 LLX589853 LCB589853 KSF589853 KIJ589853 JYN589853 JOR589853 JEV589853 IUZ589853 ILD589853 IBH589853 HRL589853 HHP589853 GXT589853 GNX589853 GEB589853 FUF589853 FKJ589853 FAN589853 EQR589853 EGV589853 DWZ589853 DND589853 DDH589853 CTL589853 CJP589853 BZT589853 BPX589853 BGB589853 AWF589853 AMJ589853 ACN589853 SR589853 IV589853 C589853 WVH524317 WLL524317 WBP524317 VRT524317 VHX524317 UYB524317 UOF524317 UEJ524317 TUN524317 TKR524317 TAV524317 SQZ524317 SHD524317 RXH524317 RNL524317 RDP524317 QTT524317 QJX524317 QAB524317 PQF524317 PGJ524317 OWN524317 OMR524317 OCV524317 NSZ524317 NJD524317 MZH524317 MPL524317 MFP524317 LVT524317 LLX524317 LCB524317 KSF524317 KIJ524317 JYN524317 JOR524317 JEV524317 IUZ524317 ILD524317 IBH524317 HRL524317 HHP524317 GXT524317 GNX524317 GEB524317 FUF524317 FKJ524317 FAN524317 EQR524317 EGV524317 DWZ524317 DND524317 DDH524317 CTL524317 CJP524317 BZT524317 BPX524317 BGB524317 AWF524317 AMJ524317 ACN524317 SR524317 IV524317 C524317 WVH458781 WLL458781 WBP458781 VRT458781 VHX458781 UYB458781 UOF458781 UEJ458781 TUN458781 TKR458781 TAV458781 SQZ458781 SHD458781 RXH458781 RNL458781 RDP458781 QTT458781 QJX458781 QAB458781 PQF458781 PGJ458781 OWN458781 OMR458781 OCV458781 NSZ458781 NJD458781 MZH458781 MPL458781 MFP458781 LVT458781 LLX458781 LCB458781 KSF458781 KIJ458781 JYN458781 JOR458781 JEV458781 IUZ458781 ILD458781 IBH458781 HRL458781 HHP458781 GXT458781 GNX458781 GEB458781 FUF458781 FKJ458781 FAN458781 EQR458781 EGV458781 DWZ458781 DND458781 DDH458781 CTL458781 CJP458781 BZT458781 BPX458781 BGB458781 AWF458781 AMJ458781 ACN458781 SR458781 IV458781 C458781 WVH393245 WLL393245 WBP393245 VRT393245 VHX393245 UYB393245 UOF393245 UEJ393245 TUN393245 TKR393245 TAV393245 SQZ393245 SHD393245 RXH393245 RNL393245 RDP393245 QTT393245 QJX393245 QAB393245 PQF393245 PGJ393245 OWN393245 OMR393245 OCV393245 NSZ393245 NJD393245 MZH393245 MPL393245 MFP393245 LVT393245 LLX393245 LCB393245 KSF393245 KIJ393245 JYN393245 JOR393245 JEV393245 IUZ393245 ILD393245 IBH393245 HRL393245 HHP393245 GXT393245 GNX393245 GEB393245 FUF393245 FKJ393245 FAN393245 EQR393245 EGV393245 DWZ393245 DND393245 DDH393245 CTL393245 CJP393245 BZT393245 BPX393245 BGB393245 AWF393245 AMJ393245 ACN393245 SR393245 IV393245 C393245 WVH327709 WLL327709 WBP327709 VRT327709 VHX327709 UYB327709 UOF327709 UEJ327709 TUN327709 TKR327709 TAV327709 SQZ327709 SHD327709 RXH327709 RNL327709 RDP327709 QTT327709 QJX327709 QAB327709 PQF327709 PGJ327709 OWN327709 OMR327709 OCV327709 NSZ327709 NJD327709 MZH327709 MPL327709 MFP327709 LVT327709 LLX327709 LCB327709 KSF327709 KIJ327709 JYN327709 JOR327709 JEV327709 IUZ327709 ILD327709 IBH327709 HRL327709 HHP327709 GXT327709 GNX327709 GEB327709 FUF327709 FKJ327709 FAN327709 EQR327709 EGV327709 DWZ327709 DND327709 DDH327709 CTL327709 CJP327709 BZT327709 BPX327709 BGB327709 AWF327709 AMJ327709 ACN327709 SR327709 IV327709 C327709 WVH262173 WLL262173 WBP262173 VRT262173 VHX262173 UYB262173 UOF262173 UEJ262173 TUN262173 TKR262173 TAV262173 SQZ262173 SHD262173 RXH262173 RNL262173 RDP262173 QTT262173 QJX262173 QAB262173 PQF262173 PGJ262173 OWN262173 OMR262173 OCV262173 NSZ262173 NJD262173 MZH262173 MPL262173 MFP262173 LVT262173 LLX262173 LCB262173 KSF262173 KIJ262173 JYN262173 JOR262173 JEV262173 IUZ262173 ILD262173 IBH262173 HRL262173 HHP262173 GXT262173 GNX262173 GEB262173 FUF262173 FKJ262173 FAN262173 EQR262173 EGV262173 DWZ262173 DND262173 DDH262173 CTL262173 CJP262173 BZT262173 BPX262173 BGB262173 AWF262173 AMJ262173 ACN262173 SR262173 IV262173 C262173 WVH196637 WLL196637 WBP196637 VRT196637 VHX196637 UYB196637 UOF196637 UEJ196637 TUN196637 TKR196637 TAV196637 SQZ196637 SHD196637 RXH196637 RNL196637 RDP196637 QTT196637 QJX196637 QAB196637 PQF196637 PGJ196637 OWN196637 OMR196637 OCV196637 NSZ196637 NJD196637 MZH196637 MPL196637 MFP196637 LVT196637 LLX196637 LCB196637 KSF196637 KIJ196637 JYN196637 JOR196637 JEV196637 IUZ196637 ILD196637 IBH196637 HRL196637 HHP196637 GXT196637 GNX196637 GEB196637 FUF196637 FKJ196637 FAN196637 EQR196637 EGV196637 DWZ196637 DND196637 DDH196637 CTL196637 CJP196637 BZT196637 BPX196637 BGB196637 AWF196637 AMJ196637 ACN196637 SR196637 IV196637 C196637 WVH131101 WLL131101 WBP131101 VRT131101 VHX131101 UYB131101 UOF131101 UEJ131101 TUN131101 TKR131101 TAV131101 SQZ131101 SHD131101 RXH131101 RNL131101 RDP131101 QTT131101 QJX131101 QAB131101 PQF131101 PGJ131101 OWN131101 OMR131101 OCV131101 NSZ131101 NJD131101 MZH131101 MPL131101 MFP131101 LVT131101 LLX131101 LCB131101 KSF131101 KIJ131101 JYN131101 JOR131101 JEV131101 IUZ131101 ILD131101 IBH131101 HRL131101 HHP131101 GXT131101 GNX131101 GEB131101 FUF131101 FKJ131101 FAN131101 EQR131101 EGV131101 DWZ131101 DND131101 DDH131101 CTL131101 CJP131101 BZT131101 BPX131101 BGB131101 AWF131101 AMJ131101 ACN131101 SR131101 IV131101 C131101 WVH65565 WLL65565 WBP65565 VRT65565 VHX65565 UYB65565 UOF65565 UEJ65565 TUN65565 TKR65565 TAV65565 SQZ65565 SHD65565 RXH65565 RNL65565 RDP65565 QTT65565 QJX65565 QAB65565 PQF65565 PGJ65565 OWN65565 OMR65565 OCV65565 NSZ65565 NJD65565 MZH65565 MPL65565 MFP65565 LVT65565 LLX65565 LCB65565 KSF65565 KIJ65565 JYN65565 JOR65565 JEV65565 IUZ65565 ILD65565 IBH65565 HRL65565 HHP65565 GXT65565 GNX65565 GEB65565 FUF65565 FKJ65565 FAN65565 EQR65565 EGV65565 DWZ65565 DND65565 DDH65565 CTL65565 CJP65565 BZT65565 BPX65565 BGB65565 AWF65565 AMJ65565 ACN65565 SR65565 IV65565 C65565 WLL983069">
      <formula1>0</formula1>
      <formula2>1</formula2>
    </dataValidation>
    <dataValidation type="list" allowBlank="1" showInputMessage="1" showErrorMessage="1" sqref="WVE983069 WVE25:WVE45 WLI25:WLI45 WBM25:WBM45 VRQ25:VRQ45 VHU25:VHU45 UXY25:UXY45 UOC25:UOC45 UEG25:UEG45 TUK25:TUK45 TKO25:TKO45 TAS25:TAS45 SQW25:SQW45 SHA25:SHA45 RXE25:RXE45 RNI25:RNI45 RDM25:RDM45 QTQ25:QTQ45 QJU25:QJU45 PZY25:PZY45 PQC25:PQC45 PGG25:PGG45 OWK25:OWK45 OMO25:OMO45 OCS25:OCS45 NSW25:NSW45 NJA25:NJA45 MZE25:MZE45 MPI25:MPI45 MFM25:MFM45 LVQ25:LVQ45 LLU25:LLU45 LBY25:LBY45 KSC25:KSC45 KIG25:KIG45 JYK25:JYK45 JOO25:JOO45 JES25:JES45 IUW25:IUW45 ILA25:ILA45 IBE25:IBE45 HRI25:HRI45 HHM25:HHM45 GXQ25:GXQ45 GNU25:GNU45 GDY25:GDY45 FUC25:FUC45 FKG25:FKG45 FAK25:FAK45 EQO25:EQO45 EGS25:EGS45 DWW25:DWW45 DNA25:DNA45 DDE25:DDE45 CTI25:CTI45 CJM25:CJM45 BZQ25:BZQ45 BPU25:BPU45 BFY25:BFY45 AWC25:AWC45 AMG25:AMG45 ACK25:ACK45 SO25:SO45 IS25:IS45 A25:A45 WLI983069 WBM983069 VRQ983069 VHU983069 UXY983069 UOC983069 UEG983069 TUK983069 TKO983069 TAS983069 SQW983069 SHA983069 RXE983069 RNI983069 RDM983069 QTQ983069 QJU983069 PZY983069 PQC983069 PGG983069 OWK983069 OMO983069 OCS983069 NSW983069 NJA983069 MZE983069 MPI983069 MFM983069 LVQ983069 LLU983069 LBY983069 KSC983069 KIG983069 JYK983069 JOO983069 JES983069 IUW983069 ILA983069 IBE983069 HRI983069 HHM983069 GXQ983069 GNU983069 GDY983069 FUC983069 FKG983069 FAK983069 EQO983069 EGS983069 DWW983069 DNA983069 DDE983069 CTI983069 CJM983069 BZQ983069 BPU983069 BFY983069 AWC983069 AMG983069 ACK983069 SO983069 IS983069 A983069 WVE917533 WLI917533 WBM917533 VRQ917533 VHU917533 UXY917533 UOC917533 UEG917533 TUK917533 TKO917533 TAS917533 SQW917533 SHA917533 RXE917533 RNI917533 RDM917533 QTQ917533 QJU917533 PZY917533 PQC917533 PGG917533 OWK917533 OMO917533 OCS917533 NSW917533 NJA917533 MZE917533 MPI917533 MFM917533 LVQ917533 LLU917533 LBY917533 KSC917533 KIG917533 JYK917533 JOO917533 JES917533 IUW917533 ILA917533 IBE917533 HRI917533 HHM917533 GXQ917533 GNU917533 GDY917533 FUC917533 FKG917533 FAK917533 EQO917533 EGS917533 DWW917533 DNA917533 DDE917533 CTI917533 CJM917533 BZQ917533 BPU917533 BFY917533 AWC917533 AMG917533 ACK917533 SO917533 IS917533 A917533 WVE851997 WLI851997 WBM851997 VRQ851997 VHU851997 UXY851997 UOC851997 UEG851997 TUK851997 TKO851997 TAS851997 SQW851997 SHA851997 RXE851997 RNI851997 RDM851997 QTQ851997 QJU851997 PZY851997 PQC851997 PGG851997 OWK851997 OMO851997 OCS851997 NSW851997 NJA851997 MZE851997 MPI851997 MFM851997 LVQ851997 LLU851997 LBY851997 KSC851997 KIG851997 JYK851997 JOO851997 JES851997 IUW851997 ILA851997 IBE851997 HRI851997 HHM851997 GXQ851997 GNU851997 GDY851997 FUC851997 FKG851997 FAK851997 EQO851997 EGS851997 DWW851997 DNA851997 DDE851997 CTI851997 CJM851997 BZQ851997 BPU851997 BFY851997 AWC851997 AMG851997 ACK851997 SO851997 IS851997 A851997 WVE786461 WLI786461 WBM786461 VRQ786461 VHU786461 UXY786461 UOC786461 UEG786461 TUK786461 TKO786461 TAS786461 SQW786461 SHA786461 RXE786461 RNI786461 RDM786461 QTQ786461 QJU786461 PZY786461 PQC786461 PGG786461 OWK786461 OMO786461 OCS786461 NSW786461 NJA786461 MZE786461 MPI786461 MFM786461 LVQ786461 LLU786461 LBY786461 KSC786461 KIG786461 JYK786461 JOO786461 JES786461 IUW786461 ILA786461 IBE786461 HRI786461 HHM786461 GXQ786461 GNU786461 GDY786461 FUC786461 FKG786461 FAK786461 EQO786461 EGS786461 DWW786461 DNA786461 DDE786461 CTI786461 CJM786461 BZQ786461 BPU786461 BFY786461 AWC786461 AMG786461 ACK786461 SO786461 IS786461 A786461 WVE720925 WLI720925 WBM720925 VRQ720925 VHU720925 UXY720925 UOC720925 UEG720925 TUK720925 TKO720925 TAS720925 SQW720925 SHA720925 RXE720925 RNI720925 RDM720925 QTQ720925 QJU720925 PZY720925 PQC720925 PGG720925 OWK720925 OMO720925 OCS720925 NSW720925 NJA720925 MZE720925 MPI720925 MFM720925 LVQ720925 LLU720925 LBY720925 KSC720925 KIG720925 JYK720925 JOO720925 JES720925 IUW720925 ILA720925 IBE720925 HRI720925 HHM720925 GXQ720925 GNU720925 GDY720925 FUC720925 FKG720925 FAK720925 EQO720925 EGS720925 DWW720925 DNA720925 DDE720925 CTI720925 CJM720925 BZQ720925 BPU720925 BFY720925 AWC720925 AMG720925 ACK720925 SO720925 IS720925 A720925 WVE655389 WLI655389 WBM655389 VRQ655389 VHU655389 UXY655389 UOC655389 UEG655389 TUK655389 TKO655389 TAS655389 SQW655389 SHA655389 RXE655389 RNI655389 RDM655389 QTQ655389 QJU655389 PZY655389 PQC655389 PGG655389 OWK655389 OMO655389 OCS655389 NSW655389 NJA655389 MZE655389 MPI655389 MFM655389 LVQ655389 LLU655389 LBY655389 KSC655389 KIG655389 JYK655389 JOO655389 JES655389 IUW655389 ILA655389 IBE655389 HRI655389 HHM655389 GXQ655389 GNU655389 GDY655389 FUC655389 FKG655389 FAK655389 EQO655389 EGS655389 DWW655389 DNA655389 DDE655389 CTI655389 CJM655389 BZQ655389 BPU655389 BFY655389 AWC655389 AMG655389 ACK655389 SO655389 IS655389 A655389 WVE589853 WLI589853 WBM589853 VRQ589853 VHU589853 UXY589853 UOC589853 UEG589853 TUK589853 TKO589853 TAS589853 SQW589853 SHA589853 RXE589853 RNI589853 RDM589853 QTQ589853 QJU589853 PZY589853 PQC589853 PGG589853 OWK589853 OMO589853 OCS589853 NSW589853 NJA589853 MZE589853 MPI589853 MFM589853 LVQ589853 LLU589853 LBY589853 KSC589853 KIG589853 JYK589853 JOO589853 JES589853 IUW589853 ILA589853 IBE589853 HRI589853 HHM589853 GXQ589853 GNU589853 GDY589853 FUC589853 FKG589853 FAK589853 EQO589853 EGS589853 DWW589853 DNA589853 DDE589853 CTI589853 CJM589853 BZQ589853 BPU589853 BFY589853 AWC589853 AMG589853 ACK589853 SO589853 IS589853 A589853 WVE524317 WLI524317 WBM524317 VRQ524317 VHU524317 UXY524317 UOC524317 UEG524317 TUK524317 TKO524317 TAS524317 SQW524317 SHA524317 RXE524317 RNI524317 RDM524317 QTQ524317 QJU524317 PZY524317 PQC524317 PGG524317 OWK524317 OMO524317 OCS524317 NSW524317 NJA524317 MZE524317 MPI524317 MFM524317 LVQ524317 LLU524317 LBY524317 KSC524317 KIG524317 JYK524317 JOO524317 JES524317 IUW524317 ILA524317 IBE524317 HRI524317 HHM524317 GXQ524317 GNU524317 GDY524317 FUC524317 FKG524317 FAK524317 EQO524317 EGS524317 DWW524317 DNA524317 DDE524317 CTI524317 CJM524317 BZQ524317 BPU524317 BFY524317 AWC524317 AMG524317 ACK524317 SO524317 IS524317 A524317 WVE458781 WLI458781 WBM458781 VRQ458781 VHU458781 UXY458781 UOC458781 UEG458781 TUK458781 TKO458781 TAS458781 SQW458781 SHA458781 RXE458781 RNI458781 RDM458781 QTQ458781 QJU458781 PZY458781 PQC458781 PGG458781 OWK458781 OMO458781 OCS458781 NSW458781 NJA458781 MZE458781 MPI458781 MFM458781 LVQ458781 LLU458781 LBY458781 KSC458781 KIG458781 JYK458781 JOO458781 JES458781 IUW458781 ILA458781 IBE458781 HRI458781 HHM458781 GXQ458781 GNU458781 GDY458781 FUC458781 FKG458781 FAK458781 EQO458781 EGS458781 DWW458781 DNA458781 DDE458781 CTI458781 CJM458781 BZQ458781 BPU458781 BFY458781 AWC458781 AMG458781 ACK458781 SO458781 IS458781 A458781 WVE393245 WLI393245 WBM393245 VRQ393245 VHU393245 UXY393245 UOC393245 UEG393245 TUK393245 TKO393245 TAS393245 SQW393245 SHA393245 RXE393245 RNI393245 RDM393245 QTQ393245 QJU393245 PZY393245 PQC393245 PGG393245 OWK393245 OMO393245 OCS393245 NSW393245 NJA393245 MZE393245 MPI393245 MFM393245 LVQ393245 LLU393245 LBY393245 KSC393245 KIG393245 JYK393245 JOO393245 JES393245 IUW393245 ILA393245 IBE393245 HRI393245 HHM393245 GXQ393245 GNU393245 GDY393245 FUC393245 FKG393245 FAK393245 EQO393245 EGS393245 DWW393245 DNA393245 DDE393245 CTI393245 CJM393245 BZQ393245 BPU393245 BFY393245 AWC393245 AMG393245 ACK393245 SO393245 IS393245 A393245 WVE327709 WLI327709 WBM327709 VRQ327709 VHU327709 UXY327709 UOC327709 UEG327709 TUK327709 TKO327709 TAS327709 SQW327709 SHA327709 RXE327709 RNI327709 RDM327709 QTQ327709 QJU327709 PZY327709 PQC327709 PGG327709 OWK327709 OMO327709 OCS327709 NSW327709 NJA327709 MZE327709 MPI327709 MFM327709 LVQ327709 LLU327709 LBY327709 KSC327709 KIG327709 JYK327709 JOO327709 JES327709 IUW327709 ILA327709 IBE327709 HRI327709 HHM327709 GXQ327709 GNU327709 GDY327709 FUC327709 FKG327709 FAK327709 EQO327709 EGS327709 DWW327709 DNA327709 DDE327709 CTI327709 CJM327709 BZQ327709 BPU327709 BFY327709 AWC327709 AMG327709 ACK327709 SO327709 IS327709 A327709 WVE262173 WLI262173 WBM262173 VRQ262173 VHU262173 UXY262173 UOC262173 UEG262173 TUK262173 TKO262173 TAS262173 SQW262173 SHA262173 RXE262173 RNI262173 RDM262173 QTQ262173 QJU262173 PZY262173 PQC262173 PGG262173 OWK262173 OMO262173 OCS262173 NSW262173 NJA262173 MZE262173 MPI262173 MFM262173 LVQ262173 LLU262173 LBY262173 KSC262173 KIG262173 JYK262173 JOO262173 JES262173 IUW262173 ILA262173 IBE262173 HRI262173 HHM262173 GXQ262173 GNU262173 GDY262173 FUC262173 FKG262173 FAK262173 EQO262173 EGS262173 DWW262173 DNA262173 DDE262173 CTI262173 CJM262173 BZQ262173 BPU262173 BFY262173 AWC262173 AMG262173 ACK262173 SO262173 IS262173 A262173 WVE196637 WLI196637 WBM196637 VRQ196637 VHU196637 UXY196637 UOC196637 UEG196637 TUK196637 TKO196637 TAS196637 SQW196637 SHA196637 RXE196637 RNI196637 RDM196637 QTQ196637 QJU196637 PZY196637 PQC196637 PGG196637 OWK196637 OMO196637 OCS196637 NSW196637 NJA196637 MZE196637 MPI196637 MFM196637 LVQ196637 LLU196637 LBY196637 KSC196637 KIG196637 JYK196637 JOO196637 JES196637 IUW196637 ILA196637 IBE196637 HRI196637 HHM196637 GXQ196637 GNU196637 GDY196637 FUC196637 FKG196637 FAK196637 EQO196637 EGS196637 DWW196637 DNA196637 DDE196637 CTI196637 CJM196637 BZQ196637 BPU196637 BFY196637 AWC196637 AMG196637 ACK196637 SO196637 IS196637 A196637 WVE131101 WLI131101 WBM131101 VRQ131101 VHU131101 UXY131101 UOC131101 UEG131101 TUK131101 TKO131101 TAS131101 SQW131101 SHA131101 RXE131101 RNI131101 RDM131101 QTQ131101 QJU131101 PZY131101 PQC131101 PGG131101 OWK131101 OMO131101 OCS131101 NSW131101 NJA131101 MZE131101 MPI131101 MFM131101 LVQ131101 LLU131101 LBY131101 KSC131101 KIG131101 JYK131101 JOO131101 JES131101 IUW131101 ILA131101 IBE131101 HRI131101 HHM131101 GXQ131101 GNU131101 GDY131101 FUC131101 FKG131101 FAK131101 EQO131101 EGS131101 DWW131101 DNA131101 DDE131101 CTI131101 CJM131101 BZQ131101 BPU131101 BFY131101 AWC131101 AMG131101 ACK131101 SO131101 IS131101 A131101 WVE65565 WLI65565 WBM65565 VRQ65565 VHU65565 UXY65565 UOC65565 UEG65565 TUK65565 TKO65565 TAS65565 SQW65565 SHA65565 RXE65565 RNI65565 RDM65565 QTQ65565 QJU65565 PZY65565 PQC65565 PGG65565 OWK65565 OMO65565 OCS65565 NSW65565 NJA65565 MZE65565 MPI65565 MFM65565 LVQ65565 LLU65565 LBY65565 KSC65565 KIG65565 JYK65565 JOO65565 JES65565 IUW65565 ILA65565 IBE65565 HRI65565 HHM65565 GXQ65565 GNU65565 GDY65565 FUC65565 FKG65565 FAK65565 EQO65565 EGS65565 DWW65565 DNA65565 DDE65565 CTI65565 CJM65565 BZQ65565 BPU65565 BFY65565 AWC65565 AMG65565 ACK65565 SO65565 IS65565 A65565">
      <formula1>"1,2,3,4,5"</formula1>
    </dataValidation>
  </dataValidations>
  <pageMargins left="0.7" right="0.7" top="0.75" bottom="0.75" header="0.3" footer="0.3"/>
  <pageSetup paperSize="5" scale="30" orientation="landscape" r:id="rId1"/>
  <rowBreaks count="1" manualBreakCount="1">
    <brk id="80" max="16383" man="1"/>
  </rowBreaks>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39</vt:i4>
      </vt:variant>
    </vt:vector>
  </HeadingPairs>
  <TitlesOfParts>
    <vt:vector size="39" baseType="lpstr">
      <vt:lpstr>G1 PROFESIONALES DE COLOMBIA</vt:lpstr>
      <vt:lpstr>G1 FUNDACION ACEPTA EL CAMBIO</vt:lpstr>
      <vt:lpstr>G2 YANAPA</vt:lpstr>
      <vt:lpstr>G3 FUNDACION DAR PARA RECIBIR</vt:lpstr>
      <vt:lpstr>G4 FORJADORAS PERDOMO</vt:lpstr>
      <vt:lpstr>G5 FUTURO EN PRESENTE</vt:lpstr>
      <vt:lpstr>G7 EL GRAN REDIL</vt:lpstr>
      <vt:lpstr>G8 SAN LORENZO</vt:lpstr>
      <vt:lpstr>G9 UNION PENSAMIENTO DE HOY</vt:lpstr>
      <vt:lpstr>G10 FUNDACION HOGAR INTEGRAL</vt:lpstr>
      <vt:lpstr>G11 FUNDACION SOCIAL POR BOGOTA</vt:lpstr>
      <vt:lpstr>G12 FUNDACION ESPERANZA VIVA</vt:lpstr>
      <vt:lpstr>G13 FUNGESCOL</vt:lpstr>
      <vt:lpstr>G13 FUND SOCIAL VIVE COLOMBIA</vt:lpstr>
      <vt:lpstr>G13 FUN ACEPTA EL CAMBIO</vt:lpstr>
      <vt:lpstr>G13 MINUTO DE DIOS</vt:lpstr>
      <vt:lpstr>G14 FUNGESCOL</vt:lpstr>
      <vt:lpstr>G15 SOLIDARIDAD POR COLOMB </vt:lpstr>
      <vt:lpstr>G16 FUND ARCO IRIS</vt:lpstr>
      <vt:lpstr>G17 FUNDACION SOCIAL CRECER</vt:lpstr>
      <vt:lpstr>G18 EL PORTAL</vt:lpstr>
      <vt:lpstr>G19 GRUPO CEIBA</vt:lpstr>
      <vt:lpstr>G20 RUTAS DE LUZ</vt:lpstr>
      <vt:lpstr>G21 FUNDACION PADRE DAMIAN</vt:lpstr>
      <vt:lpstr>G22CENT INFANTIL MADRE DE DIOS </vt:lpstr>
      <vt:lpstr>G24 GOTA DE LECHE</vt:lpstr>
      <vt:lpstr>G25 JARDIN INFANTIL OBRERO</vt:lpstr>
      <vt:lpstr>G26 DEJANDO HUELLA </vt:lpstr>
      <vt:lpstr>G27 DEJANDO HUELLA</vt:lpstr>
      <vt:lpstr>G28 COPROGRESO</vt:lpstr>
      <vt:lpstr>G28 FUNGESCOL</vt:lpstr>
      <vt:lpstr>G28 U.T BOGOTA SUEÑA 2015</vt:lpstr>
      <vt:lpstr>G29 WESLEYANA</vt:lpstr>
      <vt:lpstr> G29 FUNGESCOL </vt:lpstr>
      <vt:lpstr>G29 UT BOGOTA SUEÑA 2015</vt:lpstr>
      <vt:lpstr> FUNGESCOL G 29</vt:lpstr>
      <vt:lpstr>G30 UT. BOGOTA SUEÑA2015</vt:lpstr>
      <vt:lpstr>G30 FUNGESCOL</vt:lpstr>
      <vt:lpstr>G30 ESTRELLITA DEL ORIENTE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Marcela Rojas Murcia</dc:creator>
  <cp:lastModifiedBy>MATC01</cp:lastModifiedBy>
  <cp:lastPrinted>2015-01-20T01:52:40Z</cp:lastPrinted>
  <dcterms:created xsi:type="dcterms:W3CDTF">2015-01-19T23:39:09Z</dcterms:created>
  <dcterms:modified xsi:type="dcterms:W3CDTF">2017-11-13T15:30:22Z</dcterms:modified>
</cp:coreProperties>
</file>