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50"/>
  </bookViews>
  <sheets>
    <sheet name="REP_EPG034_EjecucionPresupuesta" sheetId="1" r:id="rId1"/>
  </sheets>
  <definedNames>
    <definedName name="_xlnm._FilterDatabase" localSheetId="0" hidden="1">REP_EPG034_EjecucionPresupuesta!$A$4:$S$4</definedName>
  </definedNames>
  <calcPr calcId="152511"/>
</workbook>
</file>

<file path=xl/calcChain.xml><?xml version="1.0" encoding="utf-8"?>
<calcChain xmlns="http://schemas.openxmlformats.org/spreadsheetml/2006/main">
  <c r="M50" i="1" l="1"/>
  <c r="M49" i="1"/>
  <c r="M48" i="1"/>
  <c r="L50" i="1"/>
  <c r="L49" i="1"/>
  <c r="L48" i="1"/>
  <c r="S46" i="1" l="1"/>
  <c r="R46" i="1"/>
  <c r="D46" i="1" l="1"/>
  <c r="F46" i="1" s="1"/>
  <c r="J6" i="1"/>
  <c r="R6" i="1" s="1"/>
  <c r="J7" i="1"/>
  <c r="R7" i="1" s="1"/>
  <c r="J8" i="1"/>
  <c r="R8" i="1" s="1"/>
  <c r="J9" i="1"/>
  <c r="J10" i="1"/>
  <c r="R10" i="1" s="1"/>
  <c r="J11" i="1"/>
  <c r="R11" i="1" s="1"/>
  <c r="J12" i="1"/>
  <c r="R12" i="1" s="1"/>
  <c r="J13" i="1"/>
  <c r="S13" i="1" s="1"/>
  <c r="J14" i="1"/>
  <c r="R14" i="1" s="1"/>
  <c r="J15" i="1"/>
  <c r="S15" i="1" s="1"/>
  <c r="J16" i="1"/>
  <c r="R16" i="1" s="1"/>
  <c r="J17" i="1"/>
  <c r="R17" i="1" s="1"/>
  <c r="J18" i="1"/>
  <c r="R18" i="1" s="1"/>
  <c r="J19" i="1"/>
  <c r="R19" i="1" s="1"/>
  <c r="J20" i="1"/>
  <c r="R20" i="1" s="1"/>
  <c r="J21" i="1"/>
  <c r="S21" i="1" s="1"/>
  <c r="J22" i="1"/>
  <c r="J23" i="1"/>
  <c r="R23" i="1" s="1"/>
  <c r="J24" i="1"/>
  <c r="R24" i="1" s="1"/>
  <c r="J25" i="1"/>
  <c r="R25" i="1" s="1"/>
  <c r="J26" i="1"/>
  <c r="R26" i="1" s="1"/>
  <c r="J27" i="1"/>
  <c r="R27" i="1" s="1"/>
  <c r="J28" i="1"/>
  <c r="R28" i="1" s="1"/>
  <c r="J29" i="1"/>
  <c r="R29" i="1" s="1"/>
  <c r="J30" i="1"/>
  <c r="R30" i="1" s="1"/>
  <c r="J31" i="1"/>
  <c r="R31" i="1" s="1"/>
  <c r="J32" i="1"/>
  <c r="R32" i="1" s="1"/>
  <c r="J33" i="1"/>
  <c r="R33" i="1" s="1"/>
  <c r="J34" i="1"/>
  <c r="R34" i="1" s="1"/>
  <c r="J35" i="1"/>
  <c r="R35" i="1" s="1"/>
  <c r="J36" i="1"/>
  <c r="R36" i="1" s="1"/>
  <c r="J37" i="1"/>
  <c r="R37" i="1" s="1"/>
  <c r="J38" i="1"/>
  <c r="R38" i="1" s="1"/>
  <c r="J39" i="1"/>
  <c r="R39" i="1" s="1"/>
  <c r="J40" i="1"/>
  <c r="R40" i="1" s="1"/>
  <c r="J41" i="1"/>
  <c r="R41" i="1" s="1"/>
  <c r="J42" i="1"/>
  <c r="R42" i="1" s="1"/>
  <c r="J43" i="1"/>
  <c r="R43" i="1" s="1"/>
  <c r="J44" i="1"/>
  <c r="R44" i="1" s="1"/>
  <c r="J5" i="1"/>
  <c r="R5" i="1" s="1"/>
  <c r="O46" i="1" l="1"/>
  <c r="K46" i="1"/>
  <c r="G46" i="1"/>
  <c r="S43" i="1"/>
  <c r="S39" i="1"/>
  <c r="S35" i="1"/>
  <c r="S31" i="1"/>
  <c r="S27" i="1"/>
  <c r="S23" i="1"/>
  <c r="S19" i="1"/>
  <c r="S11" i="1"/>
  <c r="E46" i="1"/>
  <c r="M46" i="1"/>
  <c r="I46" i="1"/>
  <c r="S41" i="1"/>
  <c r="S37" i="1"/>
  <c r="S33" i="1"/>
  <c r="S29" i="1"/>
  <c r="S25" i="1"/>
  <c r="S17" i="1"/>
  <c r="S7" i="1"/>
  <c r="S44" i="1"/>
  <c r="S42" i="1"/>
  <c r="S40" i="1"/>
  <c r="S38" i="1"/>
  <c r="S36" i="1"/>
  <c r="S34" i="1"/>
  <c r="S32" i="1"/>
  <c r="S30" i="1"/>
  <c r="S28" i="1"/>
  <c r="S26" i="1"/>
  <c r="S24" i="1"/>
  <c r="S22" i="1"/>
  <c r="S20" i="1"/>
  <c r="S18" i="1"/>
  <c r="S16" i="1"/>
  <c r="S14" i="1"/>
  <c r="S12" i="1"/>
  <c r="S10" i="1"/>
  <c r="S8" i="1"/>
  <c r="S6" i="1"/>
  <c r="P46" i="1"/>
  <c r="N46" i="1"/>
  <c r="L46" i="1"/>
  <c r="J46" i="1"/>
  <c r="H46" i="1"/>
  <c r="S5" i="1"/>
  <c r="R22" i="1"/>
  <c r="R21" i="1"/>
  <c r="R15" i="1"/>
  <c r="R13" i="1"/>
</calcChain>
</file>

<file path=xl/sharedStrings.xml><?xml version="1.0" encoding="utf-8"?>
<sst xmlns="http://schemas.openxmlformats.org/spreadsheetml/2006/main" count="222" uniqueCount="87">
  <si>
    <t>Año Fiscal:</t>
  </si>
  <si>
    <t/>
  </si>
  <si>
    <t>Vigencia:</t>
  </si>
  <si>
    <t>Actual</t>
  </si>
  <si>
    <t>Periodo:</t>
  </si>
  <si>
    <t>Enero-Octubre</t>
  </si>
  <si>
    <t>NOMBRE UEJ</t>
  </si>
  <si>
    <t>RUBRO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</si>
  <si>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</si>
  <si>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</si>
  <si>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</si>
  <si>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</si>
  <si>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</si>
  <si>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</si>
  <si>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</si>
  <si>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</si>
  <si>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</si>
  <si>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</si>
  <si>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</si>
  <si>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</si>
  <si>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</si>
  <si>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</si>
  <si>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A-1-0-1-1</t>
  </si>
  <si>
    <t>27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</si>
  <si>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</si>
  <si>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</si>
  <si>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</si>
  <si>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</si>
  <si>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</si>
  <si>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</si>
  <si>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</si>
  <si>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A-1-0-1-10</t>
  </si>
  <si>
    <t>10</t>
  </si>
  <si>
    <t>OTROS GASTOS PERSONALES - PREVIO CONCEPTO DGPPN</t>
  </si>
  <si>
    <t>A-1-0-1-999</t>
  </si>
  <si>
    <t>PAGOS PASIVOS EXIGIBLES VIGENCIA EXPIRADAS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</si>
  <si>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</si>
  <si>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</si>
  <si>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</si>
  <si>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</si>
  <si>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</si>
  <si>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</si>
  <si>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</si>
  <si>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</si>
  <si>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</si>
  <si>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</si>
  <si>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</si>
  <si>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</si>
  <si>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</si>
  <si>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</si>
  <si>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</si>
  <si>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</si>
  <si>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</si>
  <si>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</si>
  <si>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</si>
  <si>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</si>
  <si>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</si>
  <si>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</si>
  <si>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</si>
  <si>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</si>
  <si>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C-123-300-1</t>
  </si>
  <si>
    <t>CONSTRUCCION   REMODELACION, MANTENIMIENTO, DOTACION DE SEDES ADMINISTRATIVAS, REGIONALES, CENTROS ZONALES Y UNIDADES DE SERVICIO</t>
  </si>
  <si>
    <t>C-223-300-1</t>
  </si>
  <si>
    <t>IMPLEMENTACION DEL PLAN ESTRATEGICO DE DESARROLLO INFORMATICO Y TECNOLOGICO DEL ICBF</t>
  </si>
  <si>
    <t>C-310-300-2</t>
  </si>
  <si>
    <t>ASISTENCIA PARA EL FORTALECIMIENTO DEL SNBF PARA LA PRESTACION DEL SERVICIO PUBLICO DE BIENESTAR FAMILIAR</t>
  </si>
  <si>
    <t>C-320-1504-1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</si>
  <si>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</si>
  <si>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</si>
  <si>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</si>
  <si>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</si>
  <si>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</si>
  <si>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</si>
  <si>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</si>
  <si>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</si>
  <si>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</si>
  <si>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</si>
  <si>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</si>
  <si>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</si>
  <si>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</si>
  <si>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C-320-1507-1</t>
  </si>
  <si>
    <t>ATENCIÓN ALIMENTARIA EN LA TRANSICIÓN A LAS FAMILIAS VÍCTIMAS DEL CONFLICTO ARMADO EN CONDICIÓN DE DESPLAZAMIENTO A NIVEL NACIONAL</t>
  </si>
  <si>
    <t>C-410-300-6</t>
  </si>
  <si>
    <t>ESTUDIOS SOCIALES OPERATIVOS Y ADMINISTRATIVOS PARA MEJORAR LA GESTION INSTITUCIONAL</t>
  </si>
  <si>
    <t>% COMPR/  APROP</t>
  </si>
  <si>
    <t>% OBLIG/  APROP</t>
  </si>
  <si>
    <t>APR A EJECUTAR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</si>
</sst>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  <font>
      <sz val="11"/>
      <name val="Calibri"/>
      <family val="2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3" fontId="1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12" sqref="B12"/>
    </sheetView>
  </sheetViews>
  <sheetFormatPr baseColWidth="10" defaultRowHeight="15" x14ac:dyDescent="0.25"/>
  <cols>
    <col min="1" max="1" width="27" customWidth="1"/>
    <col min="2" max="2" width="21.5703125" customWidth="1"/>
    <col min="3" max="3" width="8" customWidth="1"/>
    <col min="4" max="4" width="27.5703125" customWidth="1"/>
    <col min="5" max="16" width="18.85546875" customWidth="1"/>
    <col min="17" max="17" width="0" hidden="1" customWidth="1"/>
    <col min="18" max="19" width="10.7109375" customWidth="1"/>
  </cols>
  <sheetData>
    <row r="1" spans="1:19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/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</row>
    <row r="2" spans="1:1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/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/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</row>
    <row r="4" spans="1:19" ht="30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2" t="s">
        <v>86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R4" s="10" t="s">
        <v>84</v>
      </c>
      <c r="S4" s="10" t="s">
        <v>85</v>
      </c>
    </row>
    <row r="5" spans="1:19" ht="22.5" x14ac:dyDescent="0.25">
      <c r="A5" s="5" t="s">
        <v>21</v>
      </c>
      <c r="B5" s="6" t="s">
        <v>22</v>
      </c>
      <c r="C5" s="4" t="s">
        <v>23</v>
      </c>
      <c r="D5" s="5" t="s">
        <v>24</v>
      </c>
      <c r="E5" s="7">
        <v>154059000000</v>
      </c>
      <c r="F5" s="7">
        <v>0</v>
      </c>
      <c r="G5" s="7">
        <v>0</v>
      </c>
      <c r="H5" s="7">
        <v>154059000000</v>
      </c>
      <c r="I5" s="7">
        <v>0</v>
      </c>
      <c r="J5" s="7">
        <f>H5-I5</f>
        <v>154059000000</v>
      </c>
      <c r="K5" s="7">
        <v>153459000000</v>
      </c>
      <c r="L5" s="7">
        <v>600000000</v>
      </c>
      <c r="M5" s="7">
        <v>127238478094</v>
      </c>
      <c r="N5" s="7">
        <v>127238478094</v>
      </c>
      <c r="O5" s="7">
        <v>127238478094</v>
      </c>
      <c r="P5" s="7">
        <v>127238478094</v>
      </c>
      <c r="R5" s="11">
        <f t="shared" ref="R5:R44" si="0">M5/J5</f>
        <v>0.82590746463367926</v>
      </c>
      <c r="S5" s="11">
        <f t="shared" ref="S5:S44" si="1">N5/J5</f>
        <v>0.82590746463367926</v>
      </c>
    </row>
    <row r="6" spans="1:19" ht="22.5" x14ac:dyDescent="0.25">
      <c r="A6" s="5" t="s">
        <v>21</v>
      </c>
      <c r="B6" s="6" t="s">
        <v>25</v>
      </c>
      <c r="C6" s="4" t="s">
        <v>23</v>
      </c>
      <c r="D6" s="5" t="s">
        <v>26</v>
      </c>
      <c r="E6" s="7">
        <v>2714000000</v>
      </c>
      <c r="F6" s="7">
        <v>0</v>
      </c>
      <c r="G6" s="7">
        <v>0</v>
      </c>
      <c r="H6" s="7">
        <v>2714000000</v>
      </c>
      <c r="I6" s="7">
        <v>0</v>
      </c>
      <c r="J6" s="7">
        <f t="shared" ref="J6:J44" si="2">H6-I6</f>
        <v>2714000000</v>
      </c>
      <c r="K6" s="7">
        <v>2714000000</v>
      </c>
      <c r="L6" s="7">
        <v>0</v>
      </c>
      <c r="M6" s="7">
        <v>1628837725</v>
      </c>
      <c r="N6" s="7">
        <v>1628837725</v>
      </c>
      <c r="O6" s="7">
        <v>1628837725</v>
      </c>
      <c r="P6" s="7">
        <v>1628837725</v>
      </c>
      <c r="R6" s="11">
        <f t="shared" si="0"/>
        <v>0.600161284082535</v>
      </c>
      <c r="S6" s="11">
        <f t="shared" si="1"/>
        <v>0.600161284082535</v>
      </c>
    </row>
    <row r="7" spans="1:19" ht="22.5" x14ac:dyDescent="0.25">
      <c r="A7" s="5" t="s">
        <v>21</v>
      </c>
      <c r="B7" s="6" t="s">
        <v>27</v>
      </c>
      <c r="C7" s="4" t="s">
        <v>23</v>
      </c>
      <c r="D7" s="5" t="s">
        <v>28</v>
      </c>
      <c r="E7" s="7">
        <v>47394000000</v>
      </c>
      <c r="F7" s="7">
        <v>0</v>
      </c>
      <c r="G7" s="7">
        <v>7612470</v>
      </c>
      <c r="H7" s="7">
        <v>47386387530</v>
      </c>
      <c r="I7" s="7">
        <v>0</v>
      </c>
      <c r="J7" s="7">
        <f t="shared" si="2"/>
        <v>47386387530</v>
      </c>
      <c r="K7" s="7">
        <v>46836387530</v>
      </c>
      <c r="L7" s="7">
        <v>550000000</v>
      </c>
      <c r="M7" s="7">
        <v>26723071039</v>
      </c>
      <c r="N7" s="7">
        <v>26723071039</v>
      </c>
      <c r="O7" s="7">
        <v>26723071039</v>
      </c>
      <c r="P7" s="7">
        <v>26723071039</v>
      </c>
      <c r="R7" s="11">
        <f t="shared" si="0"/>
        <v>0.56393982390157527</v>
      </c>
      <c r="S7" s="11">
        <f t="shared" si="1"/>
        <v>0.56393982390157527</v>
      </c>
    </row>
    <row r="8" spans="1:19" ht="33.75" x14ac:dyDescent="0.25">
      <c r="A8" s="5" t="s">
        <v>21</v>
      </c>
      <c r="B8" s="6" t="s">
        <v>29</v>
      </c>
      <c r="C8" s="4" t="s">
        <v>23</v>
      </c>
      <c r="D8" s="5" t="s">
        <v>30</v>
      </c>
      <c r="E8" s="7">
        <v>1899000000</v>
      </c>
      <c r="F8" s="7">
        <v>0</v>
      </c>
      <c r="G8" s="7">
        <v>0</v>
      </c>
      <c r="H8" s="7">
        <v>1899000000</v>
      </c>
      <c r="I8" s="7">
        <v>0</v>
      </c>
      <c r="J8" s="7">
        <f t="shared" si="2"/>
        <v>1899000000</v>
      </c>
      <c r="K8" s="7">
        <v>1891000000</v>
      </c>
      <c r="L8" s="7">
        <v>8000000</v>
      </c>
      <c r="M8" s="7">
        <v>746828302</v>
      </c>
      <c r="N8" s="7">
        <v>746828302</v>
      </c>
      <c r="O8" s="7">
        <v>746828302</v>
      </c>
      <c r="P8" s="7">
        <v>746828302</v>
      </c>
      <c r="R8" s="11">
        <f t="shared" si="0"/>
        <v>0.39327451395471302</v>
      </c>
      <c r="S8" s="11">
        <f t="shared" si="1"/>
        <v>0.39327451395471302</v>
      </c>
    </row>
    <row r="9" spans="1:19" ht="22.5" x14ac:dyDescent="0.25">
      <c r="A9" s="5" t="s">
        <v>21</v>
      </c>
      <c r="B9" s="6" t="s">
        <v>31</v>
      </c>
      <c r="C9" s="4" t="s">
        <v>23</v>
      </c>
      <c r="D9" s="5" t="s">
        <v>33</v>
      </c>
      <c r="E9" s="7">
        <v>8030000000</v>
      </c>
      <c r="F9" s="7">
        <v>0</v>
      </c>
      <c r="G9" s="7">
        <v>0</v>
      </c>
      <c r="H9" s="7">
        <v>8030000000</v>
      </c>
      <c r="I9" s="7">
        <v>8030000000</v>
      </c>
      <c r="J9" s="7">
        <f t="shared" si="2"/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R9" s="11">
        <v>0</v>
      </c>
      <c r="S9" s="11">
        <v>0</v>
      </c>
    </row>
    <row r="10" spans="1:19" ht="22.5" x14ac:dyDescent="0.25">
      <c r="A10" s="5" t="s">
        <v>21</v>
      </c>
      <c r="B10" s="6" t="s">
        <v>34</v>
      </c>
      <c r="C10" s="4" t="s">
        <v>23</v>
      </c>
      <c r="D10" s="5" t="s">
        <v>35</v>
      </c>
      <c r="E10" s="7">
        <v>0</v>
      </c>
      <c r="F10" s="7">
        <v>16518351</v>
      </c>
      <c r="G10" s="7">
        <v>0</v>
      </c>
      <c r="H10" s="7">
        <v>16518351</v>
      </c>
      <c r="I10" s="7">
        <v>0</v>
      </c>
      <c r="J10" s="7">
        <f t="shared" si="2"/>
        <v>16518351</v>
      </c>
      <c r="K10" s="7">
        <v>16518351</v>
      </c>
      <c r="L10" s="7">
        <v>0</v>
      </c>
      <c r="M10" s="7">
        <v>16452541</v>
      </c>
      <c r="N10" s="7">
        <v>16452541</v>
      </c>
      <c r="O10" s="7">
        <v>16452541</v>
      </c>
      <c r="P10" s="7">
        <v>16452541</v>
      </c>
      <c r="R10" s="11">
        <f t="shared" si="0"/>
        <v>0.99601594614377675</v>
      </c>
      <c r="S10" s="11">
        <f t="shared" si="1"/>
        <v>0.99601594614377675</v>
      </c>
    </row>
    <row r="11" spans="1:19" ht="22.5" x14ac:dyDescent="0.25">
      <c r="A11" s="5" t="s">
        <v>21</v>
      </c>
      <c r="B11" s="6" t="s">
        <v>36</v>
      </c>
      <c r="C11" s="4" t="s">
        <v>23</v>
      </c>
      <c r="D11" s="5" t="s">
        <v>37</v>
      </c>
      <c r="E11" s="7">
        <v>1888000000</v>
      </c>
      <c r="F11" s="7">
        <v>0</v>
      </c>
      <c r="G11" s="7">
        <v>0</v>
      </c>
      <c r="H11" s="7">
        <v>1888000000</v>
      </c>
      <c r="I11" s="7">
        <v>0</v>
      </c>
      <c r="J11" s="7">
        <f t="shared" si="2"/>
        <v>1888000000</v>
      </c>
      <c r="K11" s="7">
        <v>1578488425</v>
      </c>
      <c r="L11" s="7">
        <v>309511575</v>
      </c>
      <c r="M11" s="7">
        <v>1477458731</v>
      </c>
      <c r="N11" s="7">
        <v>1203224537</v>
      </c>
      <c r="O11" s="7">
        <v>1203224537</v>
      </c>
      <c r="P11" s="7">
        <v>1203224537</v>
      </c>
      <c r="R11" s="11">
        <f t="shared" si="0"/>
        <v>0.78255229396186443</v>
      </c>
      <c r="S11" s="11">
        <f t="shared" si="1"/>
        <v>0.63730113188559323</v>
      </c>
    </row>
    <row r="12" spans="1:19" ht="33.75" x14ac:dyDescent="0.25">
      <c r="A12" s="5" t="s">
        <v>21</v>
      </c>
      <c r="B12" s="6" t="s">
        <v>38</v>
      </c>
      <c r="C12" s="4" t="s">
        <v>23</v>
      </c>
      <c r="D12" s="5" t="s">
        <v>39</v>
      </c>
      <c r="E12" s="7">
        <v>63497000000</v>
      </c>
      <c r="F12" s="7">
        <v>0</v>
      </c>
      <c r="G12" s="7">
        <v>8905881</v>
      </c>
      <c r="H12" s="7">
        <v>63488094119</v>
      </c>
      <c r="I12" s="7">
        <v>0</v>
      </c>
      <c r="J12" s="7">
        <f t="shared" si="2"/>
        <v>63488094119</v>
      </c>
      <c r="K12" s="7">
        <v>63088094119</v>
      </c>
      <c r="L12" s="7">
        <v>400000000</v>
      </c>
      <c r="M12" s="7">
        <v>45093702570</v>
      </c>
      <c r="N12" s="7">
        <v>43718500087</v>
      </c>
      <c r="O12" s="7">
        <v>43718500087</v>
      </c>
      <c r="P12" s="7">
        <v>43718500087</v>
      </c>
      <c r="R12" s="11">
        <f t="shared" si="0"/>
        <v>0.71027021988528816</v>
      </c>
      <c r="S12" s="11">
        <f t="shared" si="1"/>
        <v>0.6886094265966699</v>
      </c>
    </row>
    <row r="13" spans="1:19" ht="22.5" x14ac:dyDescent="0.25">
      <c r="A13" s="5" t="s">
        <v>21</v>
      </c>
      <c r="B13" s="6" t="s">
        <v>40</v>
      </c>
      <c r="C13" s="4" t="s">
        <v>23</v>
      </c>
      <c r="D13" s="5" t="s">
        <v>41</v>
      </c>
      <c r="E13" s="7">
        <v>1687000000</v>
      </c>
      <c r="F13" s="7">
        <v>0</v>
      </c>
      <c r="G13" s="7">
        <v>0</v>
      </c>
      <c r="H13" s="7">
        <v>1687000000</v>
      </c>
      <c r="I13" s="7">
        <v>0</v>
      </c>
      <c r="J13" s="7">
        <f t="shared" si="2"/>
        <v>1687000000</v>
      </c>
      <c r="K13" s="7">
        <v>1634205463.78</v>
      </c>
      <c r="L13" s="7">
        <v>52794536.219999999</v>
      </c>
      <c r="M13" s="7">
        <v>1555354828.78</v>
      </c>
      <c r="N13" s="7">
        <v>1544421397.0699999</v>
      </c>
      <c r="O13" s="7">
        <v>1544421397.0699999</v>
      </c>
      <c r="P13" s="7">
        <v>1544421397.0699999</v>
      </c>
      <c r="R13" s="11">
        <f t="shared" si="0"/>
        <v>0.92196492518079431</v>
      </c>
      <c r="S13" s="11">
        <f t="shared" si="1"/>
        <v>0.91548393424422048</v>
      </c>
    </row>
    <row r="14" spans="1:19" ht="22.5" x14ac:dyDescent="0.25">
      <c r="A14" s="5" t="s">
        <v>21</v>
      </c>
      <c r="B14" s="6" t="s">
        <v>42</v>
      </c>
      <c r="C14" s="4" t="s">
        <v>23</v>
      </c>
      <c r="D14" s="5" t="s">
        <v>43</v>
      </c>
      <c r="E14" s="7">
        <v>33330000000</v>
      </c>
      <c r="F14" s="7">
        <v>0</v>
      </c>
      <c r="G14" s="7">
        <v>0</v>
      </c>
      <c r="H14" s="7">
        <v>33330000000</v>
      </c>
      <c r="I14" s="7">
        <v>0</v>
      </c>
      <c r="J14" s="7">
        <f t="shared" si="2"/>
        <v>33330000000</v>
      </c>
      <c r="K14" s="7">
        <v>32799095369.759998</v>
      </c>
      <c r="L14" s="7">
        <v>530904630.24000001</v>
      </c>
      <c r="M14" s="7">
        <v>31098336993.639999</v>
      </c>
      <c r="N14" s="7">
        <v>19092592367.330002</v>
      </c>
      <c r="O14" s="7">
        <v>19092592367.330002</v>
      </c>
      <c r="P14" s="7">
        <v>19092592367.330002</v>
      </c>
      <c r="R14" s="11">
        <f t="shared" si="0"/>
        <v>0.93304341415061509</v>
      </c>
      <c r="S14" s="11">
        <f t="shared" si="1"/>
        <v>0.57283505452535255</v>
      </c>
    </row>
    <row r="15" spans="1:19" ht="22.5" x14ac:dyDescent="0.25">
      <c r="A15" s="5" t="s">
        <v>21</v>
      </c>
      <c r="B15" s="6" t="s">
        <v>44</v>
      </c>
      <c r="C15" s="4" t="s">
        <v>23</v>
      </c>
      <c r="D15" s="5" t="s">
        <v>45</v>
      </c>
      <c r="E15" s="7">
        <v>6970000000</v>
      </c>
      <c r="F15" s="7">
        <v>0</v>
      </c>
      <c r="G15" s="7">
        <v>0</v>
      </c>
      <c r="H15" s="7">
        <v>6970000000</v>
      </c>
      <c r="I15" s="7">
        <v>0</v>
      </c>
      <c r="J15" s="7">
        <f t="shared" si="2"/>
        <v>6970000000</v>
      </c>
      <c r="K15" s="7">
        <v>6911099976</v>
      </c>
      <c r="L15" s="7">
        <v>58900024</v>
      </c>
      <c r="M15" s="7">
        <v>6911099976</v>
      </c>
      <c r="N15" s="7">
        <v>6911099976</v>
      </c>
      <c r="O15" s="7">
        <v>6911099976</v>
      </c>
      <c r="P15" s="7">
        <v>6911099976</v>
      </c>
      <c r="R15" s="11">
        <f t="shared" si="0"/>
        <v>0.99154949440459106</v>
      </c>
      <c r="S15" s="11">
        <f t="shared" si="1"/>
        <v>0.99154949440459106</v>
      </c>
    </row>
    <row r="16" spans="1:19" ht="22.5" x14ac:dyDescent="0.25">
      <c r="A16" s="5" t="s">
        <v>21</v>
      </c>
      <c r="B16" s="6" t="s">
        <v>46</v>
      </c>
      <c r="C16" s="4" t="s">
        <v>23</v>
      </c>
      <c r="D16" s="5" t="s">
        <v>47</v>
      </c>
      <c r="E16" s="7">
        <v>47000000</v>
      </c>
      <c r="F16" s="7">
        <v>0</v>
      </c>
      <c r="G16" s="7">
        <v>0</v>
      </c>
      <c r="H16" s="7">
        <v>47000000</v>
      </c>
      <c r="I16" s="7">
        <v>0</v>
      </c>
      <c r="J16" s="7">
        <f t="shared" si="2"/>
        <v>47000000</v>
      </c>
      <c r="K16" s="7">
        <v>47000000</v>
      </c>
      <c r="L16" s="7">
        <v>0</v>
      </c>
      <c r="M16" s="7">
        <v>46999997</v>
      </c>
      <c r="N16" s="7">
        <v>46999997</v>
      </c>
      <c r="O16" s="7">
        <v>46999997</v>
      </c>
      <c r="P16" s="7">
        <v>46999997</v>
      </c>
      <c r="R16" s="11">
        <f t="shared" si="0"/>
        <v>0.99999993617021277</v>
      </c>
      <c r="S16" s="11">
        <f t="shared" si="1"/>
        <v>0.99999993617021277</v>
      </c>
    </row>
    <row r="17" spans="1:19" ht="22.5" x14ac:dyDescent="0.25">
      <c r="A17" s="5" t="s">
        <v>21</v>
      </c>
      <c r="B17" s="6" t="s">
        <v>48</v>
      </c>
      <c r="C17" s="4" t="s">
        <v>23</v>
      </c>
      <c r="D17" s="5" t="s">
        <v>50</v>
      </c>
      <c r="E17" s="7">
        <v>190000000</v>
      </c>
      <c r="F17" s="7">
        <v>0</v>
      </c>
      <c r="G17" s="7">
        <v>0</v>
      </c>
      <c r="H17" s="7">
        <v>190000000</v>
      </c>
      <c r="I17" s="7">
        <v>0</v>
      </c>
      <c r="J17" s="7">
        <f t="shared" si="2"/>
        <v>190000000</v>
      </c>
      <c r="K17" s="7">
        <v>80390211</v>
      </c>
      <c r="L17" s="7">
        <v>109609789</v>
      </c>
      <c r="M17" s="7">
        <v>51232755</v>
      </c>
      <c r="N17" s="7">
        <v>51162892</v>
      </c>
      <c r="O17" s="7">
        <v>51162892</v>
      </c>
      <c r="P17" s="7">
        <v>51162892</v>
      </c>
      <c r="R17" s="11">
        <f t="shared" si="0"/>
        <v>0.26964607894736842</v>
      </c>
      <c r="S17" s="11">
        <f t="shared" si="1"/>
        <v>0.26927837894736845</v>
      </c>
    </row>
    <row r="18" spans="1:19" ht="22.5" x14ac:dyDescent="0.25">
      <c r="A18" s="5" t="s">
        <v>21</v>
      </c>
      <c r="B18" s="6" t="s">
        <v>51</v>
      </c>
      <c r="C18" s="4" t="s">
        <v>23</v>
      </c>
      <c r="D18" s="5" t="s">
        <v>52</v>
      </c>
      <c r="E18" s="7">
        <v>5025000000</v>
      </c>
      <c r="F18" s="7">
        <v>0</v>
      </c>
      <c r="G18" s="7">
        <v>0</v>
      </c>
      <c r="H18" s="7">
        <v>5025000000</v>
      </c>
      <c r="I18" s="7">
        <v>0</v>
      </c>
      <c r="J18" s="7">
        <f t="shared" si="2"/>
        <v>5025000000</v>
      </c>
      <c r="K18" s="7">
        <v>4963162023</v>
      </c>
      <c r="L18" s="7">
        <v>61837977</v>
      </c>
      <c r="M18" s="7">
        <v>4633425227</v>
      </c>
      <c r="N18" s="7">
        <v>4624062985</v>
      </c>
      <c r="O18" s="7">
        <v>4376806431</v>
      </c>
      <c r="P18" s="7">
        <v>4376806431</v>
      </c>
      <c r="R18" s="11">
        <f t="shared" si="0"/>
        <v>0.92207467203980098</v>
      </c>
      <c r="S18" s="11">
        <f t="shared" si="1"/>
        <v>0.92021153930348254</v>
      </c>
    </row>
    <row r="19" spans="1:19" ht="22.5" x14ac:dyDescent="0.25">
      <c r="A19" s="5" t="s">
        <v>21</v>
      </c>
      <c r="B19" s="6" t="s">
        <v>53</v>
      </c>
      <c r="C19" s="4" t="s">
        <v>23</v>
      </c>
      <c r="D19" s="5" t="s">
        <v>54</v>
      </c>
      <c r="E19" s="7">
        <v>698000000</v>
      </c>
      <c r="F19" s="7">
        <v>0</v>
      </c>
      <c r="G19" s="7">
        <v>0</v>
      </c>
      <c r="H19" s="7">
        <v>698000000</v>
      </c>
      <c r="I19" s="7">
        <v>0</v>
      </c>
      <c r="J19" s="7">
        <f t="shared" si="2"/>
        <v>698000000</v>
      </c>
      <c r="K19" s="7">
        <v>584830697</v>
      </c>
      <c r="L19" s="7">
        <v>113169303</v>
      </c>
      <c r="M19" s="7">
        <v>577081017</v>
      </c>
      <c r="N19" s="7">
        <v>224364966</v>
      </c>
      <c r="O19" s="7">
        <v>224364966</v>
      </c>
      <c r="P19" s="7">
        <v>224275366</v>
      </c>
      <c r="R19" s="11">
        <f t="shared" si="0"/>
        <v>0.82676363467048708</v>
      </c>
      <c r="S19" s="11">
        <f t="shared" si="1"/>
        <v>0.32143977936962753</v>
      </c>
    </row>
    <row r="20" spans="1:19" ht="22.5" x14ac:dyDescent="0.25">
      <c r="A20" s="5" t="s">
        <v>21</v>
      </c>
      <c r="B20" s="6" t="s">
        <v>55</v>
      </c>
      <c r="C20" s="4" t="s">
        <v>23</v>
      </c>
      <c r="D20" s="5" t="s">
        <v>57</v>
      </c>
      <c r="E20" s="7">
        <v>12034000000</v>
      </c>
      <c r="F20" s="7">
        <v>0</v>
      </c>
      <c r="G20" s="7">
        <v>0</v>
      </c>
      <c r="H20" s="7">
        <v>12034000000</v>
      </c>
      <c r="I20" s="7">
        <v>8004299630</v>
      </c>
      <c r="J20" s="7">
        <f t="shared" si="2"/>
        <v>4029700370</v>
      </c>
      <c r="K20" s="7">
        <v>4029700370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R20" s="11">
        <f t="shared" si="0"/>
        <v>0</v>
      </c>
      <c r="S20" s="11">
        <f t="shared" si="1"/>
        <v>0</v>
      </c>
    </row>
    <row r="21" spans="1:19" ht="22.5" x14ac:dyDescent="0.25">
      <c r="A21" s="5" t="s">
        <v>21</v>
      </c>
      <c r="B21" s="6" t="s">
        <v>58</v>
      </c>
      <c r="C21" s="4" t="s">
        <v>23</v>
      </c>
      <c r="D21" s="5" t="s">
        <v>59</v>
      </c>
      <c r="E21" s="7">
        <v>308000000</v>
      </c>
      <c r="F21" s="7">
        <v>0</v>
      </c>
      <c r="G21" s="7">
        <v>0</v>
      </c>
      <c r="H21" s="7">
        <v>308000000</v>
      </c>
      <c r="I21" s="7">
        <v>0</v>
      </c>
      <c r="J21" s="7">
        <f t="shared" si="2"/>
        <v>308000000</v>
      </c>
      <c r="K21" s="7">
        <v>77335754</v>
      </c>
      <c r="L21" s="7">
        <v>230664246</v>
      </c>
      <c r="M21" s="7">
        <v>77335754</v>
      </c>
      <c r="N21" s="7">
        <v>68069228</v>
      </c>
      <c r="O21" s="7">
        <v>68069228</v>
      </c>
      <c r="P21" s="7">
        <v>68069228</v>
      </c>
      <c r="R21" s="11">
        <f t="shared" si="0"/>
        <v>0.25109011038961038</v>
      </c>
      <c r="S21" s="11">
        <f t="shared" si="1"/>
        <v>0.22100398701298701</v>
      </c>
    </row>
    <row r="22" spans="1:19" ht="67.5" x14ac:dyDescent="0.25">
      <c r="A22" s="5" t="s">
        <v>21</v>
      </c>
      <c r="B22" s="6" t="s">
        <v>60</v>
      </c>
      <c r="C22" s="4" t="s">
        <v>23</v>
      </c>
      <c r="D22" s="5" t="s">
        <v>61</v>
      </c>
      <c r="E22" s="7">
        <v>95999781905</v>
      </c>
      <c r="F22" s="7">
        <v>0</v>
      </c>
      <c r="G22" s="7">
        <v>0</v>
      </c>
      <c r="H22" s="7">
        <v>95999781905</v>
      </c>
      <c r="I22" s="7">
        <v>5129007254</v>
      </c>
      <c r="J22" s="7">
        <f t="shared" si="2"/>
        <v>90870774651</v>
      </c>
      <c r="K22" s="7">
        <v>84307687832.759995</v>
      </c>
      <c r="L22" s="7">
        <v>6563086818.2399998</v>
      </c>
      <c r="M22" s="7">
        <v>73037925661.567993</v>
      </c>
      <c r="N22" s="7">
        <v>40750854112.239998</v>
      </c>
      <c r="O22" s="7">
        <v>40750854112.239998</v>
      </c>
      <c r="P22" s="7">
        <v>40750854112.239998</v>
      </c>
      <c r="R22" s="11">
        <f t="shared" si="0"/>
        <v>0.80375594840121944</v>
      </c>
      <c r="S22" s="11">
        <f t="shared" si="1"/>
        <v>0.4484484067484677</v>
      </c>
    </row>
    <row r="23" spans="1:19" ht="45" x14ac:dyDescent="0.25">
      <c r="A23" s="5" t="s">
        <v>21</v>
      </c>
      <c r="B23" s="6" t="s">
        <v>62</v>
      </c>
      <c r="C23" s="4" t="s">
        <v>23</v>
      </c>
      <c r="D23" s="5" t="s">
        <v>63</v>
      </c>
      <c r="E23" s="7">
        <v>63000000000</v>
      </c>
      <c r="F23" s="7">
        <v>0</v>
      </c>
      <c r="G23" s="7">
        <v>0</v>
      </c>
      <c r="H23" s="7">
        <v>63000000000</v>
      </c>
      <c r="I23" s="7">
        <v>647523171</v>
      </c>
      <c r="J23" s="7">
        <f t="shared" si="2"/>
        <v>62352476829</v>
      </c>
      <c r="K23" s="7">
        <v>60899986925</v>
      </c>
      <c r="L23" s="7">
        <v>1452489904</v>
      </c>
      <c r="M23" s="7">
        <v>57117414845</v>
      </c>
      <c r="N23" s="7">
        <v>30153074934.799999</v>
      </c>
      <c r="O23" s="7">
        <v>30153074934.799999</v>
      </c>
      <c r="P23" s="7">
        <v>30153074934.799999</v>
      </c>
      <c r="R23" s="11">
        <f t="shared" si="0"/>
        <v>0.91604083349636589</v>
      </c>
      <c r="S23" s="11">
        <f t="shared" si="1"/>
        <v>0.48359065218040981</v>
      </c>
    </row>
    <row r="24" spans="1:19" ht="56.25" x14ac:dyDescent="0.25">
      <c r="A24" s="5" t="s">
        <v>21</v>
      </c>
      <c r="B24" s="6" t="s">
        <v>64</v>
      </c>
      <c r="C24" s="4" t="s">
        <v>23</v>
      </c>
      <c r="D24" s="5" t="s">
        <v>65</v>
      </c>
      <c r="E24" s="7">
        <v>155000000000</v>
      </c>
      <c r="F24" s="7">
        <v>0</v>
      </c>
      <c r="G24" s="7">
        <v>0</v>
      </c>
      <c r="H24" s="7">
        <v>155000000000</v>
      </c>
      <c r="I24" s="7">
        <v>14053017679</v>
      </c>
      <c r="J24" s="7">
        <f t="shared" si="2"/>
        <v>140946982321</v>
      </c>
      <c r="K24" s="7">
        <v>136547395259.64</v>
      </c>
      <c r="L24" s="7">
        <v>4399587061.3599997</v>
      </c>
      <c r="M24" s="7">
        <v>123232839371.64</v>
      </c>
      <c r="N24" s="7">
        <v>77857330386.960007</v>
      </c>
      <c r="O24" s="7">
        <v>77847483823.960007</v>
      </c>
      <c r="P24" s="7">
        <v>77847483823.960007</v>
      </c>
      <c r="R24" s="11">
        <f t="shared" si="0"/>
        <v>0.87432052352127065</v>
      </c>
      <c r="S24" s="11">
        <f t="shared" si="1"/>
        <v>0.55238735235667313</v>
      </c>
    </row>
    <row r="25" spans="1:19" ht="56.25" x14ac:dyDescent="0.25">
      <c r="A25" s="5" t="s">
        <v>21</v>
      </c>
      <c r="B25" s="6" t="s">
        <v>66</v>
      </c>
      <c r="C25" s="4" t="s">
        <v>67</v>
      </c>
      <c r="D25" s="5" t="s">
        <v>68</v>
      </c>
      <c r="E25" s="7">
        <v>7590377616</v>
      </c>
      <c r="F25" s="7">
        <v>0</v>
      </c>
      <c r="G25" s="7">
        <v>0</v>
      </c>
      <c r="H25" s="7">
        <v>7590377616</v>
      </c>
      <c r="I25" s="7">
        <v>2000000000</v>
      </c>
      <c r="J25" s="7">
        <f t="shared" si="2"/>
        <v>5590377616</v>
      </c>
      <c r="K25" s="7">
        <v>5567685794</v>
      </c>
      <c r="L25" s="7">
        <v>22691822</v>
      </c>
      <c r="M25" s="7">
        <v>5567002512</v>
      </c>
      <c r="N25" s="7">
        <v>4025382046</v>
      </c>
      <c r="O25" s="7">
        <v>4025382046</v>
      </c>
      <c r="P25" s="7">
        <v>4025382046</v>
      </c>
      <c r="R25" s="11">
        <f t="shared" si="0"/>
        <v>0.99581868961175379</v>
      </c>
      <c r="S25" s="11">
        <f t="shared" si="1"/>
        <v>0.72005548149003606</v>
      </c>
    </row>
    <row r="26" spans="1:19" ht="56.25" x14ac:dyDescent="0.25">
      <c r="A26" s="5" t="s">
        <v>21</v>
      </c>
      <c r="B26" s="6" t="s">
        <v>66</v>
      </c>
      <c r="C26" s="4" t="s">
        <v>23</v>
      </c>
      <c r="D26" s="5" t="s">
        <v>68</v>
      </c>
      <c r="E26" s="7">
        <v>2410000000</v>
      </c>
      <c r="F26" s="7">
        <v>0</v>
      </c>
      <c r="G26" s="7">
        <v>0</v>
      </c>
      <c r="H26" s="7">
        <v>2410000000</v>
      </c>
      <c r="I26" s="7">
        <v>0</v>
      </c>
      <c r="J26" s="7">
        <f t="shared" si="2"/>
        <v>2410000000</v>
      </c>
      <c r="K26" s="7">
        <v>2067462650</v>
      </c>
      <c r="L26" s="7">
        <v>342537350</v>
      </c>
      <c r="M26" s="7">
        <v>1414368000</v>
      </c>
      <c r="N26" s="7">
        <v>446091548</v>
      </c>
      <c r="O26" s="7">
        <v>446091548</v>
      </c>
      <c r="P26" s="7">
        <v>446091548</v>
      </c>
      <c r="R26" s="11">
        <f t="shared" si="0"/>
        <v>0.58687468879668048</v>
      </c>
      <c r="S26" s="11">
        <f t="shared" si="1"/>
        <v>0.18510022738589213</v>
      </c>
    </row>
    <row r="27" spans="1:19" ht="22.5" x14ac:dyDescent="0.25">
      <c r="A27" s="5" t="s">
        <v>21</v>
      </c>
      <c r="B27" s="6" t="s">
        <v>69</v>
      </c>
      <c r="C27" s="4" t="s">
        <v>32</v>
      </c>
      <c r="D27" s="5" t="s">
        <v>70</v>
      </c>
      <c r="E27" s="7">
        <v>350000000000</v>
      </c>
      <c r="F27" s="7">
        <v>0</v>
      </c>
      <c r="G27" s="7">
        <v>0</v>
      </c>
      <c r="H27" s="7">
        <v>350000000000</v>
      </c>
      <c r="I27" s="7">
        <v>3889250489</v>
      </c>
      <c r="J27" s="7">
        <f t="shared" si="2"/>
        <v>346110749511</v>
      </c>
      <c r="K27" s="7">
        <v>345201804416</v>
      </c>
      <c r="L27" s="7">
        <v>908945095</v>
      </c>
      <c r="M27" s="7">
        <v>344620694520</v>
      </c>
      <c r="N27" s="7">
        <v>296611545769</v>
      </c>
      <c r="O27" s="7">
        <v>296611545769</v>
      </c>
      <c r="P27" s="7">
        <v>296611545769</v>
      </c>
      <c r="R27" s="11">
        <f t="shared" si="0"/>
        <v>0.99569486069674173</v>
      </c>
      <c r="S27" s="11">
        <f t="shared" si="1"/>
        <v>0.85698449466844184</v>
      </c>
    </row>
    <row r="28" spans="1:19" ht="22.5" x14ac:dyDescent="0.25">
      <c r="A28" s="5" t="s">
        <v>21</v>
      </c>
      <c r="B28" s="6" t="s">
        <v>69</v>
      </c>
      <c r="C28" s="4" t="s">
        <v>49</v>
      </c>
      <c r="D28" s="5" t="s">
        <v>70</v>
      </c>
      <c r="E28" s="7">
        <v>648608223436</v>
      </c>
      <c r="F28" s="7">
        <v>0</v>
      </c>
      <c r="G28" s="7">
        <v>0</v>
      </c>
      <c r="H28" s="7">
        <v>648608223436</v>
      </c>
      <c r="I28" s="7">
        <v>38966089493</v>
      </c>
      <c r="J28" s="7">
        <f t="shared" si="2"/>
        <v>609642133943</v>
      </c>
      <c r="K28" s="7">
        <v>608442121669</v>
      </c>
      <c r="L28" s="7">
        <v>1200012274</v>
      </c>
      <c r="M28" s="7">
        <v>607430340784</v>
      </c>
      <c r="N28" s="7">
        <v>569225724728.90002</v>
      </c>
      <c r="O28" s="7">
        <v>569225724728.90002</v>
      </c>
      <c r="P28" s="7">
        <v>569225724728.90002</v>
      </c>
      <c r="R28" s="11">
        <f t="shared" si="0"/>
        <v>0.99637198114130543</v>
      </c>
      <c r="S28" s="11">
        <f t="shared" si="1"/>
        <v>0.93370469827487546</v>
      </c>
    </row>
    <row r="29" spans="1:19" ht="22.5" x14ac:dyDescent="0.25">
      <c r="A29" s="5" t="s">
        <v>21</v>
      </c>
      <c r="B29" s="6" t="s">
        <v>69</v>
      </c>
      <c r="C29" s="4" t="s">
        <v>67</v>
      </c>
      <c r="D29" s="5" t="s">
        <v>70</v>
      </c>
      <c r="E29" s="7">
        <v>1837527909284</v>
      </c>
      <c r="F29" s="7">
        <v>0</v>
      </c>
      <c r="G29" s="7">
        <v>0</v>
      </c>
      <c r="H29" s="7">
        <v>1837527909284</v>
      </c>
      <c r="I29" s="7">
        <v>16790868188</v>
      </c>
      <c r="J29" s="7">
        <f t="shared" si="2"/>
        <v>1820737041096</v>
      </c>
      <c r="K29" s="7">
        <v>1816025483523.29</v>
      </c>
      <c r="L29" s="7">
        <v>4711557572.71</v>
      </c>
      <c r="M29" s="7">
        <v>1811546753898.29</v>
      </c>
      <c r="N29" s="7">
        <v>1625062890498.79</v>
      </c>
      <c r="O29" s="7">
        <v>1625062890498.79</v>
      </c>
      <c r="P29" s="7">
        <v>1625062890498.79</v>
      </c>
      <c r="R29" s="11">
        <f t="shared" si="0"/>
        <v>0.99495243574976766</v>
      </c>
      <c r="S29" s="11">
        <f t="shared" si="1"/>
        <v>0.89253025221070736</v>
      </c>
    </row>
    <row r="30" spans="1:19" ht="22.5" x14ac:dyDescent="0.25">
      <c r="A30" s="5" t="s">
        <v>21</v>
      </c>
      <c r="B30" s="6" t="s">
        <v>69</v>
      </c>
      <c r="C30" s="4" t="s">
        <v>56</v>
      </c>
      <c r="D30" s="5" t="s">
        <v>70</v>
      </c>
      <c r="E30" s="7">
        <v>449000000</v>
      </c>
      <c r="F30" s="7">
        <v>0</v>
      </c>
      <c r="G30" s="7">
        <v>0</v>
      </c>
      <c r="H30" s="7">
        <v>449000000</v>
      </c>
      <c r="I30" s="7">
        <v>139413972</v>
      </c>
      <c r="J30" s="7">
        <f t="shared" si="2"/>
        <v>309586028</v>
      </c>
      <c r="K30" s="7">
        <v>284622828</v>
      </c>
      <c r="L30" s="7">
        <v>24963200</v>
      </c>
      <c r="M30" s="7">
        <v>280679673</v>
      </c>
      <c r="N30" s="7">
        <v>210919513</v>
      </c>
      <c r="O30" s="7">
        <v>210919513</v>
      </c>
      <c r="P30" s="7">
        <v>210919513</v>
      </c>
      <c r="R30" s="11">
        <f t="shared" si="0"/>
        <v>0.90662900652609557</v>
      </c>
      <c r="S30" s="11">
        <f t="shared" si="1"/>
        <v>0.68129532318557995</v>
      </c>
    </row>
    <row r="31" spans="1:19" ht="22.5" x14ac:dyDescent="0.25">
      <c r="A31" s="5" t="s">
        <v>21</v>
      </c>
      <c r="B31" s="6" t="s">
        <v>69</v>
      </c>
      <c r="C31" s="4" t="s">
        <v>71</v>
      </c>
      <c r="D31" s="5" t="s">
        <v>70</v>
      </c>
      <c r="E31" s="7">
        <v>253646200000</v>
      </c>
      <c r="F31" s="7">
        <v>0</v>
      </c>
      <c r="G31" s="7">
        <v>0</v>
      </c>
      <c r="H31" s="7">
        <v>253646200000</v>
      </c>
      <c r="I31" s="7">
        <v>1232023611</v>
      </c>
      <c r="J31" s="7">
        <f t="shared" si="2"/>
        <v>252414176389</v>
      </c>
      <c r="K31" s="7">
        <v>251936984935.60999</v>
      </c>
      <c r="L31" s="7">
        <v>477191453.38999999</v>
      </c>
      <c r="M31" s="7">
        <v>247903678067.54999</v>
      </c>
      <c r="N31" s="7">
        <v>224486652346</v>
      </c>
      <c r="O31" s="7">
        <v>224486652346</v>
      </c>
      <c r="P31" s="7">
        <v>224486652346</v>
      </c>
      <c r="R31" s="11">
        <f t="shared" si="0"/>
        <v>0.98213056657127373</v>
      </c>
      <c r="S31" s="11">
        <f t="shared" si="1"/>
        <v>0.88935833778226314</v>
      </c>
    </row>
    <row r="32" spans="1:19" ht="22.5" x14ac:dyDescent="0.25">
      <c r="A32" s="5" t="s">
        <v>21</v>
      </c>
      <c r="B32" s="6" t="s">
        <v>69</v>
      </c>
      <c r="C32" s="4" t="s">
        <v>23</v>
      </c>
      <c r="D32" s="5" t="s">
        <v>70</v>
      </c>
      <c r="E32" s="7">
        <v>338076153291</v>
      </c>
      <c r="F32" s="7">
        <v>0</v>
      </c>
      <c r="G32" s="7">
        <v>44301387878</v>
      </c>
      <c r="H32" s="7">
        <v>293774765413</v>
      </c>
      <c r="I32" s="7">
        <v>2856766655</v>
      </c>
      <c r="J32" s="7">
        <f t="shared" si="2"/>
        <v>290917998758</v>
      </c>
      <c r="K32" s="7">
        <v>286761531602</v>
      </c>
      <c r="L32" s="7">
        <v>4156467156</v>
      </c>
      <c r="M32" s="7">
        <v>255443697953.5</v>
      </c>
      <c r="N32" s="7">
        <v>190302896607.79999</v>
      </c>
      <c r="O32" s="7">
        <v>190302896607.79999</v>
      </c>
      <c r="P32" s="7">
        <v>190302255502.79999</v>
      </c>
      <c r="R32" s="11">
        <f t="shared" si="0"/>
        <v>0.8780608248511661</v>
      </c>
      <c r="S32" s="11">
        <f t="shared" si="1"/>
        <v>0.65414617665544772</v>
      </c>
    </row>
    <row r="33" spans="1:19" ht="33.75" x14ac:dyDescent="0.25">
      <c r="A33" s="5" t="s">
        <v>21</v>
      </c>
      <c r="B33" s="6" t="s">
        <v>72</v>
      </c>
      <c r="C33" s="4" t="s">
        <v>67</v>
      </c>
      <c r="D33" s="5" t="s">
        <v>73</v>
      </c>
      <c r="E33" s="7">
        <v>80181781905</v>
      </c>
      <c r="F33" s="7">
        <v>0</v>
      </c>
      <c r="G33" s="7">
        <v>181781905</v>
      </c>
      <c r="H33" s="7">
        <v>80000000000</v>
      </c>
      <c r="I33" s="7">
        <v>11000000000</v>
      </c>
      <c r="J33" s="7">
        <f t="shared" si="2"/>
        <v>69000000000</v>
      </c>
      <c r="K33" s="7">
        <v>67432590808</v>
      </c>
      <c r="L33" s="7">
        <v>1567409192</v>
      </c>
      <c r="M33" s="7">
        <v>66473068992</v>
      </c>
      <c r="N33" s="7">
        <v>34567833920.400002</v>
      </c>
      <c r="O33" s="7">
        <v>34567833920.400002</v>
      </c>
      <c r="P33" s="7">
        <v>34567833920.400002</v>
      </c>
      <c r="R33" s="11">
        <f t="shared" si="0"/>
        <v>0.96337781147826085</v>
      </c>
      <c r="S33" s="11">
        <f t="shared" si="1"/>
        <v>0.50098310029565218</v>
      </c>
    </row>
    <row r="34" spans="1:19" ht="33.75" x14ac:dyDescent="0.25">
      <c r="A34" s="5" t="s">
        <v>21</v>
      </c>
      <c r="B34" s="6" t="s">
        <v>72</v>
      </c>
      <c r="C34" s="4" t="s">
        <v>23</v>
      </c>
      <c r="D34" s="5" t="s">
        <v>73</v>
      </c>
      <c r="E34" s="7">
        <v>2818000000</v>
      </c>
      <c r="F34" s="7">
        <v>0</v>
      </c>
      <c r="G34" s="7">
        <v>2818000000</v>
      </c>
      <c r="H34" s="7">
        <v>0</v>
      </c>
      <c r="I34" s="7">
        <v>0</v>
      </c>
      <c r="J34" s="7">
        <f t="shared" si="2"/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R34" s="11" t="e">
        <f t="shared" si="0"/>
        <v>#DIV/0!</v>
      </c>
      <c r="S34" s="11" t="e">
        <f t="shared" si="1"/>
        <v>#DIV/0!</v>
      </c>
    </row>
    <row r="35" spans="1:19" ht="56.25" x14ac:dyDescent="0.25">
      <c r="A35" s="5" t="s">
        <v>21</v>
      </c>
      <c r="B35" s="6" t="s">
        <v>74</v>
      </c>
      <c r="C35" s="4" t="s">
        <v>67</v>
      </c>
      <c r="D35" s="5" t="s">
        <v>75</v>
      </c>
      <c r="E35" s="7">
        <v>558181606099</v>
      </c>
      <c r="F35" s="7">
        <v>181781905</v>
      </c>
      <c r="G35" s="7">
        <v>0</v>
      </c>
      <c r="H35" s="7">
        <v>558363388004</v>
      </c>
      <c r="I35" s="7">
        <v>18489220782</v>
      </c>
      <c r="J35" s="7">
        <f t="shared" si="2"/>
        <v>539874167222</v>
      </c>
      <c r="K35" s="7">
        <v>531287498630.42999</v>
      </c>
      <c r="L35" s="7">
        <v>8586668591.5699997</v>
      </c>
      <c r="M35" s="7">
        <v>516671490630.63</v>
      </c>
      <c r="N35" s="7">
        <v>385329550166.96002</v>
      </c>
      <c r="O35" s="7">
        <v>385329550166.96002</v>
      </c>
      <c r="P35" s="7">
        <v>385329550166.96002</v>
      </c>
      <c r="R35" s="11">
        <f t="shared" si="0"/>
        <v>0.95702206551063052</v>
      </c>
      <c r="S35" s="11">
        <f t="shared" si="1"/>
        <v>0.71373955925642552</v>
      </c>
    </row>
    <row r="36" spans="1:19" ht="56.25" x14ac:dyDescent="0.25">
      <c r="A36" s="5" t="s">
        <v>21</v>
      </c>
      <c r="B36" s="6" t="s">
        <v>74</v>
      </c>
      <c r="C36" s="4" t="s">
        <v>23</v>
      </c>
      <c r="D36" s="5" t="s">
        <v>75</v>
      </c>
      <c r="E36" s="7">
        <v>171818393901</v>
      </c>
      <c r="F36" s="7">
        <v>14228764538</v>
      </c>
      <c r="G36" s="7">
        <v>0</v>
      </c>
      <c r="H36" s="7">
        <v>186047158439</v>
      </c>
      <c r="I36" s="7">
        <v>0</v>
      </c>
      <c r="J36" s="7">
        <f t="shared" si="2"/>
        <v>186047158439</v>
      </c>
      <c r="K36" s="7">
        <v>174125286146</v>
      </c>
      <c r="L36" s="7">
        <v>11921872293</v>
      </c>
      <c r="M36" s="7">
        <v>141459710545</v>
      </c>
      <c r="N36" s="7">
        <v>130268987134.32001</v>
      </c>
      <c r="O36" s="7">
        <v>130268987134.32001</v>
      </c>
      <c r="P36" s="7">
        <v>130266203959.32001</v>
      </c>
      <c r="R36" s="11">
        <f t="shared" si="0"/>
        <v>0.76034330076253731</v>
      </c>
      <c r="S36" s="11">
        <f t="shared" si="1"/>
        <v>0.70019337154795513</v>
      </c>
    </row>
    <row r="37" spans="1:19" ht="56.25" x14ac:dyDescent="0.25">
      <c r="A37" s="5" t="s">
        <v>21</v>
      </c>
      <c r="B37" s="6" t="s">
        <v>76</v>
      </c>
      <c r="C37" s="4" t="s">
        <v>67</v>
      </c>
      <c r="D37" s="5" t="s">
        <v>77</v>
      </c>
      <c r="E37" s="7">
        <v>65000000000</v>
      </c>
      <c r="F37" s="7">
        <v>0</v>
      </c>
      <c r="G37" s="7">
        <v>0</v>
      </c>
      <c r="H37" s="7">
        <v>65000000000</v>
      </c>
      <c r="I37" s="7">
        <v>11494736350</v>
      </c>
      <c r="J37" s="7">
        <f t="shared" si="2"/>
        <v>53505263650</v>
      </c>
      <c r="K37" s="7">
        <v>51977139636.5</v>
      </c>
      <c r="L37" s="7">
        <v>1528124013.5</v>
      </c>
      <c r="M37" s="7">
        <v>48521897121.5</v>
      </c>
      <c r="N37" s="7">
        <v>25963085079.5</v>
      </c>
      <c r="O37" s="7">
        <v>25963085079.5</v>
      </c>
      <c r="P37" s="7">
        <v>25963085079.5</v>
      </c>
      <c r="R37" s="11">
        <f t="shared" si="0"/>
        <v>0.90686212554528733</v>
      </c>
      <c r="S37" s="11">
        <f t="shared" si="1"/>
        <v>0.4852435687325129</v>
      </c>
    </row>
    <row r="38" spans="1:19" ht="56.25" x14ac:dyDescent="0.25">
      <c r="A38" s="5" t="s">
        <v>21</v>
      </c>
      <c r="B38" s="6" t="s">
        <v>76</v>
      </c>
      <c r="C38" s="4" t="s">
        <v>23</v>
      </c>
      <c r="D38" s="5" t="s">
        <v>77</v>
      </c>
      <c r="E38" s="7">
        <v>25000000000</v>
      </c>
      <c r="F38" s="7">
        <v>0</v>
      </c>
      <c r="G38" s="7">
        <v>0</v>
      </c>
      <c r="H38" s="7">
        <v>25000000000</v>
      </c>
      <c r="I38" s="7">
        <v>0</v>
      </c>
      <c r="J38" s="7">
        <f t="shared" si="2"/>
        <v>25000000000</v>
      </c>
      <c r="K38" s="7">
        <v>22598147399.5</v>
      </c>
      <c r="L38" s="7">
        <v>2401852600.5</v>
      </c>
      <c r="M38" s="7">
        <v>21975403033.5</v>
      </c>
      <c r="N38" s="7">
        <v>4421650170</v>
      </c>
      <c r="O38" s="7">
        <v>4421650170</v>
      </c>
      <c r="P38" s="7">
        <v>4421650170</v>
      </c>
      <c r="R38" s="11">
        <f t="shared" si="0"/>
        <v>0.87901612133999996</v>
      </c>
      <c r="S38" s="11">
        <f t="shared" si="1"/>
        <v>0.1768660068</v>
      </c>
    </row>
    <row r="39" spans="1:19" ht="67.5" x14ac:dyDescent="0.25">
      <c r="A39" s="5" t="s">
        <v>21</v>
      </c>
      <c r="B39" s="6" t="s">
        <v>78</v>
      </c>
      <c r="C39" s="4" t="s">
        <v>67</v>
      </c>
      <c r="D39" s="5" t="s">
        <v>79</v>
      </c>
      <c r="E39" s="7">
        <v>45018325096</v>
      </c>
      <c r="F39" s="7">
        <v>0</v>
      </c>
      <c r="G39" s="7">
        <v>0</v>
      </c>
      <c r="H39" s="7">
        <v>45018325096</v>
      </c>
      <c r="I39" s="7">
        <v>5681426079</v>
      </c>
      <c r="J39" s="7">
        <f t="shared" si="2"/>
        <v>39336899017</v>
      </c>
      <c r="K39" s="7">
        <v>37511264942</v>
      </c>
      <c r="L39" s="7">
        <v>1825634075</v>
      </c>
      <c r="M39" s="7">
        <v>37134538592</v>
      </c>
      <c r="N39" s="7">
        <v>29116100541</v>
      </c>
      <c r="O39" s="7">
        <v>29116100541</v>
      </c>
      <c r="P39" s="7">
        <v>29116100541</v>
      </c>
      <c r="R39" s="11">
        <f t="shared" si="0"/>
        <v>0.94401286120575445</v>
      </c>
      <c r="S39" s="11">
        <f t="shared" si="1"/>
        <v>0.74017274540164091</v>
      </c>
    </row>
    <row r="40" spans="1:19" ht="67.5" x14ac:dyDescent="0.25">
      <c r="A40" s="5" t="s">
        <v>21</v>
      </c>
      <c r="B40" s="6" t="s">
        <v>78</v>
      </c>
      <c r="C40" s="4" t="s">
        <v>23</v>
      </c>
      <c r="D40" s="5" t="s">
        <v>79</v>
      </c>
      <c r="E40" s="7">
        <v>144982152493</v>
      </c>
      <c r="F40" s="7">
        <v>32890623340</v>
      </c>
      <c r="G40" s="7">
        <v>0</v>
      </c>
      <c r="H40" s="7">
        <v>177872775833</v>
      </c>
      <c r="I40" s="7">
        <v>822767025</v>
      </c>
      <c r="J40" s="7">
        <f t="shared" si="2"/>
        <v>177050008808</v>
      </c>
      <c r="K40" s="7">
        <v>172701006441.78</v>
      </c>
      <c r="L40" s="7">
        <v>4349002366.2200003</v>
      </c>
      <c r="M40" s="7">
        <v>168046766577</v>
      </c>
      <c r="N40" s="7">
        <v>90673094176.119995</v>
      </c>
      <c r="O40" s="7">
        <v>90673094176.119995</v>
      </c>
      <c r="P40" s="7">
        <v>90671184556.119995</v>
      </c>
      <c r="R40" s="11">
        <f t="shared" si="0"/>
        <v>0.94914859201863433</v>
      </c>
      <c r="S40" s="11">
        <f t="shared" si="1"/>
        <v>0.51213267249508854</v>
      </c>
    </row>
    <row r="41" spans="1:19" ht="67.5" x14ac:dyDescent="0.25">
      <c r="A41" s="5" t="s">
        <v>21</v>
      </c>
      <c r="B41" s="6" t="s">
        <v>80</v>
      </c>
      <c r="C41" s="4" t="s">
        <v>49</v>
      </c>
      <c r="D41" s="5" t="s">
        <v>81</v>
      </c>
      <c r="E41" s="7">
        <v>200000000000</v>
      </c>
      <c r="F41" s="7">
        <v>0</v>
      </c>
      <c r="G41" s="7">
        <v>0</v>
      </c>
      <c r="H41" s="7">
        <v>200000000000</v>
      </c>
      <c r="I41" s="7">
        <v>0</v>
      </c>
      <c r="J41" s="7">
        <f t="shared" si="2"/>
        <v>200000000000</v>
      </c>
      <c r="K41" s="7">
        <v>199992825793.79999</v>
      </c>
      <c r="L41" s="7">
        <v>7174206.2000000002</v>
      </c>
      <c r="M41" s="7">
        <v>199113525229.79999</v>
      </c>
      <c r="N41" s="7">
        <v>198402051387.03</v>
      </c>
      <c r="O41" s="7">
        <v>198402051387.03</v>
      </c>
      <c r="P41" s="7">
        <v>198402051387.03</v>
      </c>
      <c r="R41" s="11">
        <f t="shared" si="0"/>
        <v>0.99556762614899996</v>
      </c>
      <c r="S41" s="11">
        <f t="shared" si="1"/>
        <v>0.99201025693514999</v>
      </c>
    </row>
    <row r="42" spans="1:19" ht="67.5" x14ac:dyDescent="0.25">
      <c r="A42" s="5" t="s">
        <v>21</v>
      </c>
      <c r="B42" s="6" t="s">
        <v>80</v>
      </c>
      <c r="C42" s="4" t="s">
        <v>23</v>
      </c>
      <c r="D42" s="5" t="s">
        <v>81</v>
      </c>
      <c r="E42" s="7">
        <v>60000000000</v>
      </c>
      <c r="F42" s="7">
        <v>0</v>
      </c>
      <c r="G42" s="7">
        <v>0</v>
      </c>
      <c r="H42" s="7">
        <v>60000000000</v>
      </c>
      <c r="I42" s="7">
        <v>0</v>
      </c>
      <c r="J42" s="7">
        <f t="shared" si="2"/>
        <v>60000000000</v>
      </c>
      <c r="K42" s="7">
        <v>59718873839</v>
      </c>
      <c r="L42" s="7">
        <v>281126161</v>
      </c>
      <c r="M42" s="7">
        <v>59610134427</v>
      </c>
      <c r="N42" s="7">
        <v>38507218730</v>
      </c>
      <c r="O42" s="7">
        <v>38507218730</v>
      </c>
      <c r="P42" s="7">
        <v>38507218730</v>
      </c>
      <c r="R42" s="11">
        <f t="shared" si="0"/>
        <v>0.99350224045000002</v>
      </c>
      <c r="S42" s="11">
        <f t="shared" si="1"/>
        <v>0.64178697883333335</v>
      </c>
    </row>
    <row r="43" spans="1:19" ht="45" x14ac:dyDescent="0.25">
      <c r="A43" s="5" t="s">
        <v>21</v>
      </c>
      <c r="B43" s="6" t="s">
        <v>82</v>
      </c>
      <c r="C43" s="4" t="s">
        <v>23</v>
      </c>
      <c r="D43" s="5" t="s">
        <v>83</v>
      </c>
      <c r="E43" s="7">
        <v>9999918410</v>
      </c>
      <c r="F43" s="7">
        <v>0</v>
      </c>
      <c r="G43" s="7">
        <v>0</v>
      </c>
      <c r="H43" s="7">
        <v>9999918410</v>
      </c>
      <c r="I43" s="7">
        <v>2960000</v>
      </c>
      <c r="J43" s="7">
        <f t="shared" si="2"/>
        <v>9996958410</v>
      </c>
      <c r="K43" s="7">
        <v>9996958410</v>
      </c>
      <c r="L43" s="7">
        <v>0</v>
      </c>
      <c r="M43" s="7">
        <v>9990238098</v>
      </c>
      <c r="N43" s="7">
        <v>8270554667</v>
      </c>
      <c r="O43" s="7">
        <v>8270554667</v>
      </c>
      <c r="P43" s="7">
        <v>8270554667</v>
      </c>
      <c r="R43" s="11">
        <f t="shared" si="0"/>
        <v>0.99932776433347192</v>
      </c>
      <c r="S43" s="11">
        <f t="shared" si="1"/>
        <v>0.82730709960010729</v>
      </c>
    </row>
    <row r="44" spans="1:19" ht="20.100000000000001" customHeight="1" x14ac:dyDescent="0.25">
      <c r="A44" s="5" t="s">
        <v>1</v>
      </c>
      <c r="B44" s="6" t="s">
        <v>1</v>
      </c>
      <c r="C44" s="4" t="s">
        <v>1</v>
      </c>
      <c r="D44" s="5" t="s">
        <v>1</v>
      </c>
      <c r="E44" s="7">
        <v>5455077823436</v>
      </c>
      <c r="F44" s="7">
        <v>47317688134</v>
      </c>
      <c r="G44" s="7">
        <v>47317688134</v>
      </c>
      <c r="H44" s="7">
        <v>5455077823436</v>
      </c>
      <c r="I44" s="7">
        <v>149229370378</v>
      </c>
      <c r="J44" s="7">
        <f t="shared" si="2"/>
        <v>5305848453058</v>
      </c>
      <c r="K44" s="7">
        <v>5246094667771.8496</v>
      </c>
      <c r="L44" s="7">
        <v>59753785286.150002</v>
      </c>
      <c r="M44" s="7">
        <v>5044467864083.3984</v>
      </c>
      <c r="N44" s="7">
        <v>4238491654597.2202</v>
      </c>
      <c r="O44" s="7">
        <v>4238234551480.2202</v>
      </c>
      <c r="P44" s="7">
        <v>4238229127980.2202</v>
      </c>
      <c r="R44" s="11">
        <f t="shared" si="0"/>
        <v>0.95073726826405003</v>
      </c>
      <c r="S44" s="11">
        <f t="shared" si="1"/>
        <v>0.79883390792181153</v>
      </c>
    </row>
    <row r="45" spans="1:19" ht="0" hidden="1" customHeight="1" x14ac:dyDescent="0.25">
      <c r="R45" s="8"/>
      <c r="S45" s="8"/>
    </row>
    <row r="46" spans="1:19" x14ac:dyDescent="0.25">
      <c r="D46" s="13">
        <f>1000000</f>
        <v>1000000</v>
      </c>
      <c r="E46" s="9">
        <f>E44/$D$46</f>
        <v>5455077.8234360004</v>
      </c>
      <c r="F46" s="9">
        <f t="shared" ref="F46:P46" si="3">F44/$D$46</f>
        <v>47317.688134000004</v>
      </c>
      <c r="G46" s="9">
        <f t="shared" si="3"/>
        <v>47317.688134000004</v>
      </c>
      <c r="H46" s="9">
        <f t="shared" si="3"/>
        <v>5455077.8234360004</v>
      </c>
      <c r="I46" s="9">
        <f t="shared" si="3"/>
        <v>149229.37037799999</v>
      </c>
      <c r="J46" s="9">
        <f t="shared" si="3"/>
        <v>5305848.4530579997</v>
      </c>
      <c r="K46" s="9">
        <f t="shared" si="3"/>
        <v>5246094.6677718498</v>
      </c>
      <c r="L46" s="9">
        <f t="shared" si="3"/>
        <v>59753.78528615</v>
      </c>
      <c r="M46" s="9">
        <f t="shared" si="3"/>
        <v>5044467.8640833981</v>
      </c>
      <c r="N46" s="9">
        <f t="shared" si="3"/>
        <v>4238491.65459722</v>
      </c>
      <c r="O46" s="9">
        <f t="shared" si="3"/>
        <v>4238234.5514802206</v>
      </c>
      <c r="P46" s="9">
        <f t="shared" si="3"/>
        <v>4238229.1279802201</v>
      </c>
      <c r="R46" s="11">
        <f t="shared" ref="R46" si="4">M46/J46</f>
        <v>0.95073726826405003</v>
      </c>
      <c r="S46" s="11">
        <f t="shared" ref="S46" si="5">N46/J46</f>
        <v>0.79883390792181153</v>
      </c>
    </row>
    <row r="48" spans="1:19" x14ac:dyDescent="0.25">
      <c r="L48" s="13">
        <f>SUM(L5:L21)</f>
        <v>3025392080.46</v>
      </c>
      <c r="M48" s="13">
        <f>L48/D46</f>
        <v>3025.3920804600002</v>
      </c>
    </row>
    <row r="49" spans="12:13" x14ac:dyDescent="0.25">
      <c r="L49" s="13">
        <f>SUM(L22:L43)</f>
        <v>56728393205.689995</v>
      </c>
      <c r="M49" s="13">
        <f>L49/D46</f>
        <v>56728.393205689994</v>
      </c>
    </row>
    <row r="50" spans="12:13" x14ac:dyDescent="0.25">
      <c r="L50" s="13">
        <f>L48+L49</f>
        <v>59753785286.149994</v>
      </c>
      <c r="M50" s="13">
        <f>M48+M49</f>
        <v>59753.785286149992</v>
      </c>
    </row>
    <row r="51" spans="12:13" x14ac:dyDescent="0.25">
      <c r="L51" s="13"/>
    </row>
    <row r="52" spans="12:13" x14ac:dyDescent="0.25">
      <c r="L52" s="13"/>
    </row>
  </sheetData>
  <sheetProtection password="C854" sheet="1" objects="1" scenarios="1"/>
  <autoFilter ref="A4:S4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Saray de Lima</dc:creator>
  <cp:lastModifiedBy>Jorge Ivan Vargas Novoa</cp:lastModifiedBy>
  <dcterms:created xsi:type="dcterms:W3CDTF">2015-11-01T15:43:00Z</dcterms:created>
  <dcterms:modified xsi:type="dcterms:W3CDTF">2015-11-24T19:24:58Z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